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Departments\20002\Instruments\GC02_VOC-MS\MassHunter\"/>
    </mc:Choice>
  </mc:AlternateContent>
  <xr:revisionPtr revIDLastSave="0" documentId="13_ncr:1_{DE95087E-47BE-427A-80C3-1A6816C0BDA4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All" sheetId="4" r:id="rId1"/>
    <sheet name="RI compounds" sheetId="5" r:id="rId2"/>
    <sheet name="RI_Calc" sheetId="6" r:id="rId3"/>
    <sheet name="CompoundCodes" sheetId="8" r:id="rId4"/>
    <sheet name="Sheet7" sheetId="7" r:id="rId5"/>
  </sheets>
  <definedNames>
    <definedName name="_xlnm.Print_Area" localSheetId="0">All!$F$1:$AA$29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50" i="6" l="1"/>
  <c r="Z249" i="6"/>
  <c r="Z248" i="6"/>
  <c r="Z247" i="6"/>
  <c r="Z246" i="6"/>
  <c r="Z245" i="6"/>
  <c r="Z244" i="6"/>
  <c r="Z243" i="6"/>
  <c r="Z242" i="6"/>
  <c r="Z241" i="6"/>
  <c r="Z240" i="6"/>
  <c r="Z239" i="6"/>
  <c r="Z238" i="6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20" i="6"/>
  <c r="Z219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2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X4" i="6" l="1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D103" i="6" s="1"/>
  <c r="B104" i="6"/>
  <c r="D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B127" i="6"/>
  <c r="D127" i="6" s="1"/>
  <c r="B128" i="6"/>
  <c r="D128" i="6" s="1"/>
  <c r="B129" i="6"/>
  <c r="D129" i="6" s="1"/>
  <c r="B130" i="6"/>
  <c r="B131" i="6"/>
  <c r="D131" i="6" s="1"/>
  <c r="B132" i="6"/>
  <c r="D132" i="6" s="1"/>
  <c r="B133" i="6"/>
  <c r="D133" i="6" s="1"/>
  <c r="B134" i="6"/>
  <c r="D134" i="6" s="1"/>
  <c r="B135" i="6"/>
  <c r="B136" i="6"/>
  <c r="D136" i="6" s="1"/>
  <c r="B137" i="6"/>
  <c r="D137" i="6" s="1"/>
  <c r="B138" i="6"/>
  <c r="D138" i="6" s="1"/>
  <c r="B139" i="6"/>
  <c r="D139" i="6" s="1"/>
  <c r="B140" i="6"/>
  <c r="D140" i="6" s="1"/>
  <c r="B141" i="6"/>
  <c r="D141" i="6" s="1"/>
  <c r="B142" i="6"/>
  <c r="D142" i="6" s="1"/>
  <c r="B143" i="6"/>
  <c r="B144" i="6"/>
  <c r="D144" i="6" s="1"/>
  <c r="B145" i="6"/>
  <c r="D145" i="6" s="1"/>
  <c r="B146" i="6"/>
  <c r="D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B155" i="6"/>
  <c r="B156" i="6"/>
  <c r="D156" i="6" s="1"/>
  <c r="B157" i="6"/>
  <c r="D157" i="6" s="1"/>
  <c r="B158" i="6"/>
  <c r="D158" i="6" s="1"/>
  <c r="B159" i="6"/>
  <c r="D159" i="6" s="1"/>
  <c r="B160" i="6"/>
  <c r="D160" i="6" s="1"/>
  <c r="B161" i="6"/>
  <c r="D161" i="6" s="1"/>
  <c r="B162" i="6"/>
  <c r="B163" i="6"/>
  <c r="D163" i="6" s="1"/>
  <c r="B164" i="6"/>
  <c r="D164" i="6" s="1"/>
  <c r="B165" i="6"/>
  <c r="D165" i="6" s="1"/>
  <c r="B166" i="6"/>
  <c r="D166" i="6" s="1"/>
  <c r="B167" i="6"/>
  <c r="D167" i="6" s="1"/>
  <c r="B168" i="6"/>
  <c r="D168" i="6" s="1"/>
  <c r="B169" i="6"/>
  <c r="D169" i="6" s="1"/>
  <c r="B170" i="6"/>
  <c r="D170" i="6" s="1"/>
  <c r="B171" i="6"/>
  <c r="D171" i="6" s="1"/>
  <c r="B172" i="6"/>
  <c r="D172" i="6" s="1"/>
  <c r="B173" i="6"/>
  <c r="D173" i="6" s="1"/>
  <c r="B174" i="6"/>
  <c r="D174" i="6" s="1"/>
  <c r="B175" i="6"/>
  <c r="D175" i="6" s="1"/>
  <c r="B176" i="6"/>
  <c r="D176" i="6" s="1"/>
  <c r="B177" i="6"/>
  <c r="D177" i="6" s="1"/>
  <c r="B178" i="6"/>
  <c r="D178" i="6" s="1"/>
  <c r="B179" i="6"/>
  <c r="B180" i="6"/>
  <c r="D180" i="6" s="1"/>
  <c r="B181" i="6"/>
  <c r="D181" i="6" s="1"/>
  <c r="B182" i="6"/>
  <c r="D182" i="6" s="1"/>
  <c r="B183" i="6"/>
  <c r="D183" i="6" s="1"/>
  <c r="B184" i="6"/>
  <c r="D184" i="6" s="1"/>
  <c r="B185" i="6"/>
  <c r="D185" i="6" s="1"/>
  <c r="B186" i="6"/>
  <c r="B187" i="6"/>
  <c r="D187" i="6" s="1"/>
  <c r="B188" i="6"/>
  <c r="D188" i="6" s="1"/>
  <c r="B189" i="6"/>
  <c r="D189" i="6" s="1"/>
  <c r="B190" i="6"/>
  <c r="B191" i="6"/>
  <c r="B192" i="6"/>
  <c r="D192" i="6" s="1"/>
  <c r="B193" i="6"/>
  <c r="D193" i="6" s="1"/>
  <c r="B194" i="6"/>
  <c r="B195" i="6"/>
  <c r="D195" i="6" s="1"/>
  <c r="B196" i="6"/>
  <c r="D196" i="6" s="1"/>
  <c r="B197" i="6"/>
  <c r="D197" i="6" s="1"/>
  <c r="B198" i="6"/>
  <c r="D198" i="6" s="1"/>
  <c r="B199" i="6"/>
  <c r="B200" i="6"/>
  <c r="D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B207" i="6"/>
  <c r="D207" i="6" s="1"/>
  <c r="B208" i="6"/>
  <c r="D208" i="6" s="1"/>
  <c r="B209" i="6"/>
  <c r="D209" i="6" s="1"/>
  <c r="B210" i="6"/>
  <c r="D210" i="6" s="1"/>
  <c r="B211" i="6"/>
  <c r="D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B219" i="6"/>
  <c r="D219" i="6" s="1"/>
  <c r="B220" i="6"/>
  <c r="D220" i="6" s="1"/>
  <c r="B221" i="6"/>
  <c r="D221" i="6" s="1"/>
  <c r="B222" i="6"/>
  <c r="D222" i="6" s="1"/>
  <c r="B223" i="6"/>
  <c r="D223" i="6" s="1"/>
  <c r="B224" i="6"/>
  <c r="D224" i="6" s="1"/>
  <c r="B225" i="6"/>
  <c r="D225" i="6" s="1"/>
  <c r="B226" i="6"/>
  <c r="D226" i="6" s="1"/>
  <c r="B227" i="6"/>
  <c r="D227" i="6" s="1"/>
  <c r="B228" i="6"/>
  <c r="D228" i="6" s="1"/>
  <c r="B229" i="6"/>
  <c r="D229" i="6" s="1"/>
  <c r="B230" i="6"/>
  <c r="B231" i="6"/>
  <c r="D231" i="6" s="1"/>
  <c r="B232" i="6"/>
  <c r="D232" i="6" s="1"/>
  <c r="B233" i="6"/>
  <c r="D233" i="6" s="1"/>
  <c r="B234" i="6"/>
  <c r="B235" i="6"/>
  <c r="B236" i="6"/>
  <c r="D236" i="6" s="1"/>
  <c r="B237" i="6"/>
  <c r="D237" i="6" s="1"/>
  <c r="B238" i="6"/>
  <c r="D238" i="6" s="1"/>
  <c r="B239" i="6"/>
  <c r="B240" i="6"/>
  <c r="D240" i="6" s="1"/>
  <c r="B241" i="6"/>
  <c r="B242" i="6"/>
  <c r="B243" i="6"/>
  <c r="D243" i="6" s="1"/>
  <c r="B244" i="6"/>
  <c r="D244" i="6" s="1"/>
  <c r="B245" i="6"/>
  <c r="D245" i="6" s="1"/>
  <c r="B246" i="6"/>
  <c r="D246" i="6" s="1"/>
  <c r="B247" i="6"/>
  <c r="B248" i="6"/>
  <c r="D248" i="6" s="1"/>
  <c r="B249" i="6"/>
  <c r="B250" i="6"/>
  <c r="B3" i="6"/>
  <c r="AR4" i="6"/>
  <c r="AN5" i="6"/>
  <c r="AT7" i="6"/>
  <c r="AC8" i="6"/>
  <c r="AR9" i="6"/>
  <c r="AM10" i="6"/>
  <c r="AK12" i="6"/>
  <c r="AO13" i="6"/>
  <c r="AA14" i="6"/>
  <c r="AL15" i="6"/>
  <c r="AC16" i="6"/>
  <c r="AQ17" i="6"/>
  <c r="AK18" i="6"/>
  <c r="AT21" i="6"/>
  <c r="AO22" i="6"/>
  <c r="AD24" i="6"/>
  <c r="AK25" i="6"/>
  <c r="AS26" i="6"/>
  <c r="AQ27" i="6"/>
  <c r="AI28" i="6"/>
  <c r="AO29" i="6"/>
  <c r="AT30" i="6"/>
  <c r="AQ31" i="6"/>
  <c r="AM32" i="6"/>
  <c r="AN35" i="6"/>
  <c r="AP36" i="6"/>
  <c r="AF40" i="6"/>
  <c r="AL41" i="6"/>
  <c r="AN43" i="6"/>
  <c r="AP44" i="6"/>
  <c r="AT46" i="6"/>
  <c r="AK47" i="6"/>
  <c r="AT48" i="6"/>
  <c r="AS50" i="6"/>
  <c r="AT51" i="6"/>
  <c r="AO53" i="6"/>
  <c r="AB54" i="6"/>
  <c r="AS57" i="6"/>
  <c r="AR58" i="6"/>
  <c r="AT61" i="6"/>
  <c r="AT62" i="6"/>
  <c r="AT64" i="6"/>
  <c r="AT65" i="6"/>
  <c r="AN66" i="6"/>
  <c r="AM67" i="6"/>
  <c r="AT69" i="6"/>
  <c r="AT70" i="6"/>
  <c r="AR71" i="6"/>
  <c r="AL72" i="6"/>
  <c r="AK77" i="6"/>
  <c r="AO79" i="6"/>
  <c r="AT82" i="6"/>
  <c r="AM83" i="6"/>
  <c r="AR88" i="6"/>
  <c r="AM89" i="6"/>
  <c r="AQ90" i="6"/>
  <c r="AP92" i="6"/>
  <c r="AP94" i="6"/>
  <c r="AQ95" i="6"/>
  <c r="AS96" i="6"/>
  <c r="AA98" i="6"/>
  <c r="AT100" i="6"/>
  <c r="AJ104" i="6"/>
  <c r="AM105" i="6"/>
  <c r="AP106" i="6"/>
  <c r="AQ107" i="6"/>
  <c r="AF108" i="6"/>
  <c r="AO109" i="6"/>
  <c r="AL110" i="6"/>
  <c r="AR112" i="6"/>
  <c r="AT113" i="6"/>
  <c r="AO115" i="6"/>
  <c r="AM117" i="6"/>
  <c r="AN120" i="6"/>
  <c r="AD122" i="6"/>
  <c r="AQ123" i="6"/>
  <c r="AT124" i="6"/>
  <c r="AG125" i="6"/>
  <c r="AG127" i="6"/>
  <c r="AO128" i="6"/>
  <c r="AT129" i="6"/>
  <c r="AG132" i="6"/>
  <c r="AF135" i="6"/>
  <c r="AQ137" i="6"/>
  <c r="AM139" i="6"/>
  <c r="AL141" i="6"/>
  <c r="AT142" i="6"/>
  <c r="AT143" i="6"/>
  <c r="AE144" i="6"/>
  <c r="AC146" i="6"/>
  <c r="AT147" i="6"/>
  <c r="AQ149" i="6"/>
  <c r="AS150" i="6"/>
  <c r="AB152" i="6"/>
  <c r="AC153" i="6"/>
  <c r="AF154" i="6"/>
  <c r="AN156" i="6"/>
  <c r="AF159" i="6"/>
  <c r="AJ160" i="6"/>
  <c r="AR161" i="6"/>
  <c r="AF163" i="6"/>
  <c r="AR165" i="6"/>
  <c r="AB167" i="6"/>
  <c r="AN169" i="6"/>
  <c r="AT172" i="6"/>
  <c r="AF175" i="6"/>
  <c r="AI176" i="6"/>
  <c r="AT178" i="6"/>
  <c r="AN180" i="6"/>
  <c r="AK181" i="6"/>
  <c r="AH185" i="6"/>
  <c r="AN187" i="6"/>
  <c r="AM188" i="6"/>
  <c r="AO189" i="6"/>
  <c r="AJ191" i="6"/>
  <c r="AS193" i="6"/>
  <c r="AR194" i="6"/>
  <c r="AL196" i="6"/>
  <c r="AN198" i="6"/>
  <c r="AT200" i="6"/>
  <c r="AC201" i="6"/>
  <c r="AJ202" i="6"/>
  <c r="AJ203" i="6"/>
  <c r="AL204" i="6"/>
  <c r="AO205" i="6"/>
  <c r="AM207" i="6"/>
  <c r="AQ211" i="6"/>
  <c r="AN213" i="6"/>
  <c r="AQ214" i="6"/>
  <c r="AI215" i="6"/>
  <c r="AS217" i="6"/>
  <c r="AO218" i="6"/>
  <c r="AC221" i="6"/>
  <c r="AM222" i="6"/>
  <c r="AT223" i="6"/>
  <c r="AM226" i="6"/>
  <c r="AI228" i="6"/>
  <c r="AM229" i="6"/>
  <c r="AO233" i="6"/>
  <c r="AR234" i="6"/>
  <c r="AS235" i="6"/>
  <c r="AT236" i="6"/>
  <c r="AJ237" i="6"/>
  <c r="AL238" i="6"/>
  <c r="AS239" i="6"/>
  <c r="AT242" i="6"/>
  <c r="AR244" i="6"/>
  <c r="AS245" i="6"/>
  <c r="AT246" i="6"/>
  <c r="AT247" i="6"/>
  <c r="AL248" i="6"/>
  <c r="AQ249" i="6"/>
  <c r="AT250" i="6"/>
  <c r="AT3" i="6"/>
  <c r="Y250" i="6"/>
  <c r="A250" i="6"/>
  <c r="Y249" i="6"/>
  <c r="A249" i="6"/>
  <c r="Y248" i="6"/>
  <c r="A248" i="6"/>
  <c r="Y247" i="6"/>
  <c r="A247" i="6"/>
  <c r="Y246" i="6"/>
  <c r="A246" i="6"/>
  <c r="Y245" i="6"/>
  <c r="A245" i="6"/>
  <c r="Y244" i="6"/>
  <c r="A244" i="6"/>
  <c r="Y243" i="6"/>
  <c r="A243" i="6"/>
  <c r="Y242" i="6"/>
  <c r="A242" i="6"/>
  <c r="Y241" i="6"/>
  <c r="A241" i="6"/>
  <c r="Y240" i="6"/>
  <c r="A240" i="6"/>
  <c r="Y239" i="6"/>
  <c r="A239" i="6"/>
  <c r="Y238" i="6"/>
  <c r="A238" i="6"/>
  <c r="Y237" i="6"/>
  <c r="R237" i="6"/>
  <c r="A237" i="6"/>
  <c r="Y236" i="6"/>
  <c r="A236" i="6"/>
  <c r="Y235" i="6"/>
  <c r="A235" i="6"/>
  <c r="Y234" i="6"/>
  <c r="A234" i="6"/>
  <c r="Y233" i="6"/>
  <c r="A233" i="6"/>
  <c r="AT232" i="6"/>
  <c r="Y232" i="6"/>
  <c r="A232" i="6"/>
  <c r="AD231" i="6"/>
  <c r="Y231" i="6"/>
  <c r="A231" i="6"/>
  <c r="AT230" i="6"/>
  <c r="Y230" i="6"/>
  <c r="A230" i="6"/>
  <c r="Y229" i="6"/>
  <c r="A229" i="6"/>
  <c r="Y228" i="6"/>
  <c r="A228" i="6"/>
  <c r="Y227" i="6"/>
  <c r="A227" i="6"/>
  <c r="Y226" i="6"/>
  <c r="A226" i="6"/>
  <c r="Y225" i="6"/>
  <c r="A225" i="6"/>
  <c r="Y224" i="6"/>
  <c r="A224" i="6"/>
  <c r="Y223" i="6"/>
  <c r="A223" i="6"/>
  <c r="Y222" i="6"/>
  <c r="A222" i="6"/>
  <c r="Y221" i="6"/>
  <c r="V221" i="6"/>
  <c r="A221" i="6"/>
  <c r="Y220" i="6"/>
  <c r="A220" i="6"/>
  <c r="Y219" i="6"/>
  <c r="A219" i="6"/>
  <c r="Y218" i="6"/>
  <c r="A218" i="6"/>
  <c r="Y217" i="6"/>
  <c r="A217" i="6"/>
  <c r="Y216" i="6"/>
  <c r="A216" i="6"/>
  <c r="Y215" i="6"/>
  <c r="A215" i="6"/>
  <c r="Y214" i="6"/>
  <c r="A214" i="6"/>
  <c r="Y213" i="6"/>
  <c r="P213" i="6"/>
  <c r="A213" i="6"/>
  <c r="Y212" i="6"/>
  <c r="A212" i="6"/>
  <c r="Y211" i="6"/>
  <c r="A211" i="6"/>
  <c r="Y210" i="6"/>
  <c r="A210" i="6"/>
  <c r="Y209" i="6"/>
  <c r="A209" i="6"/>
  <c r="Y208" i="6"/>
  <c r="A208" i="6"/>
  <c r="Y207" i="6"/>
  <c r="A207" i="6"/>
  <c r="Y206" i="6"/>
  <c r="A206" i="6"/>
  <c r="Y205" i="6"/>
  <c r="A205" i="6"/>
  <c r="Y204" i="6"/>
  <c r="A204" i="6"/>
  <c r="Y203" i="6"/>
  <c r="A203" i="6"/>
  <c r="Y202" i="6"/>
  <c r="A202" i="6"/>
  <c r="Y201" i="6"/>
  <c r="A201" i="6"/>
  <c r="Y200" i="6"/>
  <c r="A200" i="6"/>
  <c r="Y199" i="6"/>
  <c r="A199" i="6"/>
  <c r="Y198" i="6"/>
  <c r="A198" i="6"/>
  <c r="Y197" i="6"/>
  <c r="A197" i="6"/>
  <c r="Y196" i="6"/>
  <c r="A196" i="6"/>
  <c r="Y195" i="6"/>
  <c r="A195" i="6"/>
  <c r="Y194" i="6"/>
  <c r="A194" i="6"/>
  <c r="Y193" i="6"/>
  <c r="P193" i="6"/>
  <c r="A193" i="6"/>
  <c r="Y192" i="6"/>
  <c r="S192" i="6"/>
  <c r="A192" i="6"/>
  <c r="Y191" i="6"/>
  <c r="A191" i="6"/>
  <c r="Y190" i="6"/>
  <c r="A190" i="6"/>
  <c r="Y189" i="6"/>
  <c r="A189" i="6"/>
  <c r="Y188" i="6"/>
  <c r="A188" i="6"/>
  <c r="Y187" i="6"/>
  <c r="A187" i="6"/>
  <c r="Y186" i="6"/>
  <c r="A186" i="6"/>
  <c r="Y185" i="6"/>
  <c r="A185" i="6"/>
  <c r="Y184" i="6"/>
  <c r="A184" i="6"/>
  <c r="Y183" i="6"/>
  <c r="A183" i="6"/>
  <c r="AH182" i="6"/>
  <c r="Y182" i="6"/>
  <c r="A182" i="6"/>
  <c r="Y181" i="6"/>
  <c r="A181" i="6"/>
  <c r="Y180" i="6"/>
  <c r="A180" i="6"/>
  <c r="Y179" i="6"/>
  <c r="A179" i="6"/>
  <c r="Y178" i="6"/>
  <c r="A178" i="6"/>
  <c r="Y177" i="6"/>
  <c r="A177" i="6"/>
  <c r="Y176" i="6"/>
  <c r="A176" i="6"/>
  <c r="Y175" i="6"/>
  <c r="A175" i="6"/>
  <c r="Y174" i="6"/>
  <c r="A174" i="6"/>
  <c r="Y173" i="6"/>
  <c r="A173" i="6"/>
  <c r="Y172" i="6"/>
  <c r="A172" i="6"/>
  <c r="Y171" i="6"/>
  <c r="A171" i="6"/>
  <c r="Y170" i="6"/>
  <c r="A170" i="6"/>
  <c r="Y169" i="6"/>
  <c r="A169" i="6"/>
  <c r="AT168" i="6"/>
  <c r="Y168" i="6"/>
  <c r="A168" i="6"/>
  <c r="Y167" i="6"/>
  <c r="P167" i="6"/>
  <c r="A167" i="6"/>
  <c r="Y166" i="6"/>
  <c r="M166" i="6"/>
  <c r="A166" i="6"/>
  <c r="Y165" i="6"/>
  <c r="A165" i="6"/>
  <c r="Y164" i="6"/>
  <c r="A164" i="6"/>
  <c r="Y163" i="6"/>
  <c r="A163" i="6"/>
  <c r="Y162" i="6"/>
  <c r="A162" i="6"/>
  <c r="Y161" i="6"/>
  <c r="A161" i="6"/>
  <c r="Y160" i="6"/>
  <c r="A160" i="6"/>
  <c r="Y159" i="6"/>
  <c r="A159" i="6"/>
  <c r="AP158" i="6"/>
  <c r="Y158" i="6"/>
  <c r="A158" i="6"/>
  <c r="Y157" i="6"/>
  <c r="A157" i="6"/>
  <c r="Y156" i="6"/>
  <c r="A156" i="6"/>
  <c r="Y155" i="6"/>
  <c r="A155" i="6"/>
  <c r="Y154" i="6"/>
  <c r="A154" i="6"/>
  <c r="Y153" i="6"/>
  <c r="A153" i="6"/>
  <c r="Y152" i="6"/>
  <c r="A152" i="6"/>
  <c r="Y151" i="6"/>
  <c r="A151" i="6"/>
  <c r="Y150" i="6"/>
  <c r="A150" i="6"/>
  <c r="Y149" i="6"/>
  <c r="A149" i="6"/>
  <c r="Y148" i="6"/>
  <c r="A148" i="6"/>
  <c r="Y147" i="6"/>
  <c r="A147" i="6"/>
  <c r="Y146" i="6"/>
  <c r="A146" i="6"/>
  <c r="Y145" i="6"/>
  <c r="A145" i="6"/>
  <c r="Y144" i="6"/>
  <c r="O144" i="6"/>
  <c r="A144" i="6"/>
  <c r="Y143" i="6"/>
  <c r="A143" i="6"/>
  <c r="Y142" i="6"/>
  <c r="A142" i="6"/>
  <c r="Y141" i="6"/>
  <c r="A141" i="6"/>
  <c r="Y140" i="6"/>
  <c r="A140" i="6"/>
  <c r="Y139" i="6"/>
  <c r="A139" i="6"/>
  <c r="Y138" i="6"/>
  <c r="A138" i="6"/>
  <c r="Y137" i="6"/>
  <c r="A137" i="6"/>
  <c r="AQ136" i="6"/>
  <c r="Y136" i="6"/>
  <c r="A136" i="6"/>
  <c r="Y135" i="6"/>
  <c r="A135" i="6"/>
  <c r="AS134" i="6"/>
  <c r="Y134" i="6"/>
  <c r="A134" i="6"/>
  <c r="AM133" i="6"/>
  <c r="Y133" i="6"/>
  <c r="A133" i="6"/>
  <c r="Y132" i="6"/>
  <c r="A132" i="6"/>
  <c r="Y131" i="6"/>
  <c r="A131" i="6"/>
  <c r="Y130" i="6"/>
  <c r="A130" i="6"/>
  <c r="Y129" i="6"/>
  <c r="A129" i="6"/>
  <c r="Y128" i="6"/>
  <c r="A128" i="6"/>
  <c r="Y127" i="6"/>
  <c r="A127" i="6"/>
  <c r="Y126" i="6"/>
  <c r="A126" i="6"/>
  <c r="Y125" i="6"/>
  <c r="A125" i="6"/>
  <c r="Y124" i="6"/>
  <c r="A124" i="6"/>
  <c r="AT86" i="6"/>
  <c r="AT85" i="6"/>
  <c r="AC84" i="6"/>
  <c r="AK39" i="6"/>
  <c r="AT38" i="6"/>
  <c r="AI37" i="6"/>
  <c r="AF23" i="6"/>
  <c r="Y4" i="6"/>
  <c r="Y3" i="6"/>
  <c r="A3" i="6"/>
  <c r="H18" i="5"/>
  <c r="H17" i="5"/>
  <c r="H16" i="5"/>
  <c r="AN164" i="6" s="1"/>
  <c r="P164" i="4" s="1"/>
  <c r="Q164" i="4" s="1"/>
  <c r="H15" i="5"/>
  <c r="H14" i="5"/>
  <c r="H13" i="5"/>
  <c r="H12" i="5"/>
  <c r="L145" i="6" s="1"/>
  <c r="H11" i="5"/>
  <c r="H10" i="5"/>
  <c r="H9" i="5"/>
  <c r="H8" i="5"/>
  <c r="H7" i="5"/>
  <c r="H6" i="5"/>
  <c r="H5" i="5"/>
  <c r="H4" i="5"/>
  <c r="T243" i="6" l="1"/>
  <c r="S142" i="6"/>
  <c r="P189" i="6"/>
  <c r="T215" i="6"/>
  <c r="E223" i="6"/>
  <c r="V169" i="6"/>
  <c r="V240" i="6"/>
  <c r="T175" i="6"/>
  <c r="AH118" i="6"/>
  <c r="U202" i="6"/>
  <c r="O128" i="6"/>
  <c r="U164" i="6"/>
  <c r="N173" i="6"/>
  <c r="H124" i="6"/>
  <c r="H157" i="6"/>
  <c r="Q176" i="6"/>
  <c r="U219" i="6"/>
  <c r="V244" i="6"/>
  <c r="U196" i="6"/>
  <c r="R168" i="6"/>
  <c r="Q236" i="6"/>
  <c r="Q177" i="6"/>
  <c r="V188" i="6"/>
  <c r="U227" i="6"/>
  <c r="V245" i="6"/>
  <c r="P141" i="6"/>
  <c r="E220" i="6"/>
  <c r="P201" i="6"/>
  <c r="S212" i="6"/>
  <c r="G172" i="6"/>
  <c r="I178" i="6"/>
  <c r="R205" i="6"/>
  <c r="AP102" i="6"/>
  <c r="E204" i="6"/>
  <c r="V206" i="6"/>
  <c r="N231" i="6"/>
  <c r="K229" i="6"/>
  <c r="S248" i="6"/>
  <c r="S180" i="6"/>
  <c r="V207" i="6"/>
  <c r="N224" i="6"/>
  <c r="N210" i="6"/>
  <c r="S200" i="6"/>
  <c r="Q156" i="6"/>
  <c r="Q208" i="6"/>
  <c r="S217" i="6"/>
  <c r="V225" i="6"/>
  <c r="F233" i="6"/>
  <c r="U174" i="6"/>
  <c r="H158" i="6"/>
  <c r="T247" i="6"/>
  <c r="D247" i="6"/>
  <c r="V239" i="6"/>
  <c r="D239" i="6"/>
  <c r="V235" i="6"/>
  <c r="D235" i="6"/>
  <c r="N199" i="6"/>
  <c r="D199" i="6"/>
  <c r="F191" i="6"/>
  <c r="D191" i="6"/>
  <c r="J179" i="6"/>
  <c r="D179" i="6"/>
  <c r="Q250" i="6"/>
  <c r="D250" i="6"/>
  <c r="U242" i="6"/>
  <c r="D242" i="6"/>
  <c r="V234" i="6"/>
  <c r="D234" i="6"/>
  <c r="V230" i="6"/>
  <c r="D230" i="6"/>
  <c r="V194" i="6"/>
  <c r="D194" i="6"/>
  <c r="T190" i="6"/>
  <c r="D190" i="6"/>
  <c r="O186" i="6"/>
  <c r="D186" i="6"/>
  <c r="V249" i="6"/>
  <c r="D249" i="6"/>
  <c r="T241" i="6"/>
  <c r="D241" i="6"/>
  <c r="F148" i="6"/>
  <c r="Q146" i="6"/>
  <c r="J139" i="6"/>
  <c r="T153" i="6"/>
  <c r="AJ93" i="6"/>
  <c r="F155" i="6"/>
  <c r="D155" i="6"/>
  <c r="U154" i="6"/>
  <c r="D154" i="6"/>
  <c r="L162" i="6"/>
  <c r="D162" i="6"/>
  <c r="M130" i="6"/>
  <c r="D130" i="6"/>
  <c r="T136" i="6"/>
  <c r="H151" i="6"/>
  <c r="H143" i="6"/>
  <c r="D143" i="6"/>
  <c r="N132" i="6"/>
  <c r="I126" i="6"/>
  <c r="D126" i="6"/>
  <c r="Q135" i="6"/>
  <c r="D135" i="6"/>
  <c r="R137" i="6"/>
  <c r="K152" i="6"/>
  <c r="H147" i="6"/>
  <c r="AF60" i="6"/>
  <c r="C103" i="6"/>
  <c r="C119" i="6"/>
  <c r="C135" i="6"/>
  <c r="C151" i="6"/>
  <c r="C167" i="6"/>
  <c r="C183" i="6"/>
  <c r="C199" i="6"/>
  <c r="C215" i="6"/>
  <c r="C231" i="6"/>
  <c r="C247" i="6"/>
  <c r="C158" i="6"/>
  <c r="C175" i="6"/>
  <c r="C112" i="6"/>
  <c r="C208" i="6"/>
  <c r="C113" i="6"/>
  <c r="C193" i="6"/>
  <c r="C226" i="6"/>
  <c r="C163" i="6"/>
  <c r="C148" i="6"/>
  <c r="C104" i="6"/>
  <c r="C120" i="6"/>
  <c r="C136" i="6"/>
  <c r="C152" i="6"/>
  <c r="C168" i="6"/>
  <c r="C184" i="6"/>
  <c r="C200" i="6"/>
  <c r="C216" i="6"/>
  <c r="C232" i="6"/>
  <c r="C248" i="6"/>
  <c r="C126" i="6"/>
  <c r="C238" i="6"/>
  <c r="C127" i="6"/>
  <c r="C177" i="6"/>
  <c r="C178" i="6"/>
  <c r="C164" i="6"/>
  <c r="C105" i="6"/>
  <c r="C121" i="6"/>
  <c r="C137" i="6"/>
  <c r="C153" i="6"/>
  <c r="C169" i="6"/>
  <c r="C185" i="6"/>
  <c r="C201" i="6"/>
  <c r="C217" i="6"/>
  <c r="C233" i="6"/>
  <c r="C249" i="6"/>
  <c r="C190" i="6"/>
  <c r="C191" i="6"/>
  <c r="C128" i="6"/>
  <c r="C224" i="6"/>
  <c r="C209" i="6"/>
  <c r="C146" i="6"/>
  <c r="C211" i="6"/>
  <c r="C116" i="6"/>
  <c r="C228" i="6"/>
  <c r="C106" i="6"/>
  <c r="C122" i="6"/>
  <c r="C138" i="6"/>
  <c r="C154" i="6"/>
  <c r="C170" i="6"/>
  <c r="C186" i="6"/>
  <c r="C202" i="6"/>
  <c r="C218" i="6"/>
  <c r="C234" i="6"/>
  <c r="C250" i="6"/>
  <c r="C142" i="6"/>
  <c r="C159" i="6"/>
  <c r="C176" i="6"/>
  <c r="C130" i="6"/>
  <c r="C115" i="6"/>
  <c r="C243" i="6"/>
  <c r="C212" i="6"/>
  <c r="C107" i="6"/>
  <c r="C123" i="6"/>
  <c r="C139" i="6"/>
  <c r="C155" i="6"/>
  <c r="C171" i="6"/>
  <c r="C187" i="6"/>
  <c r="C203" i="6"/>
  <c r="C219" i="6"/>
  <c r="C235" i="6"/>
  <c r="C174" i="6"/>
  <c r="C111" i="6"/>
  <c r="C239" i="6"/>
  <c r="C192" i="6"/>
  <c r="C129" i="6"/>
  <c r="C225" i="6"/>
  <c r="C114" i="6"/>
  <c r="C194" i="6"/>
  <c r="C131" i="6"/>
  <c r="C227" i="6"/>
  <c r="C108" i="6"/>
  <c r="C124" i="6"/>
  <c r="C140" i="6"/>
  <c r="C156" i="6"/>
  <c r="C172" i="6"/>
  <c r="C188" i="6"/>
  <c r="C204" i="6"/>
  <c r="C220" i="6"/>
  <c r="C236" i="6"/>
  <c r="C110" i="6"/>
  <c r="C222" i="6"/>
  <c r="C143" i="6"/>
  <c r="C240" i="6"/>
  <c r="C161" i="6"/>
  <c r="C242" i="6"/>
  <c r="C195" i="6"/>
  <c r="C132" i="6"/>
  <c r="C244" i="6"/>
  <c r="C109" i="6"/>
  <c r="C125" i="6"/>
  <c r="C141" i="6"/>
  <c r="C157" i="6"/>
  <c r="C173" i="6"/>
  <c r="C189" i="6"/>
  <c r="C205" i="6"/>
  <c r="C221" i="6"/>
  <c r="C237" i="6"/>
  <c r="C206" i="6"/>
  <c r="C207" i="6"/>
  <c r="C144" i="6"/>
  <c r="C241" i="6"/>
  <c r="C210" i="6"/>
  <c r="C147" i="6"/>
  <c r="C180" i="6"/>
  <c r="C117" i="6"/>
  <c r="C133" i="6"/>
  <c r="C149" i="6"/>
  <c r="C165" i="6"/>
  <c r="C181" i="6"/>
  <c r="C197" i="6"/>
  <c r="C213" i="6"/>
  <c r="C229" i="6"/>
  <c r="C245" i="6"/>
  <c r="C118" i="6"/>
  <c r="C134" i="6"/>
  <c r="C150" i="6"/>
  <c r="C166" i="6"/>
  <c r="C182" i="6"/>
  <c r="C198" i="6"/>
  <c r="C214" i="6"/>
  <c r="C230" i="6"/>
  <c r="C246" i="6"/>
  <c r="C223" i="6"/>
  <c r="C160" i="6"/>
  <c r="C145" i="6"/>
  <c r="C162" i="6"/>
  <c r="C179" i="6"/>
  <c r="C196" i="6"/>
  <c r="C91" i="6"/>
  <c r="D91" i="6"/>
  <c r="C26" i="6"/>
  <c r="D26" i="6"/>
  <c r="C73" i="6"/>
  <c r="D73" i="6"/>
  <c r="D72" i="6"/>
  <c r="C72" i="6"/>
  <c r="D71" i="6"/>
  <c r="C71" i="6"/>
  <c r="D102" i="6"/>
  <c r="C102" i="6"/>
  <c r="D6" i="6"/>
  <c r="C6" i="6"/>
  <c r="D101" i="6"/>
  <c r="C101" i="6"/>
  <c r="D85" i="6"/>
  <c r="C85" i="6"/>
  <c r="D69" i="6"/>
  <c r="C69" i="6"/>
  <c r="C53" i="6"/>
  <c r="D53" i="6"/>
  <c r="D37" i="6"/>
  <c r="C37" i="6"/>
  <c r="D21" i="6"/>
  <c r="C21" i="6"/>
  <c r="C5" i="6"/>
  <c r="D5" i="6"/>
  <c r="D100" i="6"/>
  <c r="C100" i="6"/>
  <c r="D84" i="6"/>
  <c r="C84" i="6"/>
  <c r="D68" i="6"/>
  <c r="C68" i="6"/>
  <c r="D52" i="6"/>
  <c r="C52" i="6"/>
  <c r="D36" i="6"/>
  <c r="C36" i="6"/>
  <c r="D20" i="6"/>
  <c r="C20" i="6"/>
  <c r="D4" i="6"/>
  <c r="C4" i="6"/>
  <c r="C74" i="6"/>
  <c r="D74" i="6"/>
  <c r="C89" i="6"/>
  <c r="D89" i="6"/>
  <c r="C88" i="6"/>
  <c r="D88" i="6"/>
  <c r="C23" i="6"/>
  <c r="D23" i="6"/>
  <c r="D70" i="6"/>
  <c r="C70" i="6"/>
  <c r="D99" i="6"/>
  <c r="C99" i="6"/>
  <c r="D98" i="6"/>
  <c r="C98" i="6"/>
  <c r="D82" i="6"/>
  <c r="C82" i="6"/>
  <c r="D66" i="6"/>
  <c r="C66" i="6"/>
  <c r="D50" i="6"/>
  <c r="C50" i="6"/>
  <c r="D34" i="6"/>
  <c r="C34" i="6"/>
  <c r="D18" i="6"/>
  <c r="C18" i="6"/>
  <c r="C43" i="6"/>
  <c r="D43" i="6"/>
  <c r="C25" i="6"/>
  <c r="D25" i="6"/>
  <c r="C39" i="6"/>
  <c r="D39" i="6"/>
  <c r="D19" i="6"/>
  <c r="C19" i="6"/>
  <c r="D97" i="6"/>
  <c r="C97" i="6"/>
  <c r="D81" i="6"/>
  <c r="C81" i="6"/>
  <c r="D65" i="6"/>
  <c r="C65" i="6"/>
  <c r="D49" i="6"/>
  <c r="C49" i="6"/>
  <c r="D33" i="6"/>
  <c r="C33" i="6"/>
  <c r="D17" i="6"/>
  <c r="C17" i="6"/>
  <c r="C27" i="6"/>
  <c r="D27" i="6"/>
  <c r="C9" i="6"/>
  <c r="D9" i="6"/>
  <c r="D24" i="6"/>
  <c r="C24" i="6"/>
  <c r="D67" i="6"/>
  <c r="C67" i="6"/>
  <c r="D96" i="6"/>
  <c r="C96" i="6"/>
  <c r="D80" i="6"/>
  <c r="C80" i="6"/>
  <c r="D64" i="6"/>
  <c r="C64" i="6"/>
  <c r="D48" i="6"/>
  <c r="C48" i="6"/>
  <c r="D32" i="6"/>
  <c r="C32" i="6"/>
  <c r="D16" i="6"/>
  <c r="C16" i="6"/>
  <c r="C42" i="6"/>
  <c r="D42" i="6"/>
  <c r="C41" i="6"/>
  <c r="D41" i="6"/>
  <c r="C40" i="6"/>
  <c r="D40" i="6"/>
  <c r="C86" i="6"/>
  <c r="D86" i="6"/>
  <c r="D51" i="6"/>
  <c r="C51" i="6"/>
  <c r="D95" i="6"/>
  <c r="C95" i="6"/>
  <c r="C79" i="6"/>
  <c r="D79" i="6"/>
  <c r="C63" i="6"/>
  <c r="D63" i="6"/>
  <c r="D47" i="6"/>
  <c r="C47" i="6"/>
  <c r="C31" i="6"/>
  <c r="D31" i="6"/>
  <c r="D15" i="6"/>
  <c r="C15" i="6"/>
  <c r="C75" i="6"/>
  <c r="D75" i="6"/>
  <c r="D56" i="6"/>
  <c r="C56" i="6"/>
  <c r="C54" i="6"/>
  <c r="D54" i="6"/>
  <c r="D35" i="6"/>
  <c r="C35" i="6"/>
  <c r="C94" i="6"/>
  <c r="D94" i="6"/>
  <c r="C78" i="6"/>
  <c r="D78" i="6"/>
  <c r="C62" i="6"/>
  <c r="D62" i="6"/>
  <c r="C46" i="6"/>
  <c r="D46" i="6"/>
  <c r="C30" i="6"/>
  <c r="D30" i="6"/>
  <c r="C14" i="6"/>
  <c r="D14" i="6"/>
  <c r="C3" i="6"/>
  <c r="D3" i="6"/>
  <c r="C59" i="6"/>
  <c r="D59" i="6"/>
  <c r="C11" i="6"/>
  <c r="D11" i="6"/>
  <c r="C58" i="6"/>
  <c r="D58" i="6"/>
  <c r="C57" i="6"/>
  <c r="D57" i="6"/>
  <c r="C8" i="6"/>
  <c r="D8" i="6"/>
  <c r="D22" i="6"/>
  <c r="C22" i="6"/>
  <c r="C93" i="6"/>
  <c r="D93" i="6"/>
  <c r="C77" i="6"/>
  <c r="D77" i="6"/>
  <c r="C61" i="6"/>
  <c r="D61" i="6"/>
  <c r="C45" i="6"/>
  <c r="D45" i="6"/>
  <c r="C29" i="6"/>
  <c r="D29" i="6"/>
  <c r="C13" i="6"/>
  <c r="D13" i="6"/>
  <c r="C90" i="6"/>
  <c r="D90" i="6"/>
  <c r="C10" i="6"/>
  <c r="D10" i="6"/>
  <c r="D87" i="6"/>
  <c r="C87" i="6"/>
  <c r="C55" i="6"/>
  <c r="D55" i="6"/>
  <c r="D7" i="6"/>
  <c r="C7" i="6"/>
  <c r="D38" i="6"/>
  <c r="C38" i="6"/>
  <c r="D83" i="6"/>
  <c r="C83" i="6"/>
  <c r="C92" i="6"/>
  <c r="D92" i="6"/>
  <c r="C76" i="6"/>
  <c r="D76" i="6"/>
  <c r="C60" i="6"/>
  <c r="D60" i="6"/>
  <c r="C44" i="6"/>
  <c r="D44" i="6"/>
  <c r="C28" i="6"/>
  <c r="D28" i="6"/>
  <c r="C12" i="6"/>
  <c r="D12" i="6"/>
  <c r="AB128" i="6"/>
  <c r="AR203" i="6"/>
  <c r="AR105" i="6"/>
  <c r="AC127" i="6"/>
  <c r="AR129" i="6"/>
  <c r="F173" i="6"/>
  <c r="U167" i="6"/>
  <c r="AI113" i="6"/>
  <c r="J180" i="6"/>
  <c r="AK135" i="6"/>
  <c r="P212" i="6"/>
  <c r="AC124" i="6"/>
  <c r="AB30" i="6"/>
  <c r="AI159" i="6"/>
  <c r="AC161" i="6"/>
  <c r="L194" i="6"/>
  <c r="AC198" i="6"/>
  <c r="AK128" i="6"/>
  <c r="AK161" i="6"/>
  <c r="AC203" i="6"/>
  <c r="AC129" i="6"/>
  <c r="P136" i="6"/>
  <c r="AE136" i="6"/>
  <c r="AE143" i="6"/>
  <c r="AC128" i="6"/>
  <c r="AJ129" i="6"/>
  <c r="F136" i="6"/>
  <c r="AE147" i="6"/>
  <c r="AI229" i="6"/>
  <c r="U231" i="6"/>
  <c r="AG235" i="6"/>
  <c r="S236" i="6"/>
  <c r="AC236" i="6"/>
  <c r="AN247" i="6"/>
  <c r="AF62" i="6"/>
  <c r="AB113" i="6"/>
  <c r="M146" i="6"/>
  <c r="AE161" i="6"/>
  <c r="G166" i="6"/>
  <c r="AS189" i="6"/>
  <c r="AB221" i="6"/>
  <c r="AC35" i="6"/>
  <c r="AK123" i="6"/>
  <c r="AM137" i="6"/>
  <c r="S139" i="6"/>
  <c r="H142" i="6"/>
  <c r="AC142" i="6"/>
  <c r="AG187" i="6"/>
  <c r="AB202" i="6"/>
  <c r="G236" i="6"/>
  <c r="AQ83" i="6"/>
  <c r="AF113" i="6"/>
  <c r="AH122" i="6"/>
  <c r="P122" i="4" s="1"/>
  <c r="Q122" i="4" s="1"/>
  <c r="J145" i="6"/>
  <c r="K174" i="6"/>
  <c r="L179" i="6"/>
  <c r="K180" i="6"/>
  <c r="AN182" i="6"/>
  <c r="U194" i="6"/>
  <c r="AB194" i="6"/>
  <c r="I196" i="6"/>
  <c r="AD196" i="6"/>
  <c r="F207" i="6"/>
  <c r="L220" i="6"/>
  <c r="AB226" i="6"/>
  <c r="T239" i="6"/>
  <c r="E242" i="6"/>
  <c r="AL122" i="6"/>
  <c r="K122" i="6" s="1"/>
  <c r="AR113" i="6"/>
  <c r="U145" i="6"/>
  <c r="AH110" i="6"/>
  <c r="G110" i="6" s="1"/>
  <c r="AJ30" i="6"/>
  <c r="AI53" i="6"/>
  <c r="AA113" i="6"/>
  <c r="AP135" i="6"/>
  <c r="K136" i="6"/>
  <c r="AB172" i="6"/>
  <c r="Q173" i="6"/>
  <c r="S175" i="6"/>
  <c r="E180" i="6"/>
  <c r="I188" i="6"/>
  <c r="AD204" i="6"/>
  <c r="I206" i="6"/>
  <c r="AI235" i="6"/>
  <c r="H236" i="6"/>
  <c r="AM244" i="6"/>
  <c r="AC247" i="6"/>
  <c r="U235" i="6"/>
  <c r="AG107" i="6"/>
  <c r="P107" i="4" s="1"/>
  <c r="Q107" i="4" s="1"/>
  <c r="AJ143" i="6"/>
  <c r="P143" i="4" s="1"/>
  <c r="Q143" i="4" s="1"/>
  <c r="AJ147" i="6"/>
  <c r="P147" i="4" s="1"/>
  <c r="Q147" i="4" s="1"/>
  <c r="AB150" i="6"/>
  <c r="AJ152" i="6"/>
  <c r="AB154" i="6"/>
  <c r="F157" i="6"/>
  <c r="E162" i="6"/>
  <c r="E164" i="6"/>
  <c r="AE165" i="6"/>
  <c r="L168" i="6"/>
  <c r="AB168" i="6"/>
  <c r="AS168" i="6"/>
  <c r="AM172" i="6"/>
  <c r="I173" i="6"/>
  <c r="AC178" i="6"/>
  <c r="U188" i="6"/>
  <c r="AT188" i="6"/>
  <c r="I192" i="6"/>
  <c r="Q194" i="6"/>
  <c r="E201" i="6"/>
  <c r="G205" i="6"/>
  <c r="AE205" i="6"/>
  <c r="G208" i="6"/>
  <c r="H212" i="6"/>
  <c r="Q220" i="6"/>
  <c r="AF222" i="6"/>
  <c r="AB223" i="6"/>
  <c r="AM234" i="6"/>
  <c r="E245" i="6"/>
  <c r="AO245" i="6"/>
  <c r="AE247" i="6"/>
  <c r="I248" i="6"/>
  <c r="AO168" i="6"/>
  <c r="AD7" i="6"/>
  <c r="AK8" i="6"/>
  <c r="AE47" i="6"/>
  <c r="AB70" i="6"/>
  <c r="AB105" i="6"/>
  <c r="AO143" i="6"/>
  <c r="AO147" i="6"/>
  <c r="AR152" i="6"/>
  <c r="L153" i="6"/>
  <c r="AT154" i="6"/>
  <c r="K164" i="6"/>
  <c r="AE168" i="6"/>
  <c r="H208" i="6"/>
  <c r="AQ222" i="6"/>
  <c r="AD223" i="6"/>
  <c r="E235" i="6"/>
  <c r="AL7" i="6"/>
  <c r="AD58" i="6"/>
  <c r="AC69" i="6"/>
  <c r="AN70" i="6"/>
  <c r="AA83" i="6"/>
  <c r="AH102" i="6"/>
  <c r="AN113" i="6"/>
  <c r="AC123" i="6"/>
  <c r="AD134" i="6"/>
  <c r="AB137" i="6"/>
  <c r="AB143" i="6"/>
  <c r="AS143" i="6"/>
  <c r="AB147" i="6"/>
  <c r="AS147" i="6"/>
  <c r="AG149" i="6"/>
  <c r="AK153" i="6"/>
  <c r="P153" i="4" s="1"/>
  <c r="Q153" i="4" s="1"/>
  <c r="AB164" i="6"/>
  <c r="AJ168" i="6"/>
  <c r="AB169" i="6"/>
  <c r="E176" i="6"/>
  <c r="G186" i="6"/>
  <c r="E188" i="6"/>
  <c r="AC189" i="6"/>
  <c r="E193" i="6"/>
  <c r="AC193" i="6"/>
  <c r="G194" i="6"/>
  <c r="AF198" i="6"/>
  <c r="I200" i="6"/>
  <c r="Q207" i="6"/>
  <c r="S208" i="6"/>
  <c r="AN221" i="6"/>
  <c r="AN223" i="6"/>
  <c r="AN228" i="6"/>
  <c r="L235" i="6"/>
  <c r="AS236" i="6"/>
  <c r="H249" i="6"/>
  <c r="AG16" i="6"/>
  <c r="AA39" i="6"/>
  <c r="AJ66" i="6"/>
  <c r="AD96" i="6"/>
  <c r="AC38" i="6"/>
  <c r="AF39" i="6"/>
  <c r="AA51" i="6"/>
  <c r="AA89" i="6"/>
  <c r="AM51" i="6"/>
  <c r="AR13" i="6"/>
  <c r="AC65" i="6"/>
  <c r="AE69" i="6"/>
  <c r="P69" i="4" s="1"/>
  <c r="Q69" i="4" s="1"/>
  <c r="AB85" i="6"/>
  <c r="AM86" i="6"/>
  <c r="AG89" i="6"/>
  <c r="AB100" i="6"/>
  <c r="AM69" i="6"/>
  <c r="AR85" i="6"/>
  <c r="AQ89" i="6"/>
  <c r="AE94" i="6"/>
  <c r="AK100" i="6"/>
  <c r="AS30" i="6"/>
  <c r="AT37" i="6"/>
  <c r="AQ39" i="6"/>
  <c r="AO46" i="6"/>
  <c r="AA69" i="6"/>
  <c r="AQ69" i="6"/>
  <c r="AS100" i="6"/>
  <c r="AC5" i="6"/>
  <c r="AF13" i="6"/>
  <c r="AJ14" i="6"/>
  <c r="AD21" i="6"/>
  <c r="AT24" i="6"/>
  <c r="AR36" i="6"/>
  <c r="AT101" i="6"/>
  <c r="AR101" i="6"/>
  <c r="AB101" i="6"/>
  <c r="AD192" i="6"/>
  <c r="AL192" i="6"/>
  <c r="AQ206" i="6"/>
  <c r="AR206" i="6"/>
  <c r="AD206" i="6"/>
  <c r="U216" i="6"/>
  <c r="E216" i="6"/>
  <c r="M216" i="6"/>
  <c r="AM241" i="6"/>
  <c r="AG241" i="6"/>
  <c r="AF241" i="6"/>
  <c r="AR241" i="6"/>
  <c r="AB241" i="6"/>
  <c r="AJ117" i="6"/>
  <c r="T117" i="6" s="1"/>
  <c r="AA10" i="6"/>
  <c r="AO12" i="6"/>
  <c r="AB17" i="6"/>
  <c r="P17" i="4" s="1"/>
  <c r="Q17" i="4" s="1"/>
  <c r="AO17" i="6"/>
  <c r="AG21" i="6"/>
  <c r="AD28" i="6"/>
  <c r="AR30" i="6"/>
  <c r="AA36" i="6"/>
  <c r="AG38" i="6"/>
  <c r="AO39" i="6"/>
  <c r="AF47" i="6"/>
  <c r="AR51" i="6"/>
  <c r="AA61" i="6"/>
  <c r="AA67" i="6"/>
  <c r="AA90" i="6"/>
  <c r="AO99" i="6"/>
  <c r="AL99" i="6"/>
  <c r="AJ101" i="6"/>
  <c r="AK104" i="6"/>
  <c r="G128" i="6"/>
  <c r="AT132" i="6"/>
  <c r="AM132" i="6"/>
  <c r="AB132" i="6"/>
  <c r="M135" i="6"/>
  <c r="G135" i="6"/>
  <c r="Q144" i="6"/>
  <c r="F144" i="6"/>
  <c r="Q148" i="6"/>
  <c r="N148" i="6"/>
  <c r="V148" i="6"/>
  <c r="E148" i="6"/>
  <c r="V155" i="6"/>
  <c r="H155" i="6"/>
  <c r="T155" i="6"/>
  <c r="O156" i="6"/>
  <c r="G156" i="6"/>
  <c r="T158" i="6"/>
  <c r="U158" i="6"/>
  <c r="M158" i="6"/>
  <c r="AM163" i="6"/>
  <c r="AG163" i="6"/>
  <c r="AR163" i="6"/>
  <c r="AB163" i="6"/>
  <c r="AQ175" i="6"/>
  <c r="AM175" i="6"/>
  <c r="AB175" i="6"/>
  <c r="P178" i="6"/>
  <c r="E190" i="6"/>
  <c r="AT192" i="6"/>
  <c r="AT203" i="6"/>
  <c r="AO203" i="6"/>
  <c r="AB203" i="6"/>
  <c r="AI203" i="6"/>
  <c r="AJ206" i="6"/>
  <c r="AN209" i="6"/>
  <c r="AG209" i="6"/>
  <c r="G216" i="6"/>
  <c r="V222" i="6"/>
  <c r="H222" i="6"/>
  <c r="AE233" i="6"/>
  <c r="AQ241" i="6"/>
  <c r="AQ10" i="6"/>
  <c r="AT93" i="6"/>
  <c r="AB93" i="6"/>
  <c r="AR93" i="6"/>
  <c r="AP176" i="6"/>
  <c r="AE176" i="6"/>
  <c r="AL176" i="6"/>
  <c r="V189" i="6"/>
  <c r="E189" i="6"/>
  <c r="AD200" i="6"/>
  <c r="AL200" i="6"/>
  <c r="V211" i="6"/>
  <c r="F211" i="6"/>
  <c r="AG93" i="6"/>
  <c r="AF17" i="6"/>
  <c r="AS17" i="6"/>
  <c r="AQ21" i="6"/>
  <c r="AE36" i="6"/>
  <c r="AN38" i="6"/>
  <c r="AO47" i="6"/>
  <c r="AK61" i="6"/>
  <c r="AG67" i="6"/>
  <c r="AO95" i="6"/>
  <c r="AT95" i="6"/>
  <c r="AA95" i="6"/>
  <c r="AL95" i="6"/>
  <c r="AT112" i="6"/>
  <c r="AS112" i="6"/>
  <c r="AB112" i="6"/>
  <c r="AJ112" i="6"/>
  <c r="P138" i="6"/>
  <c r="N138" i="6"/>
  <c r="AQ155" i="6"/>
  <c r="AC155" i="6"/>
  <c r="AP170" i="6"/>
  <c r="AE170" i="6"/>
  <c r="AN174" i="6"/>
  <c r="AH174" i="6"/>
  <c r="R183" i="6"/>
  <c r="J183" i="6"/>
  <c r="AL186" i="6"/>
  <c r="AC186" i="6"/>
  <c r="AS199" i="6"/>
  <c r="AI199" i="6"/>
  <c r="P216" i="6"/>
  <c r="V220" i="6"/>
  <c r="N220" i="6"/>
  <c r="U220" i="6"/>
  <c r="F220" i="6"/>
  <c r="N222" i="6"/>
  <c r="AT224" i="6"/>
  <c r="AK224" i="6"/>
  <c r="N229" i="6"/>
  <c r="H229" i="6"/>
  <c r="AN17" i="6"/>
  <c r="AS121" i="6"/>
  <c r="AE121" i="6"/>
  <c r="S126" i="6"/>
  <c r="M126" i="6"/>
  <c r="E126" i="6"/>
  <c r="V128" i="6"/>
  <c r="Q128" i="6"/>
  <c r="K128" i="6"/>
  <c r="AL162" i="6"/>
  <c r="AH162" i="6"/>
  <c r="N169" i="6"/>
  <c r="I169" i="6"/>
  <c r="H185" i="6"/>
  <c r="M185" i="6"/>
  <c r="V190" i="6"/>
  <c r="L190" i="6"/>
  <c r="AT233" i="6"/>
  <c r="AN233" i="6"/>
  <c r="AC233" i="6"/>
  <c r="AK119" i="6"/>
  <c r="N119" i="6" s="1"/>
  <c r="AF10" i="6"/>
  <c r="AK4" i="6"/>
  <c r="AK10" i="6"/>
  <c r="AG17" i="6"/>
  <c r="AA21" i="6"/>
  <c r="AN24" i="6"/>
  <c r="AD30" i="6"/>
  <c r="AF32" i="6"/>
  <c r="AJ36" i="6"/>
  <c r="AB38" i="6"/>
  <c r="AR38" i="6"/>
  <c r="AE39" i="6"/>
  <c r="AJ46" i="6"/>
  <c r="AA47" i="6"/>
  <c r="AQ47" i="6"/>
  <c r="AG51" i="6"/>
  <c r="AS61" i="6"/>
  <c r="AO65" i="6"/>
  <c r="AQ67" i="6"/>
  <c r="AK69" i="6"/>
  <c r="AJ82" i="6"/>
  <c r="AG83" i="6"/>
  <c r="AJ85" i="6"/>
  <c r="AB86" i="6"/>
  <c r="AS91" i="6"/>
  <c r="AM91" i="6"/>
  <c r="AD95" i="6"/>
  <c r="AT105" i="6"/>
  <c r="AN105" i="6"/>
  <c r="AA105" i="6"/>
  <c r="AF105" i="6"/>
  <c r="AS109" i="6"/>
  <c r="AE109" i="6"/>
  <c r="AC112" i="6"/>
  <c r="U128" i="6"/>
  <c r="S130" i="6"/>
  <c r="E130" i="6"/>
  <c r="AR132" i="6"/>
  <c r="AT146" i="6"/>
  <c r="AL146" i="6"/>
  <c r="AB146" i="6"/>
  <c r="O148" i="6"/>
  <c r="P155" i="6"/>
  <c r="AI155" i="6"/>
  <c r="S158" i="6"/>
  <c r="AQ163" i="6"/>
  <c r="AT171" i="6"/>
  <c r="AR171" i="6"/>
  <c r="I184" i="6"/>
  <c r="J184" i="6"/>
  <c r="AT185" i="6"/>
  <c r="AM185" i="6"/>
  <c r="AC185" i="6"/>
  <c r="AR186" i="6"/>
  <c r="V193" i="6"/>
  <c r="M193" i="6"/>
  <c r="V201" i="6"/>
  <c r="M201" i="6"/>
  <c r="O202" i="6"/>
  <c r="G202" i="6"/>
  <c r="U204" i="6"/>
  <c r="AL212" i="6"/>
  <c r="AT212" i="6"/>
  <c r="AJ240" i="6"/>
  <c r="AG240" i="6"/>
  <c r="AB240" i="6"/>
  <c r="AM113" i="6"/>
  <c r="AT122" i="6"/>
  <c r="AG123" i="6"/>
  <c r="AN124" i="6"/>
  <c r="AI143" i="6"/>
  <c r="AR143" i="6"/>
  <c r="AI147" i="6"/>
  <c r="AR147" i="6"/>
  <c r="AR154" i="6"/>
  <c r="P157" i="6"/>
  <c r="AO165" i="6"/>
  <c r="AI168" i="6"/>
  <c r="AR168" i="6"/>
  <c r="AR172" i="6"/>
  <c r="Q188" i="6"/>
  <c r="K194" i="6"/>
  <c r="T194" i="6"/>
  <c r="M200" i="6"/>
  <c r="AG202" i="6"/>
  <c r="AH204" i="6"/>
  <c r="AQ205" i="6"/>
  <c r="J206" i="6"/>
  <c r="E212" i="6"/>
  <c r="T212" i="6"/>
  <c r="N235" i="6"/>
  <c r="AF236" i="6"/>
  <c r="Q242" i="6"/>
  <c r="L245" i="6"/>
  <c r="N245" i="6"/>
  <c r="AO136" i="6"/>
  <c r="AD137" i="6"/>
  <c r="AL142" i="6"/>
  <c r="AC143" i="6"/>
  <c r="AM143" i="6"/>
  <c r="AC147" i="6"/>
  <c r="AM147" i="6"/>
  <c r="AS161" i="6"/>
  <c r="T162" i="6"/>
  <c r="AC168" i="6"/>
  <c r="AM168" i="6"/>
  <c r="AQ169" i="6"/>
  <c r="AG172" i="6"/>
  <c r="S176" i="6"/>
  <c r="AR178" i="6"/>
  <c r="T186" i="6"/>
  <c r="F188" i="6"/>
  <c r="M192" i="6"/>
  <c r="AO193" i="6"/>
  <c r="E194" i="6"/>
  <c r="O194" i="6"/>
  <c r="M212" i="6"/>
  <c r="AR223" i="6"/>
  <c r="L224" i="6"/>
  <c r="AK226" i="6"/>
  <c r="H239" i="6"/>
  <c r="AB244" i="6"/>
  <c r="U245" i="6"/>
  <c r="AI245" i="6"/>
  <c r="AO247" i="6"/>
  <c r="AT81" i="6"/>
  <c r="AQ81" i="6"/>
  <c r="AE81" i="6"/>
  <c r="AM81" i="6"/>
  <c r="AC81" i="6"/>
  <c r="AK81" i="6"/>
  <c r="AA81" i="6"/>
  <c r="AJ116" i="6"/>
  <c r="AG116" i="6"/>
  <c r="P116" i="4" s="1"/>
  <c r="Q116" i="4" s="1"/>
  <c r="V127" i="6"/>
  <c r="T127" i="6"/>
  <c r="H127" i="6"/>
  <c r="P127" i="6"/>
  <c r="E127" i="6"/>
  <c r="M127" i="6"/>
  <c r="AS4" i="6"/>
  <c r="AO8" i="6"/>
  <c r="AI10" i="6"/>
  <c r="AR10" i="6"/>
  <c r="AG13" i="6"/>
  <c r="AQ14" i="6"/>
  <c r="AO16" i="6"/>
  <c r="AE18" i="6"/>
  <c r="AS18" i="6"/>
  <c r="AS23" i="6"/>
  <c r="AE23" i="6"/>
  <c r="AK23" i="6"/>
  <c r="AT74" i="6"/>
  <c r="AJ74" i="6"/>
  <c r="AB74" i="6"/>
  <c r="AI81" i="6"/>
  <c r="J125" i="6"/>
  <c r="N125" i="6"/>
  <c r="L127" i="6"/>
  <c r="Q131" i="6"/>
  <c r="L131" i="6"/>
  <c r="AT138" i="6"/>
  <c r="AD138" i="6"/>
  <c r="V150" i="6"/>
  <c r="T150" i="6"/>
  <c r="I150" i="6"/>
  <c r="P150" i="6"/>
  <c r="E150" i="6"/>
  <c r="O150" i="6"/>
  <c r="V182" i="6"/>
  <c r="T182" i="6"/>
  <c r="I182" i="6"/>
  <c r="P182" i="6"/>
  <c r="E182" i="6"/>
  <c r="O182" i="6"/>
  <c r="U182" i="6"/>
  <c r="K182" i="6"/>
  <c r="AN18" i="6"/>
  <c r="AK57" i="6"/>
  <c r="AI57" i="6"/>
  <c r="AA57" i="6"/>
  <c r="AL87" i="6"/>
  <c r="AI87" i="6"/>
  <c r="AT125" i="6"/>
  <c r="AS125" i="6"/>
  <c r="AM125" i="6"/>
  <c r="AE125" i="6"/>
  <c r="AR125" i="6"/>
  <c r="AJ125" i="6"/>
  <c r="AC125" i="6"/>
  <c r="AO125" i="6"/>
  <c r="AI125" i="6"/>
  <c r="AB125" i="6"/>
  <c r="AG139" i="6"/>
  <c r="AR139" i="6"/>
  <c r="AF139" i="6"/>
  <c r="AQ139" i="6"/>
  <c r="AB139" i="6"/>
  <c r="AS10" i="6"/>
  <c r="AN13" i="6"/>
  <c r="AF18" i="6"/>
  <c r="AT41" i="6"/>
  <c r="AI41" i="6"/>
  <c r="AS41" i="6"/>
  <c r="AQ41" i="6"/>
  <c r="AA41" i="6"/>
  <c r="AO50" i="6"/>
  <c r="AR50" i="6"/>
  <c r="AG50" i="6"/>
  <c r="AN50" i="6"/>
  <c r="AC50" i="6"/>
  <c r="AT50" i="6"/>
  <c r="AL50" i="6"/>
  <c r="AB50" i="6"/>
  <c r="AR56" i="6"/>
  <c r="AL56" i="6"/>
  <c r="AO59" i="6"/>
  <c r="AC59" i="6"/>
  <c r="AJ63" i="6"/>
  <c r="AF63" i="6"/>
  <c r="AQ63" i="6"/>
  <c r="AC63" i="6"/>
  <c r="AT73" i="6"/>
  <c r="AI73" i="6"/>
  <c r="AS73" i="6"/>
  <c r="AC73" i="6"/>
  <c r="AQ73" i="6"/>
  <c r="AA73" i="6"/>
  <c r="AT78" i="6"/>
  <c r="AJ78" i="6"/>
  <c r="AB78" i="6"/>
  <c r="AS81" i="6"/>
  <c r="AT88" i="6"/>
  <c r="AO88" i="6"/>
  <c r="AD88" i="6"/>
  <c r="AL88" i="6"/>
  <c r="AC88" i="6"/>
  <c r="AS88" i="6"/>
  <c r="AJ88" i="6"/>
  <c r="AB88" i="6"/>
  <c r="AM97" i="6"/>
  <c r="AA97" i="6"/>
  <c r="AQ119" i="6"/>
  <c r="AG119" i="6"/>
  <c r="AC119" i="6"/>
  <c r="AN125" i="6"/>
  <c r="AT126" i="6"/>
  <c r="AL126" i="6"/>
  <c r="AH126" i="6"/>
  <c r="P126" i="4" s="1"/>
  <c r="Q126" i="4" s="1"/>
  <c r="U127" i="6"/>
  <c r="Q134" i="6"/>
  <c r="I134" i="6"/>
  <c r="U149" i="6"/>
  <c r="P149" i="6"/>
  <c r="F149" i="6"/>
  <c r="E149" i="6"/>
  <c r="K150" i="6"/>
  <c r="AT166" i="6"/>
  <c r="AL166" i="6"/>
  <c r="AH166" i="6"/>
  <c r="AD166" i="6"/>
  <c r="O171" i="6"/>
  <c r="H171" i="6"/>
  <c r="S171" i="6"/>
  <c r="AT195" i="6"/>
  <c r="AR195" i="6"/>
  <c r="AJ195" i="6"/>
  <c r="AN195" i="6"/>
  <c r="AE195" i="6"/>
  <c r="AM195" i="6"/>
  <c r="AC195" i="6"/>
  <c r="AS195" i="6"/>
  <c r="AI195" i="6"/>
  <c r="AB195" i="6"/>
  <c r="AO195" i="6"/>
  <c r="AG195" i="6"/>
  <c r="AP49" i="6"/>
  <c r="AK49" i="6"/>
  <c r="AE49" i="6"/>
  <c r="AN151" i="6"/>
  <c r="AI151" i="6"/>
  <c r="AF151" i="6"/>
  <c r="AC4" i="6"/>
  <c r="AG4" i="6"/>
  <c r="AH7" i="6"/>
  <c r="AC10" i="6"/>
  <c r="AB13" i="6"/>
  <c r="P13" i="4" s="1"/>
  <c r="Q13" i="4" s="1"/>
  <c r="AK17" i="6"/>
  <c r="AO21" i="6"/>
  <c r="AM21" i="6"/>
  <c r="AS21" i="6"/>
  <c r="AI21" i="6"/>
  <c r="AL21" i="6"/>
  <c r="AN23" i="6"/>
  <c r="AC41" i="6"/>
  <c r="AJ50" i="6"/>
  <c r="AO63" i="6"/>
  <c r="AK73" i="6"/>
  <c r="AT77" i="6"/>
  <c r="AI77" i="6"/>
  <c r="AS77" i="6"/>
  <c r="AC77" i="6"/>
  <c r="AQ77" i="6"/>
  <c r="AA77" i="6"/>
  <c r="AH88" i="6"/>
  <c r="AQ133" i="6"/>
  <c r="AH133" i="6"/>
  <c r="AR133" i="6"/>
  <c r="AD133" i="6"/>
  <c r="AN133" i="6"/>
  <c r="AB133" i="6"/>
  <c r="V134" i="6"/>
  <c r="O139" i="6"/>
  <c r="R139" i="6"/>
  <c r="G139" i="6"/>
  <c r="N139" i="6"/>
  <c r="E139" i="6"/>
  <c r="T139" i="6"/>
  <c r="L139" i="6"/>
  <c r="S140" i="6"/>
  <c r="J140" i="6"/>
  <c r="E140" i="6"/>
  <c r="Q149" i="6"/>
  <c r="U150" i="6"/>
  <c r="AO183" i="6"/>
  <c r="AF183" i="6"/>
  <c r="AE183" i="6"/>
  <c r="AQ183" i="6"/>
  <c r="AL30" i="6"/>
  <c r="AB36" i="6"/>
  <c r="AM36" i="6"/>
  <c r="AL38" i="6"/>
  <c r="AB51" i="6"/>
  <c r="AN51" i="6"/>
  <c r="AL58" i="6"/>
  <c r="AC61" i="6"/>
  <c r="AJ62" i="6"/>
  <c r="AG65" i="6"/>
  <c r="AS65" i="6"/>
  <c r="AF67" i="6"/>
  <c r="AR67" i="6"/>
  <c r="AI69" i="6"/>
  <c r="AS69" i="6"/>
  <c r="AJ70" i="6"/>
  <c r="AN82" i="6"/>
  <c r="AE83" i="6"/>
  <c r="AR83" i="6"/>
  <c r="AC85" i="6"/>
  <c r="AM85" i="6"/>
  <c r="AS85" i="6"/>
  <c r="AH86" i="6"/>
  <c r="AE89" i="6"/>
  <c r="AR89" i="6"/>
  <c r="AC93" i="6"/>
  <c r="AM93" i="6"/>
  <c r="AS93" i="6"/>
  <c r="AJ94" i="6"/>
  <c r="AC95" i="6"/>
  <c r="AM95" i="6"/>
  <c r="AO96" i="6"/>
  <c r="AT99" i="6"/>
  <c r="AC100" i="6"/>
  <c r="AC101" i="6"/>
  <c r="AM101" i="6"/>
  <c r="AS101" i="6"/>
  <c r="AI105" i="6"/>
  <c r="AS105" i="6"/>
  <c r="AK107" i="6"/>
  <c r="AI109" i="6"/>
  <c r="AK112" i="6"/>
  <c r="AG113" i="6"/>
  <c r="P113" i="4" s="1"/>
  <c r="Q113" i="4" s="1"/>
  <c r="AS113" i="6"/>
  <c r="AJ121" i="6"/>
  <c r="AS123" i="6"/>
  <c r="AF124" i="6"/>
  <c r="AR124" i="6"/>
  <c r="U126" i="6"/>
  <c r="E128" i="6"/>
  <c r="L128" i="6"/>
  <c r="T128" i="6"/>
  <c r="AE129" i="6"/>
  <c r="AM129" i="6"/>
  <c r="AS129" i="6"/>
  <c r="I130" i="6"/>
  <c r="AC132" i="6"/>
  <c r="AN132" i="6"/>
  <c r="AI134" i="6"/>
  <c r="P134" i="4" s="1"/>
  <c r="Q134" i="4" s="1"/>
  <c r="AF136" i="6"/>
  <c r="AN137" i="6"/>
  <c r="L142" i="6"/>
  <c r="AD142" i="6"/>
  <c r="AO142" i="6"/>
  <c r="AG143" i="6"/>
  <c r="AN143" i="6"/>
  <c r="I144" i="6"/>
  <c r="S144" i="6"/>
  <c r="AD146" i="6"/>
  <c r="AO146" i="6"/>
  <c r="AG147" i="6"/>
  <c r="AN147" i="6"/>
  <c r="I148" i="6"/>
  <c r="S148" i="6"/>
  <c r="AL149" i="6"/>
  <c r="AG150" i="6"/>
  <c r="I162" i="6"/>
  <c r="V174" i="6"/>
  <c r="T174" i="6"/>
  <c r="I174" i="6"/>
  <c r="P174" i="6"/>
  <c r="E174" i="6"/>
  <c r="O174" i="6"/>
  <c r="AQ210" i="6"/>
  <c r="AN210" i="6"/>
  <c r="AN58" i="6"/>
  <c r="AR62" i="6"/>
  <c r="AK65" i="6"/>
  <c r="AG85" i="6"/>
  <c r="AN85" i="6"/>
  <c r="AF93" i="6"/>
  <c r="P93" i="4" s="1"/>
  <c r="Q93" i="4" s="1"/>
  <c r="AN93" i="6"/>
  <c r="AR96" i="6"/>
  <c r="AF101" i="6"/>
  <c r="AN101" i="6"/>
  <c r="AS107" i="6"/>
  <c r="AQ121" i="6"/>
  <c r="AJ124" i="6"/>
  <c r="AS124" i="6"/>
  <c r="AG129" i="6"/>
  <c r="AN129" i="6"/>
  <c r="Q142" i="6"/>
  <c r="AH142" i="6"/>
  <c r="AR142" i="6"/>
  <c r="K144" i="6"/>
  <c r="U144" i="6"/>
  <c r="AH146" i="6"/>
  <c r="AR146" i="6"/>
  <c r="K148" i="6"/>
  <c r="U148" i="6"/>
  <c r="U170" i="6"/>
  <c r="P170" i="6"/>
  <c r="V178" i="6"/>
  <c r="U178" i="6"/>
  <c r="O178" i="6"/>
  <c r="G178" i="6"/>
  <c r="T178" i="6"/>
  <c r="L178" i="6"/>
  <c r="E178" i="6"/>
  <c r="Q178" i="6"/>
  <c r="K178" i="6"/>
  <c r="U181" i="6"/>
  <c r="R181" i="6"/>
  <c r="H181" i="6"/>
  <c r="AT187" i="6"/>
  <c r="AS187" i="6"/>
  <c r="AM187" i="6"/>
  <c r="AE187" i="6"/>
  <c r="AR187" i="6"/>
  <c r="AJ187" i="6"/>
  <c r="AC187" i="6"/>
  <c r="AO187" i="6"/>
  <c r="AI187" i="6"/>
  <c r="AB187" i="6"/>
  <c r="AO190" i="6"/>
  <c r="AJ190" i="6"/>
  <c r="AI36" i="6"/>
  <c r="AT36" i="6"/>
  <c r="AI51" i="6"/>
  <c r="AS51" i="6"/>
  <c r="AB58" i="6"/>
  <c r="AM61" i="6"/>
  <c r="AB62" i="6"/>
  <c r="AA65" i="6"/>
  <c r="AM65" i="6"/>
  <c r="AB82" i="6"/>
  <c r="AA85" i="6"/>
  <c r="AI85" i="6"/>
  <c r="AO85" i="6"/>
  <c r="AA93" i="6"/>
  <c r="AI93" i="6"/>
  <c r="AO93" i="6"/>
  <c r="AI95" i="6"/>
  <c r="AS95" i="6"/>
  <c r="AB96" i="6"/>
  <c r="AD99" i="6"/>
  <c r="AN100" i="6"/>
  <c r="AA101" i="6"/>
  <c r="AI101" i="6"/>
  <c r="AO101" i="6"/>
  <c r="AC107" i="6"/>
  <c r="AC121" i="6"/>
  <c r="AB124" i="6"/>
  <c r="AK124" i="6"/>
  <c r="I128" i="6"/>
  <c r="P128" i="6"/>
  <c r="AB129" i="6"/>
  <c r="AI129" i="6"/>
  <c r="AO129" i="6"/>
  <c r="U130" i="6"/>
  <c r="AI132" i="6"/>
  <c r="P132" i="4" s="1"/>
  <c r="Q132" i="4" s="1"/>
  <c r="AS132" i="6"/>
  <c r="G142" i="6"/>
  <c r="AB142" i="6"/>
  <c r="AJ142" i="6"/>
  <c r="AS142" i="6"/>
  <c r="E144" i="6"/>
  <c r="N144" i="6"/>
  <c r="V144" i="6"/>
  <c r="AJ146" i="6"/>
  <c r="P146" i="4" s="1"/>
  <c r="Q146" i="4" s="1"/>
  <c r="AS146" i="6"/>
  <c r="V162" i="6"/>
  <c r="U162" i="6"/>
  <c r="O162" i="6"/>
  <c r="G162" i="6"/>
  <c r="Q162" i="6"/>
  <c r="K162" i="6"/>
  <c r="P162" i="6"/>
  <c r="AS173" i="6"/>
  <c r="AH173" i="6"/>
  <c r="AR179" i="6"/>
  <c r="AK179" i="6"/>
  <c r="AG179" i="6"/>
  <c r="AL180" i="6"/>
  <c r="AI180" i="6"/>
  <c r="AT180" i="6"/>
  <c r="AF180" i="6"/>
  <c r="AQ180" i="6"/>
  <c r="AD180" i="6"/>
  <c r="AL184" i="6"/>
  <c r="AT184" i="6"/>
  <c r="AI184" i="6"/>
  <c r="AD184" i="6"/>
  <c r="AT191" i="6"/>
  <c r="AS191" i="6"/>
  <c r="AI191" i="6"/>
  <c r="AO191" i="6"/>
  <c r="AE191" i="6"/>
  <c r="AN191" i="6"/>
  <c r="AC191" i="6"/>
  <c r="AQ197" i="6"/>
  <c r="AK197" i="6"/>
  <c r="AG197" i="6"/>
  <c r="N155" i="6"/>
  <c r="N157" i="6"/>
  <c r="E158" i="6"/>
  <c r="O158" i="6"/>
  <c r="AM161" i="6"/>
  <c r="P161" i="4" s="1"/>
  <c r="Q161" i="4" s="1"/>
  <c r="AG165" i="6"/>
  <c r="AS165" i="6"/>
  <c r="AG168" i="6"/>
  <c r="AN168" i="6"/>
  <c r="K169" i="6"/>
  <c r="AC172" i="6"/>
  <c r="AN172" i="6"/>
  <c r="S173" i="6"/>
  <c r="L175" i="6"/>
  <c r="AT176" i="6"/>
  <c r="AH178" i="6"/>
  <c r="S179" i="6"/>
  <c r="O183" i="6"/>
  <c r="V184" i="6"/>
  <c r="L186" i="6"/>
  <c r="N188" i="6"/>
  <c r="H189" i="6"/>
  <c r="T189" i="6"/>
  <c r="G190" i="6"/>
  <c r="O190" i="6"/>
  <c r="U190" i="6"/>
  <c r="H193" i="6"/>
  <c r="T193" i="6"/>
  <c r="I194" i="6"/>
  <c r="P194" i="6"/>
  <c r="AG194" i="6"/>
  <c r="M196" i="6"/>
  <c r="AT196" i="6"/>
  <c r="AH196" i="6"/>
  <c r="AJ199" i="6"/>
  <c r="I202" i="6"/>
  <c r="AK165" i="6"/>
  <c r="Q169" i="6"/>
  <c r="AJ178" i="6"/>
  <c r="M186" i="6"/>
  <c r="L189" i="6"/>
  <c r="U189" i="6"/>
  <c r="I190" i="6"/>
  <c r="P190" i="6"/>
  <c r="L193" i="6"/>
  <c r="U193" i="6"/>
  <c r="AJ194" i="6"/>
  <c r="AT198" i="6"/>
  <c r="AK198" i="6"/>
  <c r="AS198" i="6"/>
  <c r="S204" i="6"/>
  <c r="M204" i="6"/>
  <c r="I204" i="6"/>
  <c r="K158" i="6"/>
  <c r="AD162" i="6"/>
  <c r="AC165" i="6"/>
  <c r="AM165" i="6"/>
  <c r="F169" i="6"/>
  <c r="S169" i="6"/>
  <c r="AI172" i="6"/>
  <c r="AS172" i="6"/>
  <c r="AB178" i="6"/>
  <c r="AO178" i="6"/>
  <c r="S186" i="6"/>
  <c r="AL188" i="6"/>
  <c r="M189" i="6"/>
  <c r="K190" i="6"/>
  <c r="Q190" i="6"/>
  <c r="S196" i="6"/>
  <c r="E196" i="6"/>
  <c r="AT199" i="6"/>
  <c r="AO199" i="6"/>
  <c r="AE199" i="6"/>
  <c r="AN199" i="6"/>
  <c r="AC199" i="6"/>
  <c r="V202" i="6"/>
  <c r="T202" i="6"/>
  <c r="L202" i="6"/>
  <c r="E202" i="6"/>
  <c r="Q202" i="6"/>
  <c r="K202" i="6"/>
  <c r="P202" i="6"/>
  <c r="AJ205" i="6"/>
  <c r="AF205" i="6"/>
  <c r="AM211" i="6"/>
  <c r="AE211" i="6"/>
  <c r="AO215" i="6"/>
  <c r="O217" i="6"/>
  <c r="I221" i="6"/>
  <c r="P221" i="6"/>
  <c r="I225" i="6"/>
  <c r="P225" i="6"/>
  <c r="S227" i="6"/>
  <c r="I240" i="6"/>
  <c r="P240" i="6"/>
  <c r="P247" i="6"/>
  <c r="G250" i="6"/>
  <c r="S250" i="6"/>
  <c r="AF214" i="6"/>
  <c r="AC215" i="6"/>
  <c r="AT215" i="6"/>
  <c r="G217" i="6"/>
  <c r="T217" i="6"/>
  <c r="AH217" i="6"/>
  <c r="AN218" i="6"/>
  <c r="K221" i="6"/>
  <c r="Q221" i="6"/>
  <c r="AJ222" i="6"/>
  <c r="AR222" i="6"/>
  <c r="AM224" i="6"/>
  <c r="K225" i="6"/>
  <c r="Q225" i="6"/>
  <c r="E227" i="6"/>
  <c r="AS228" i="6"/>
  <c r="AK229" i="6"/>
  <c r="AB230" i="6"/>
  <c r="V231" i="6"/>
  <c r="L239" i="6"/>
  <c r="U239" i="6"/>
  <c r="AC239" i="6"/>
  <c r="K240" i="6"/>
  <c r="Q240" i="6"/>
  <c r="H250" i="6"/>
  <c r="H201" i="6"/>
  <c r="T201" i="6"/>
  <c r="AR202" i="6"/>
  <c r="AE203" i="6"/>
  <c r="AM203" i="6"/>
  <c r="AS203" i="6"/>
  <c r="O206" i="6"/>
  <c r="L208" i="6"/>
  <c r="L212" i="6"/>
  <c r="U212" i="6"/>
  <c r="AD212" i="6"/>
  <c r="AF213" i="6"/>
  <c r="AL214" i="6"/>
  <c r="AD215" i="6"/>
  <c r="H216" i="6"/>
  <c r="S216" i="6"/>
  <c r="H217" i="6"/>
  <c r="AN217" i="6"/>
  <c r="J220" i="6"/>
  <c r="T220" i="6"/>
  <c r="E221" i="6"/>
  <c r="L221" i="6"/>
  <c r="T221" i="6"/>
  <c r="S222" i="6"/>
  <c r="AB222" i="6"/>
  <c r="AK222" i="6"/>
  <c r="AF223" i="6"/>
  <c r="AC224" i="6"/>
  <c r="AS224" i="6"/>
  <c r="E225" i="6"/>
  <c r="L225" i="6"/>
  <c r="T225" i="6"/>
  <c r="I227" i="6"/>
  <c r="T228" i="6"/>
  <c r="AC228" i="6"/>
  <c r="V229" i="6"/>
  <c r="AB229" i="6"/>
  <c r="AQ229" i="6"/>
  <c r="AH230" i="6"/>
  <c r="F231" i="6"/>
  <c r="AI233" i="6"/>
  <c r="AS233" i="6"/>
  <c r="F235" i="6"/>
  <c r="Q235" i="6"/>
  <c r="L236" i="6"/>
  <c r="AK236" i="6"/>
  <c r="AK237" i="6"/>
  <c r="M239" i="6"/>
  <c r="AO239" i="6"/>
  <c r="E240" i="6"/>
  <c r="L240" i="6"/>
  <c r="T240" i="6"/>
  <c r="K243" i="6"/>
  <c r="F245" i="6"/>
  <c r="Q245" i="6"/>
  <c r="F247" i="6"/>
  <c r="AI247" i="6"/>
  <c r="AS247" i="6"/>
  <c r="M248" i="6"/>
  <c r="AH248" i="6"/>
  <c r="L249" i="6"/>
  <c r="L250" i="6"/>
  <c r="L201" i="6"/>
  <c r="U201" i="6"/>
  <c r="AG203" i="6"/>
  <c r="AN203" i="6"/>
  <c r="AH212" i="6"/>
  <c r="AI213" i="6"/>
  <c r="L216" i="6"/>
  <c r="M217" i="6"/>
  <c r="G221" i="6"/>
  <c r="O221" i="6"/>
  <c r="U221" i="6"/>
  <c r="AE222" i="6"/>
  <c r="AL223" i="6"/>
  <c r="AE224" i="6"/>
  <c r="G225" i="6"/>
  <c r="O225" i="6"/>
  <c r="U225" i="6"/>
  <c r="Q227" i="6"/>
  <c r="AE228" i="6"/>
  <c r="AC229" i="6"/>
  <c r="AR229" i="6"/>
  <c r="AM230" i="6"/>
  <c r="I231" i="6"/>
  <c r="AJ233" i="6"/>
  <c r="J235" i="6"/>
  <c r="T235" i="6"/>
  <c r="AN236" i="6"/>
  <c r="E239" i="6"/>
  <c r="P239" i="6"/>
  <c r="G240" i="6"/>
  <c r="O240" i="6"/>
  <c r="U240" i="6"/>
  <c r="P243" i="6"/>
  <c r="J245" i="6"/>
  <c r="T245" i="6"/>
  <c r="K247" i="6"/>
  <c r="AJ247" i="6"/>
  <c r="AT6" i="6"/>
  <c r="AQ6" i="6"/>
  <c r="AK6" i="6"/>
  <c r="AF6" i="6"/>
  <c r="AA6" i="6"/>
  <c r="P6" i="4" s="1"/>
  <c r="Q6" i="4" s="1"/>
  <c r="AG6" i="6"/>
  <c r="AN6" i="6"/>
  <c r="AO26" i="6"/>
  <c r="AN27" i="6"/>
  <c r="AJ31" i="6"/>
  <c r="AJ43" i="6"/>
  <c r="AT45" i="6"/>
  <c r="AL45" i="6"/>
  <c r="AA45" i="6"/>
  <c r="AM45" i="6"/>
  <c r="AC45" i="6"/>
  <c r="AT55" i="6"/>
  <c r="AS55" i="6"/>
  <c r="AN55" i="6"/>
  <c r="AI55" i="6"/>
  <c r="AB55" i="6"/>
  <c r="AO55" i="6"/>
  <c r="AJ55" i="6"/>
  <c r="AC55" i="6"/>
  <c r="AT75" i="6"/>
  <c r="AR75" i="6"/>
  <c r="AM75" i="6"/>
  <c r="AG75" i="6"/>
  <c r="AA75" i="6"/>
  <c r="AS75" i="6"/>
  <c r="AN75" i="6"/>
  <c r="AI75" i="6"/>
  <c r="AB75" i="6"/>
  <c r="AD76" i="6"/>
  <c r="AH76" i="6"/>
  <c r="AQ111" i="6"/>
  <c r="AG111" i="6"/>
  <c r="P111" i="4" s="1"/>
  <c r="Q111" i="4" s="1"/>
  <c r="AK111" i="6"/>
  <c r="AQ5" i="6"/>
  <c r="AR5" i="6"/>
  <c r="AJ5" i="6"/>
  <c r="AB5" i="6"/>
  <c r="AK5" i="6"/>
  <c r="AE6" i="6"/>
  <c r="AM6" i="6"/>
  <c r="AS6" i="6"/>
  <c r="AG9" i="6"/>
  <c r="AT14" i="6"/>
  <c r="AS14" i="6"/>
  <c r="AN14" i="6"/>
  <c r="AI14" i="6"/>
  <c r="AC14" i="6"/>
  <c r="AG14" i="6"/>
  <c r="AO14" i="6"/>
  <c r="AT22" i="6"/>
  <c r="AJ26" i="6"/>
  <c r="AF27" i="6"/>
  <c r="AM27" i="6"/>
  <c r="AS27" i="6"/>
  <c r="AF31" i="6"/>
  <c r="AE33" i="6"/>
  <c r="AM33" i="6"/>
  <c r="AT35" i="6"/>
  <c r="AQ35" i="6"/>
  <c r="AK35" i="6"/>
  <c r="AF35" i="6"/>
  <c r="AA35" i="6"/>
  <c r="AR35" i="6"/>
  <c r="AM35" i="6"/>
  <c r="AG35" i="6"/>
  <c r="AB35" i="6"/>
  <c r="AJ35" i="6"/>
  <c r="AT40" i="6"/>
  <c r="AL40" i="6"/>
  <c r="AA40" i="6"/>
  <c r="AM40" i="6"/>
  <c r="AB40" i="6"/>
  <c r="AR40" i="6"/>
  <c r="AI43" i="6"/>
  <c r="AS43" i="6"/>
  <c r="AQ45" i="6"/>
  <c r="AI48" i="6"/>
  <c r="AN48" i="6"/>
  <c r="AN54" i="6"/>
  <c r="AT54" i="6"/>
  <c r="AD54" i="6"/>
  <c r="P54" i="4" s="1"/>
  <c r="Q54" i="4" s="1"/>
  <c r="AJ54" i="6"/>
  <c r="AG55" i="6"/>
  <c r="AR55" i="6"/>
  <c r="AT59" i="6"/>
  <c r="AR59" i="6"/>
  <c r="AM59" i="6"/>
  <c r="AG59" i="6"/>
  <c r="AA59" i="6"/>
  <c r="AS59" i="6"/>
  <c r="AN59" i="6"/>
  <c r="AI59" i="6"/>
  <c r="AB59" i="6"/>
  <c r="AK59" i="6"/>
  <c r="AL60" i="6"/>
  <c r="AB60" i="6"/>
  <c r="AN60" i="6"/>
  <c r="AD60" i="6"/>
  <c r="AT60" i="6"/>
  <c r="AG71" i="6"/>
  <c r="AJ75" i="6"/>
  <c r="AJ79" i="6"/>
  <c r="AT84" i="6"/>
  <c r="AH84" i="6"/>
  <c r="AN84" i="6"/>
  <c r="AR90" i="6"/>
  <c r="AL90" i="6"/>
  <c r="AB90" i="6"/>
  <c r="AT90" i="6"/>
  <c r="AM90" i="6"/>
  <c r="AD90" i="6"/>
  <c r="AN90" i="6"/>
  <c r="AT97" i="6"/>
  <c r="AS97" i="6"/>
  <c r="AN97" i="6"/>
  <c r="AI97" i="6"/>
  <c r="AB97" i="6"/>
  <c r="AO97" i="6"/>
  <c r="AJ97" i="6"/>
  <c r="AC97" i="6"/>
  <c r="AK97" i="6"/>
  <c r="AL98" i="6"/>
  <c r="AT108" i="6"/>
  <c r="AR108" i="6"/>
  <c r="AJ108" i="6"/>
  <c r="AB108" i="6"/>
  <c r="AS108" i="6"/>
  <c r="AK108" i="6"/>
  <c r="AC108" i="6"/>
  <c r="AO108" i="6"/>
  <c r="AS111" i="6"/>
  <c r="AF117" i="6"/>
  <c r="AR117" i="6"/>
  <c r="P124" i="6"/>
  <c r="AQ131" i="6"/>
  <c r="AS131" i="6"/>
  <c r="AC131" i="6"/>
  <c r="AG131" i="6"/>
  <c r="AK131" i="6"/>
  <c r="AO131" i="6"/>
  <c r="Q141" i="6"/>
  <c r="F141" i="6"/>
  <c r="U141" i="6"/>
  <c r="J141" i="6"/>
  <c r="E141" i="6"/>
  <c r="L141" i="6"/>
  <c r="AL145" i="6"/>
  <c r="AQ145" i="6"/>
  <c r="AG145" i="6"/>
  <c r="AJ148" i="6"/>
  <c r="P148" i="4" s="1"/>
  <c r="Q148" i="4" s="1"/>
  <c r="AP148" i="6"/>
  <c r="V163" i="6"/>
  <c r="L163" i="6"/>
  <c r="H163" i="6"/>
  <c r="P163" i="6"/>
  <c r="T163" i="6"/>
  <c r="V197" i="6"/>
  <c r="T197" i="6"/>
  <c r="L197" i="6"/>
  <c r="U197" i="6"/>
  <c r="M197" i="6"/>
  <c r="E197" i="6"/>
  <c r="I197" i="6"/>
  <c r="H197" i="6"/>
  <c r="Q197" i="6"/>
  <c r="P197" i="6"/>
  <c r="AQ9" i="6"/>
  <c r="AN9" i="6"/>
  <c r="AF9" i="6"/>
  <c r="AJ9" i="6"/>
  <c r="AS9" i="6"/>
  <c r="AT31" i="6"/>
  <c r="AR31" i="6"/>
  <c r="AM31" i="6"/>
  <c r="AG31" i="6"/>
  <c r="AB31" i="6"/>
  <c r="AS31" i="6"/>
  <c r="AN31" i="6"/>
  <c r="AI31" i="6"/>
  <c r="AC31" i="6"/>
  <c r="P31" i="4" s="1"/>
  <c r="Q31" i="4" s="1"/>
  <c r="AS45" i="6"/>
  <c r="AK55" i="6"/>
  <c r="AT71" i="6"/>
  <c r="AS71" i="6"/>
  <c r="AN71" i="6"/>
  <c r="AI71" i="6"/>
  <c r="AB71" i="6"/>
  <c r="AO71" i="6"/>
  <c r="AJ71" i="6"/>
  <c r="AC71" i="6"/>
  <c r="AK79" i="6"/>
  <c r="AL80" i="6"/>
  <c r="AD80" i="6"/>
  <c r="AH80" i="6"/>
  <c r="AK117" i="6"/>
  <c r="AT120" i="6"/>
  <c r="AR120" i="6"/>
  <c r="AJ120" i="6"/>
  <c r="AB120" i="6"/>
  <c r="AS120" i="6"/>
  <c r="AK120" i="6"/>
  <c r="AC120" i="6"/>
  <c r="Q124" i="6"/>
  <c r="N129" i="6"/>
  <c r="F129" i="6"/>
  <c r="J129" i="6"/>
  <c r="V154" i="6"/>
  <c r="Q154" i="6"/>
  <c r="L154" i="6"/>
  <c r="G154" i="6"/>
  <c r="S154" i="6"/>
  <c r="K154" i="6"/>
  <c r="T154" i="6"/>
  <c r="M154" i="6"/>
  <c r="E154" i="6"/>
  <c r="I154" i="6"/>
  <c r="O154" i="6"/>
  <c r="AS177" i="6"/>
  <c r="AK177" i="6"/>
  <c r="AC177" i="6"/>
  <c r="AQ177" i="6"/>
  <c r="G214" i="6"/>
  <c r="M214" i="6"/>
  <c r="R214" i="6"/>
  <c r="V218" i="6"/>
  <c r="S218" i="6"/>
  <c r="N218" i="6"/>
  <c r="H218" i="6"/>
  <c r="AC27" i="6"/>
  <c r="P27" i="4" s="1"/>
  <c r="Q27" i="4" s="1"/>
  <c r="AB6" i="6"/>
  <c r="AO6" i="6"/>
  <c r="AB9" i="6"/>
  <c r="AK9" i="6"/>
  <c r="AR12" i="6"/>
  <c r="AS12" i="6"/>
  <c r="AC12" i="6"/>
  <c r="AE14" i="6"/>
  <c r="AR14" i="6"/>
  <c r="AT18" i="6"/>
  <c r="AR18" i="6"/>
  <c r="AM18" i="6"/>
  <c r="AG18" i="6"/>
  <c r="AA18" i="6"/>
  <c r="AI18" i="6"/>
  <c r="AO18" i="6"/>
  <c r="AT19" i="6"/>
  <c r="AL19" i="6"/>
  <c r="AD22" i="6"/>
  <c r="AT23" i="6"/>
  <c r="AR23" i="6"/>
  <c r="AM23" i="6"/>
  <c r="AG23" i="6"/>
  <c r="AA23" i="6"/>
  <c r="AI23" i="6"/>
  <c r="AO23" i="6"/>
  <c r="AD26" i="6"/>
  <c r="AA27" i="6"/>
  <c r="AI27" i="6"/>
  <c r="AR28" i="6"/>
  <c r="AH28" i="6"/>
  <c r="AT28" i="6"/>
  <c r="AM28" i="6"/>
  <c r="AA31" i="6"/>
  <c r="AK31" i="6"/>
  <c r="AT32" i="6"/>
  <c r="AQ32" i="6"/>
  <c r="AI32" i="6"/>
  <c r="AA32" i="6"/>
  <c r="AR32" i="6"/>
  <c r="AJ32" i="6"/>
  <c r="AB32" i="6"/>
  <c r="AN32" i="6"/>
  <c r="AG34" i="6"/>
  <c r="AO34" i="6"/>
  <c r="AE35" i="6"/>
  <c r="AO35" i="6"/>
  <c r="AH40" i="6"/>
  <c r="AK42" i="6"/>
  <c r="AP42" i="6"/>
  <c r="AC43" i="6"/>
  <c r="AG45" i="6"/>
  <c r="AT53" i="6"/>
  <c r="AS53" i="6"/>
  <c r="AK53" i="6"/>
  <c r="AA53" i="6"/>
  <c r="AM53" i="6"/>
  <c r="AC53" i="6"/>
  <c r="AQ53" i="6"/>
  <c r="AL54" i="6"/>
  <c r="AA55" i="6"/>
  <c r="AM55" i="6"/>
  <c r="AN56" i="6"/>
  <c r="AT56" i="6"/>
  <c r="AD56" i="6"/>
  <c r="P56" i="4" s="1"/>
  <c r="Q56" i="4" s="1"/>
  <c r="AJ56" i="6"/>
  <c r="AF59" i="6"/>
  <c r="AQ59" i="6"/>
  <c r="AJ60" i="6"/>
  <c r="AA71" i="6"/>
  <c r="AM71" i="6"/>
  <c r="AC75" i="6"/>
  <c r="AO75" i="6"/>
  <c r="AL76" i="6"/>
  <c r="AC79" i="6"/>
  <c r="AT80" i="6"/>
  <c r="AS84" i="6"/>
  <c r="AS87" i="6"/>
  <c r="AO87" i="6"/>
  <c r="AD87" i="6"/>
  <c r="AQ87" i="6"/>
  <c r="AG87" i="6"/>
  <c r="AT87" i="6"/>
  <c r="AH90" i="6"/>
  <c r="AE97" i="6"/>
  <c r="AQ97" i="6"/>
  <c r="AT104" i="6"/>
  <c r="AN104" i="6"/>
  <c r="AC104" i="6"/>
  <c r="AO104" i="6"/>
  <c r="AF104" i="6"/>
  <c r="AR104" i="6"/>
  <c r="AG108" i="6"/>
  <c r="P108" i="4" s="1"/>
  <c r="Q108" i="4" s="1"/>
  <c r="AT109" i="6"/>
  <c r="AQ109" i="6"/>
  <c r="AK109" i="6"/>
  <c r="AF109" i="6"/>
  <c r="AA109" i="6"/>
  <c r="AR109" i="6"/>
  <c r="AM109" i="6"/>
  <c r="AG109" i="6"/>
  <c r="P109" i="4" s="1"/>
  <c r="Q109" i="4" s="1"/>
  <c r="AB109" i="6"/>
  <c r="AJ109" i="6"/>
  <c r="AC111" i="6"/>
  <c r="AQ115" i="6"/>
  <c r="AS115" i="6"/>
  <c r="AC115" i="6"/>
  <c r="AG115" i="6"/>
  <c r="P115" i="4" s="1"/>
  <c r="Q115" i="4" s="1"/>
  <c r="AT116" i="6"/>
  <c r="AS116" i="6"/>
  <c r="AK116" i="6"/>
  <c r="AC116" i="6"/>
  <c r="AN116" i="6"/>
  <c r="AF116" i="6"/>
  <c r="AO116" i="6"/>
  <c r="AA117" i="6"/>
  <c r="AF120" i="6"/>
  <c r="V129" i="6"/>
  <c r="R132" i="6"/>
  <c r="K132" i="6"/>
  <c r="E132" i="6"/>
  <c r="S132" i="6"/>
  <c r="L132" i="6"/>
  <c r="G132" i="6"/>
  <c r="P132" i="6"/>
  <c r="V132" i="6"/>
  <c r="H132" i="6"/>
  <c r="V141" i="6"/>
  <c r="V146" i="6"/>
  <c r="T146" i="6"/>
  <c r="O146" i="6"/>
  <c r="I146" i="6"/>
  <c r="U146" i="6"/>
  <c r="P146" i="6"/>
  <c r="K146" i="6"/>
  <c r="E146" i="6"/>
  <c r="S146" i="6"/>
  <c r="H146" i="6"/>
  <c r="L146" i="6"/>
  <c r="H154" i="6"/>
  <c r="AR157" i="6"/>
  <c r="AM157" i="6"/>
  <c r="AE157" i="6"/>
  <c r="AO157" i="6"/>
  <c r="AC157" i="6"/>
  <c r="AQ157" i="6"/>
  <c r="AG157" i="6"/>
  <c r="AI157" i="6"/>
  <c r="AK157" i="6"/>
  <c r="T160" i="6"/>
  <c r="O160" i="6"/>
  <c r="G160" i="6"/>
  <c r="U160" i="6"/>
  <c r="M160" i="6"/>
  <c r="E160" i="6"/>
  <c r="I160" i="6"/>
  <c r="K160" i="6"/>
  <c r="Q160" i="6"/>
  <c r="S160" i="6"/>
  <c r="AT220" i="6"/>
  <c r="AG220" i="6"/>
  <c r="AL220" i="6"/>
  <c r="AQ220" i="6"/>
  <c r="V232" i="6"/>
  <c r="T232" i="6"/>
  <c r="O232" i="6"/>
  <c r="I232" i="6"/>
  <c r="U232" i="6"/>
  <c r="P232" i="6"/>
  <c r="K232" i="6"/>
  <c r="E232" i="6"/>
  <c r="S232" i="6"/>
  <c r="H232" i="6"/>
  <c r="Q232" i="6"/>
  <c r="G232" i="6"/>
  <c r="L232" i="6"/>
  <c r="M232" i="6"/>
  <c r="AT243" i="6"/>
  <c r="AR243" i="6"/>
  <c r="AM243" i="6"/>
  <c r="AG243" i="6"/>
  <c r="AB243" i="6"/>
  <c r="AS243" i="6"/>
  <c r="AN243" i="6"/>
  <c r="AI243" i="6"/>
  <c r="AC243" i="6"/>
  <c r="AJ243" i="6"/>
  <c r="AQ243" i="6"/>
  <c r="AF243" i="6"/>
  <c r="AK243" i="6"/>
  <c r="AO243" i="6"/>
  <c r="AE243" i="6"/>
  <c r="AN26" i="6"/>
  <c r="AC26" i="6"/>
  <c r="P26" i="4" s="1"/>
  <c r="Q26" i="4" s="1"/>
  <c r="AT27" i="6"/>
  <c r="AO27" i="6"/>
  <c r="AJ27" i="6"/>
  <c r="AE27" i="6"/>
  <c r="AG27" i="6"/>
  <c r="AD29" i="6"/>
  <c r="AI29" i="6"/>
  <c r="AT43" i="6"/>
  <c r="AQ43" i="6"/>
  <c r="AK43" i="6"/>
  <c r="AF43" i="6"/>
  <c r="AA43" i="6"/>
  <c r="AR43" i="6"/>
  <c r="AM43" i="6"/>
  <c r="AG43" i="6"/>
  <c r="AB43" i="6"/>
  <c r="AK71" i="6"/>
  <c r="AK75" i="6"/>
  <c r="AT79" i="6"/>
  <c r="AR79" i="6"/>
  <c r="AM79" i="6"/>
  <c r="AG79" i="6"/>
  <c r="AA79" i="6"/>
  <c r="AS79" i="6"/>
  <c r="AN79" i="6"/>
  <c r="AI79" i="6"/>
  <c r="AB79" i="6"/>
  <c r="AR98" i="6"/>
  <c r="AN98" i="6"/>
  <c r="AD98" i="6"/>
  <c r="AQ98" i="6"/>
  <c r="AF98" i="6"/>
  <c r="P98" i="4" s="1"/>
  <c r="Q98" i="4" s="1"/>
  <c r="AT98" i="6"/>
  <c r="AT117" i="6"/>
  <c r="AS117" i="6"/>
  <c r="AN117" i="6"/>
  <c r="AG117" i="6"/>
  <c r="P117" i="4" s="1"/>
  <c r="Q117" i="4" s="1"/>
  <c r="AB117" i="6"/>
  <c r="AO117" i="6"/>
  <c r="AI117" i="6"/>
  <c r="AC117" i="6"/>
  <c r="AO120" i="6"/>
  <c r="V124" i="6"/>
  <c r="T124" i="6"/>
  <c r="O124" i="6"/>
  <c r="I124" i="6"/>
  <c r="S124" i="6"/>
  <c r="L124" i="6"/>
  <c r="E124" i="6"/>
  <c r="U124" i="6"/>
  <c r="M124" i="6"/>
  <c r="G124" i="6"/>
  <c r="AT156" i="6"/>
  <c r="AD156" i="6"/>
  <c r="AF156" i="6"/>
  <c r="AL156" i="6"/>
  <c r="P156" i="4" s="1"/>
  <c r="Q156" i="4" s="1"/>
  <c r="AR167" i="6"/>
  <c r="AG167" i="6"/>
  <c r="AO167" i="6"/>
  <c r="P167" i="4" s="1"/>
  <c r="Q167" i="4" s="1"/>
  <c r="AD167" i="6"/>
  <c r="AJ167" i="6"/>
  <c r="AL167" i="6"/>
  <c r="AT167" i="6"/>
  <c r="R213" i="6"/>
  <c r="V213" i="6"/>
  <c r="L213" i="6"/>
  <c r="T213" i="6"/>
  <c r="H213" i="6"/>
  <c r="K213" i="6"/>
  <c r="O213" i="6"/>
  <c r="G213" i="6"/>
  <c r="AF5" i="6"/>
  <c r="AO5" i="6"/>
  <c r="AI6" i="6"/>
  <c r="AK14" i="6"/>
  <c r="AD48" i="6"/>
  <c r="P48" i="4" s="1"/>
  <c r="Q48" i="4" s="1"/>
  <c r="AG5" i="6"/>
  <c r="AS5" i="6"/>
  <c r="AC6" i="6"/>
  <c r="AJ6" i="6"/>
  <c r="AR6" i="6"/>
  <c r="AR8" i="6"/>
  <c r="AG8" i="6"/>
  <c r="AS8" i="6"/>
  <c r="AC9" i="6"/>
  <c r="AO9" i="6"/>
  <c r="AT10" i="6"/>
  <c r="AO10" i="6"/>
  <c r="AJ10" i="6"/>
  <c r="AE10" i="6"/>
  <c r="AG10" i="6"/>
  <c r="AN10" i="6"/>
  <c r="AG12" i="6"/>
  <c r="AQ13" i="6"/>
  <c r="AS13" i="6"/>
  <c r="AK13" i="6"/>
  <c r="AC13" i="6"/>
  <c r="AJ13" i="6"/>
  <c r="AF14" i="6"/>
  <c r="AM14" i="6"/>
  <c r="AR16" i="6"/>
  <c r="AK16" i="6"/>
  <c r="AS16" i="6"/>
  <c r="AB18" i="6"/>
  <c r="AJ18" i="6"/>
  <c r="AQ18" i="6"/>
  <c r="AJ22" i="6"/>
  <c r="AB23" i="6"/>
  <c r="AJ23" i="6"/>
  <c r="AQ23" i="6"/>
  <c r="AI24" i="6"/>
  <c r="AH26" i="6"/>
  <c r="AT26" i="6"/>
  <c r="AB27" i="6"/>
  <c r="AK27" i="6"/>
  <c r="AR27" i="6"/>
  <c r="AB28" i="6"/>
  <c r="AN28" i="6"/>
  <c r="AT29" i="6"/>
  <c r="AE31" i="6"/>
  <c r="AO31" i="6"/>
  <c r="AE32" i="6"/>
  <c r="AI35" i="6"/>
  <c r="AS35" i="6"/>
  <c r="AT39" i="6"/>
  <c r="AR39" i="6"/>
  <c r="AM39" i="6"/>
  <c r="AG39" i="6"/>
  <c r="AB39" i="6"/>
  <c r="AS39" i="6"/>
  <c r="AN39" i="6"/>
  <c r="AI39" i="6"/>
  <c r="AC39" i="6"/>
  <c r="AJ39" i="6"/>
  <c r="AQ40" i="6"/>
  <c r="AF42" i="6"/>
  <c r="AE43" i="6"/>
  <c r="AO43" i="6"/>
  <c r="AH45" i="6"/>
  <c r="AT47" i="6"/>
  <c r="AR47" i="6"/>
  <c r="AM47" i="6"/>
  <c r="AG47" i="6"/>
  <c r="AB47" i="6"/>
  <c r="AS47" i="6"/>
  <c r="AN47" i="6"/>
  <c r="AI47" i="6"/>
  <c r="AC47" i="6"/>
  <c r="AJ47" i="6"/>
  <c r="AG53" i="6"/>
  <c r="AR54" i="6"/>
  <c r="AF55" i="6"/>
  <c r="AQ55" i="6"/>
  <c r="AB56" i="6"/>
  <c r="AT57" i="6"/>
  <c r="AM57" i="6"/>
  <c r="AC57" i="6"/>
  <c r="AO57" i="6"/>
  <c r="AG57" i="6"/>
  <c r="AQ57" i="6"/>
  <c r="AJ59" i="6"/>
  <c r="AR60" i="6"/>
  <c r="AT63" i="6"/>
  <c r="AR63" i="6"/>
  <c r="AM63" i="6"/>
  <c r="AG63" i="6"/>
  <c r="AA63" i="6"/>
  <c r="AS63" i="6"/>
  <c r="AN63" i="6"/>
  <c r="AI63" i="6"/>
  <c r="AB63" i="6"/>
  <c r="AK63" i="6"/>
  <c r="AL64" i="6"/>
  <c r="AD64" i="6"/>
  <c r="AH64" i="6"/>
  <c r="AT66" i="6"/>
  <c r="AR66" i="6"/>
  <c r="AB66" i="6"/>
  <c r="AF66" i="6"/>
  <c r="AT67" i="6"/>
  <c r="AS67" i="6"/>
  <c r="AN67" i="6"/>
  <c r="AI67" i="6"/>
  <c r="AB67" i="6"/>
  <c r="AO67" i="6"/>
  <c r="AJ67" i="6"/>
  <c r="AC67" i="6"/>
  <c r="AK67" i="6"/>
  <c r="AE71" i="6"/>
  <c r="P71" i="4" s="1"/>
  <c r="Q71" i="4" s="1"/>
  <c r="AQ71" i="6"/>
  <c r="AE75" i="6"/>
  <c r="AQ75" i="6"/>
  <c r="AT76" i="6"/>
  <c r="AE79" i="6"/>
  <c r="AQ79" i="6"/>
  <c r="AT83" i="6"/>
  <c r="AS83" i="6"/>
  <c r="AN83" i="6"/>
  <c r="AI83" i="6"/>
  <c r="AB83" i="6"/>
  <c r="AO83" i="6"/>
  <c r="AJ83" i="6"/>
  <c r="AC83" i="6"/>
  <c r="AK83" i="6"/>
  <c r="AA87" i="6"/>
  <c r="AT89" i="6"/>
  <c r="AS89" i="6"/>
  <c r="AN89" i="6"/>
  <c r="AI89" i="6"/>
  <c r="AB89" i="6"/>
  <c r="AO89" i="6"/>
  <c r="AJ89" i="6"/>
  <c r="AC89" i="6"/>
  <c r="AK89" i="6"/>
  <c r="AI90" i="6"/>
  <c r="AT91" i="6"/>
  <c r="AC91" i="6"/>
  <c r="AH91" i="6"/>
  <c r="AF97" i="6"/>
  <c r="P97" i="4" s="1"/>
  <c r="Q97" i="4" s="1"/>
  <c r="AR97" i="6"/>
  <c r="AI98" i="6"/>
  <c r="AB104" i="6"/>
  <c r="AS104" i="6"/>
  <c r="AN108" i="6"/>
  <c r="AC109" i="6"/>
  <c r="AN109" i="6"/>
  <c r="AO111" i="6"/>
  <c r="AK115" i="6"/>
  <c r="AB116" i="6"/>
  <c r="AR116" i="6"/>
  <c r="AE117" i="6"/>
  <c r="AQ117" i="6"/>
  <c r="AL118" i="6"/>
  <c r="AG120" i="6"/>
  <c r="AT121" i="6"/>
  <c r="AR121" i="6"/>
  <c r="AM121" i="6"/>
  <c r="AG121" i="6"/>
  <c r="AN121" i="6"/>
  <c r="AF121" i="6"/>
  <c r="AA121" i="6"/>
  <c r="AO121" i="6"/>
  <c r="AI121" i="6"/>
  <c r="AB121" i="6"/>
  <c r="AK121" i="6"/>
  <c r="K124" i="6"/>
  <c r="V131" i="6"/>
  <c r="U131" i="6"/>
  <c r="M131" i="6"/>
  <c r="E131" i="6"/>
  <c r="P131" i="6"/>
  <c r="H131" i="6"/>
  <c r="T131" i="6"/>
  <c r="I131" i="6"/>
  <c r="I132" i="6"/>
  <c r="V135" i="6"/>
  <c r="T135" i="6"/>
  <c r="O135" i="6"/>
  <c r="I135" i="6"/>
  <c r="U135" i="6"/>
  <c r="P135" i="6"/>
  <c r="K135" i="6"/>
  <c r="E135" i="6"/>
  <c r="S135" i="6"/>
  <c r="H135" i="6"/>
  <c r="L135" i="6"/>
  <c r="Q138" i="6"/>
  <c r="J138" i="6"/>
  <c r="T138" i="6"/>
  <c r="L138" i="6"/>
  <c r="E138" i="6"/>
  <c r="U138" i="6"/>
  <c r="F138" i="6"/>
  <c r="V138" i="6"/>
  <c r="I138" i="6"/>
  <c r="G146" i="6"/>
  <c r="N147" i="6"/>
  <c r="S147" i="6"/>
  <c r="T152" i="6"/>
  <c r="U152" i="6"/>
  <c r="M152" i="6"/>
  <c r="E152" i="6"/>
  <c r="Q152" i="6"/>
  <c r="G152" i="6"/>
  <c r="S152" i="6"/>
  <c r="I152" i="6"/>
  <c r="O152" i="6"/>
  <c r="P154" i="6"/>
  <c r="AS157" i="6"/>
  <c r="V198" i="6"/>
  <c r="T198" i="6"/>
  <c r="O198" i="6"/>
  <c r="I198" i="6"/>
  <c r="U198" i="6"/>
  <c r="P198" i="6"/>
  <c r="K198" i="6"/>
  <c r="E198" i="6"/>
  <c r="L198" i="6"/>
  <c r="S198" i="6"/>
  <c r="H198" i="6"/>
  <c r="G198" i="6"/>
  <c r="M198" i="6"/>
  <c r="Q198" i="6"/>
  <c r="AH30" i="6"/>
  <c r="AO30" i="6"/>
  <c r="AH41" i="6"/>
  <c r="AO41" i="6"/>
  <c r="AF51" i="6"/>
  <c r="AK51" i="6"/>
  <c r="AQ51" i="6"/>
  <c r="AJ58" i="6"/>
  <c r="AT58" i="6"/>
  <c r="AI61" i="6"/>
  <c r="AQ61" i="6"/>
  <c r="AG73" i="6"/>
  <c r="AO73" i="6"/>
  <c r="AR74" i="6"/>
  <c r="AG77" i="6"/>
  <c r="AO77" i="6"/>
  <c r="AR78" i="6"/>
  <c r="AL96" i="6"/>
  <c r="AJ100" i="6"/>
  <c r="AR100" i="6"/>
  <c r="AE105" i="6"/>
  <c r="AK105" i="6"/>
  <c r="AQ105" i="6"/>
  <c r="AG112" i="6"/>
  <c r="P112" i="4" s="1"/>
  <c r="Q112" i="4" s="1"/>
  <c r="AO112" i="6"/>
  <c r="AE113" i="6"/>
  <c r="AK113" i="6"/>
  <c r="AQ113" i="6"/>
  <c r="AS119" i="6"/>
  <c r="AQ127" i="6"/>
  <c r="AK127" i="6"/>
  <c r="AS127" i="6"/>
  <c r="AT128" i="6"/>
  <c r="AN128" i="6"/>
  <c r="AF128" i="6"/>
  <c r="AJ128" i="6"/>
  <c r="AS128" i="6"/>
  <c r="T134" i="6"/>
  <c r="L134" i="6"/>
  <c r="E134" i="6"/>
  <c r="U134" i="6"/>
  <c r="N134" i="6"/>
  <c r="F134" i="6"/>
  <c r="P134" i="6"/>
  <c r="AT136" i="6"/>
  <c r="AR136" i="6"/>
  <c r="AM136" i="6"/>
  <c r="AG136" i="6"/>
  <c r="AB136" i="6"/>
  <c r="AS136" i="6"/>
  <c r="AN136" i="6"/>
  <c r="AI136" i="6"/>
  <c r="P136" i="4" s="1"/>
  <c r="Q136" i="4" s="1"/>
  <c r="AC136" i="6"/>
  <c r="AK136" i="6"/>
  <c r="G137" i="6"/>
  <c r="M137" i="6"/>
  <c r="U140" i="6"/>
  <c r="N140" i="6"/>
  <c r="F140" i="6"/>
  <c r="V140" i="6"/>
  <c r="O140" i="6"/>
  <c r="I140" i="6"/>
  <c r="Q140" i="6"/>
  <c r="AJ144" i="6"/>
  <c r="P144" i="4" s="1"/>
  <c r="Q144" i="4" s="1"/>
  <c r="AP144" i="6"/>
  <c r="AO150" i="6"/>
  <c r="AH150" i="6"/>
  <c r="AT150" i="6"/>
  <c r="AL150" i="6"/>
  <c r="AC150" i="6"/>
  <c r="AN150" i="6"/>
  <c r="AD150" i="6"/>
  <c r="AR150" i="6"/>
  <c r="AR153" i="6"/>
  <c r="AM153" i="6"/>
  <c r="AE153" i="6"/>
  <c r="AQ153" i="6"/>
  <c r="AG153" i="6"/>
  <c r="AS153" i="6"/>
  <c r="AI153" i="6"/>
  <c r="AT155" i="6"/>
  <c r="AR155" i="6"/>
  <c r="AM155" i="6"/>
  <c r="AG155" i="6"/>
  <c r="AB155" i="6"/>
  <c r="AS155" i="6"/>
  <c r="AK155" i="6"/>
  <c r="AE155" i="6"/>
  <c r="AN155" i="6"/>
  <c r="AF155" i="6"/>
  <c r="AO155" i="6"/>
  <c r="AT159" i="6"/>
  <c r="AR159" i="6"/>
  <c r="AM159" i="6"/>
  <c r="AG159" i="6"/>
  <c r="AB159" i="6"/>
  <c r="AQ159" i="6"/>
  <c r="AJ159" i="6"/>
  <c r="AC159" i="6"/>
  <c r="AS159" i="6"/>
  <c r="AK159" i="6"/>
  <c r="AE159" i="6"/>
  <c r="AO159" i="6"/>
  <c r="V166" i="6"/>
  <c r="U166" i="6"/>
  <c r="P166" i="6"/>
  <c r="K166" i="6"/>
  <c r="E166" i="6"/>
  <c r="T166" i="6"/>
  <c r="O166" i="6"/>
  <c r="I166" i="6"/>
  <c r="S166" i="6"/>
  <c r="H166" i="6"/>
  <c r="L166" i="6"/>
  <c r="AP173" i="6"/>
  <c r="AE173" i="6"/>
  <c r="AL173" i="6"/>
  <c r="AC173" i="6"/>
  <c r="AK173" i="6"/>
  <c r="AQ173" i="6"/>
  <c r="AT179" i="6"/>
  <c r="AO179" i="6"/>
  <c r="AJ179" i="6"/>
  <c r="AE179" i="6"/>
  <c r="AS179" i="6"/>
  <c r="AN179" i="6"/>
  <c r="AI179" i="6"/>
  <c r="AC179" i="6"/>
  <c r="AM179" i="6"/>
  <c r="AB179" i="6"/>
  <c r="AQ179" i="6"/>
  <c r="AF179" i="6"/>
  <c r="V209" i="6"/>
  <c r="O209" i="6"/>
  <c r="G209" i="6"/>
  <c r="P209" i="6"/>
  <c r="H209" i="6"/>
  <c r="K209" i="6"/>
  <c r="T209" i="6"/>
  <c r="L209" i="6"/>
  <c r="S209" i="6"/>
  <c r="AO4" i="6"/>
  <c r="AJ17" i="6"/>
  <c r="AR17" i="6"/>
  <c r="AH21" i="6"/>
  <c r="AG30" i="6"/>
  <c r="AN30" i="6"/>
  <c r="AF36" i="6"/>
  <c r="AN36" i="6"/>
  <c r="AH38" i="6"/>
  <c r="AS38" i="6"/>
  <c r="AG41" i="6"/>
  <c r="AM41" i="6"/>
  <c r="AH50" i="6"/>
  <c r="AC51" i="6"/>
  <c r="AJ51" i="6"/>
  <c r="AO51" i="6"/>
  <c r="AF58" i="6"/>
  <c r="AG61" i="6"/>
  <c r="AO61" i="6"/>
  <c r="AN62" i="6"/>
  <c r="AI65" i="6"/>
  <c r="AQ65" i="6"/>
  <c r="AG69" i="6"/>
  <c r="AO69" i="6"/>
  <c r="AR70" i="6"/>
  <c r="AE73" i="6"/>
  <c r="P73" i="4" s="1"/>
  <c r="Q73" i="4" s="1"/>
  <c r="AM73" i="6"/>
  <c r="AN74" i="6"/>
  <c r="AE77" i="6"/>
  <c r="AM77" i="6"/>
  <c r="AN78" i="6"/>
  <c r="AG81" i="6"/>
  <c r="AO81" i="6"/>
  <c r="AR82" i="6"/>
  <c r="AE85" i="6"/>
  <c r="AK85" i="6"/>
  <c r="AQ85" i="6"/>
  <c r="AR86" i="6"/>
  <c r="AG88" i="6"/>
  <c r="AN88" i="6"/>
  <c r="AE93" i="6"/>
  <c r="AK93" i="6"/>
  <c r="AQ93" i="6"/>
  <c r="AH95" i="6"/>
  <c r="AJ96" i="6"/>
  <c r="AT96" i="6"/>
  <c r="AF100" i="6"/>
  <c r="AO100" i="6"/>
  <c r="AE101" i="6"/>
  <c r="AK101" i="6"/>
  <c r="AQ101" i="6"/>
  <c r="AC105" i="6"/>
  <c r="AJ105" i="6"/>
  <c r="AO105" i="6"/>
  <c r="AO107" i="6"/>
  <c r="AF112" i="6"/>
  <c r="AN112" i="6"/>
  <c r="AC113" i="6"/>
  <c r="AJ113" i="6"/>
  <c r="AO113" i="6"/>
  <c r="AO119" i="6"/>
  <c r="AO127" i="6"/>
  <c r="AG128" i="6"/>
  <c r="AR128" i="6"/>
  <c r="J134" i="6"/>
  <c r="AJ136" i="6"/>
  <c r="AS138" i="6"/>
  <c r="AI138" i="6"/>
  <c r="P138" i="4" s="1"/>
  <c r="Q138" i="4" s="1"/>
  <c r="AO138" i="6"/>
  <c r="AT139" i="6"/>
  <c r="AS139" i="6"/>
  <c r="AN139" i="6"/>
  <c r="AI139" i="6"/>
  <c r="P139" i="4" s="1"/>
  <c r="Q139" i="4" s="1"/>
  <c r="AC139" i="6"/>
  <c r="AO139" i="6"/>
  <c r="AJ139" i="6"/>
  <c r="AE139" i="6"/>
  <c r="AK139" i="6"/>
  <c r="K140" i="6"/>
  <c r="V142" i="6"/>
  <c r="T142" i="6"/>
  <c r="O142" i="6"/>
  <c r="I142" i="6"/>
  <c r="U142" i="6"/>
  <c r="P142" i="6"/>
  <c r="K142" i="6"/>
  <c r="E142" i="6"/>
  <c r="M142" i="6"/>
  <c r="N143" i="6"/>
  <c r="S143" i="6"/>
  <c r="P145" i="6"/>
  <c r="E145" i="6"/>
  <c r="Q145" i="6"/>
  <c r="F145" i="6"/>
  <c r="V145" i="6"/>
  <c r="AJ150" i="6"/>
  <c r="P150" i="4" s="1"/>
  <c r="Q150" i="4" s="1"/>
  <c r="S151" i="6"/>
  <c r="N151" i="6"/>
  <c r="AT151" i="6"/>
  <c r="AR151" i="6"/>
  <c r="AM151" i="6"/>
  <c r="AG151" i="6"/>
  <c r="AB151" i="6"/>
  <c r="AQ151" i="6"/>
  <c r="AJ151" i="6"/>
  <c r="P151" i="4" s="1"/>
  <c r="Q151" i="4" s="1"/>
  <c r="AC151" i="6"/>
  <c r="AS151" i="6"/>
  <c r="AK151" i="6"/>
  <c r="AE151" i="6"/>
  <c r="AO151" i="6"/>
  <c r="AO153" i="6"/>
  <c r="AJ155" i="6"/>
  <c r="T156" i="6"/>
  <c r="U156" i="6"/>
  <c r="M156" i="6"/>
  <c r="E156" i="6"/>
  <c r="S156" i="6"/>
  <c r="I156" i="6"/>
  <c r="K156" i="6"/>
  <c r="AN159" i="6"/>
  <c r="AT160" i="6"/>
  <c r="AF160" i="6"/>
  <c r="AR160" i="6"/>
  <c r="AB160" i="6"/>
  <c r="AN160" i="6"/>
  <c r="Q166" i="6"/>
  <c r="AT169" i="6"/>
  <c r="AM169" i="6"/>
  <c r="AF169" i="6"/>
  <c r="AR169" i="6"/>
  <c r="AL169" i="6"/>
  <c r="AD169" i="6"/>
  <c r="AH169" i="6"/>
  <c r="AI169" i="6"/>
  <c r="AO171" i="6"/>
  <c r="AD171" i="6"/>
  <c r="AL171" i="6"/>
  <c r="AB171" i="6"/>
  <c r="AG171" i="6"/>
  <c r="AJ171" i="6"/>
  <c r="AS174" i="6"/>
  <c r="AL174" i="6"/>
  <c r="AD174" i="6"/>
  <c r="AR174" i="6"/>
  <c r="AJ174" i="6"/>
  <c r="AC174" i="6"/>
  <c r="AO174" i="6"/>
  <c r="AB174" i="6"/>
  <c r="AT174" i="6"/>
  <c r="AG174" i="6"/>
  <c r="V176" i="6"/>
  <c r="O176" i="6"/>
  <c r="I176" i="6"/>
  <c r="U176" i="6"/>
  <c r="N176" i="6"/>
  <c r="F176" i="6"/>
  <c r="J176" i="6"/>
  <c r="K176" i="6"/>
  <c r="AS182" i="6"/>
  <c r="AL182" i="6"/>
  <c r="AD182" i="6"/>
  <c r="AR182" i="6"/>
  <c r="AJ182" i="6"/>
  <c r="AC182" i="6"/>
  <c r="AO182" i="6"/>
  <c r="AB182" i="6"/>
  <c r="AT182" i="6"/>
  <c r="AG182" i="6"/>
  <c r="AQ207" i="6"/>
  <c r="AE207" i="6"/>
  <c r="AT207" i="6"/>
  <c r="AI207" i="6"/>
  <c r="AL207" i="6"/>
  <c r="AD207" i="6"/>
  <c r="AF132" i="6"/>
  <c r="AK132" i="6"/>
  <c r="AQ132" i="6"/>
  <c r="AT134" i="6"/>
  <c r="AI137" i="6"/>
  <c r="P137" i="4" s="1"/>
  <c r="Q137" i="4" s="1"/>
  <c r="AT137" i="6"/>
  <c r="L149" i="6"/>
  <c r="V149" i="6"/>
  <c r="H150" i="6"/>
  <c r="M150" i="6"/>
  <c r="S150" i="6"/>
  <c r="AN154" i="6"/>
  <c r="AD154" i="6"/>
  <c r="AL154" i="6"/>
  <c r="T164" i="6"/>
  <c r="Q164" i="6"/>
  <c r="I164" i="6"/>
  <c r="O164" i="6"/>
  <c r="G164" i="6"/>
  <c r="S164" i="6"/>
  <c r="AT164" i="6"/>
  <c r="AJ164" i="6"/>
  <c r="AF164" i="6"/>
  <c r="V170" i="6"/>
  <c r="J170" i="6"/>
  <c r="E170" i="6"/>
  <c r="V171" i="6"/>
  <c r="Q171" i="6"/>
  <c r="L171" i="6"/>
  <c r="G171" i="6"/>
  <c r="U171" i="6"/>
  <c r="P171" i="6"/>
  <c r="K171" i="6"/>
  <c r="E171" i="6"/>
  <c r="M171" i="6"/>
  <c r="AT175" i="6"/>
  <c r="AO175" i="6"/>
  <c r="AJ175" i="6"/>
  <c r="AE175" i="6"/>
  <c r="AS175" i="6"/>
  <c r="AN175" i="6"/>
  <c r="AI175" i="6"/>
  <c r="AC175" i="6"/>
  <c r="AK175" i="6"/>
  <c r="AT183" i="6"/>
  <c r="AS183" i="6"/>
  <c r="AN183" i="6"/>
  <c r="AI183" i="6"/>
  <c r="AC183" i="6"/>
  <c r="AR183" i="6"/>
  <c r="AM183" i="6"/>
  <c r="AG183" i="6"/>
  <c r="AB183" i="6"/>
  <c r="AK183" i="6"/>
  <c r="U184" i="6"/>
  <c r="N184" i="6"/>
  <c r="F184" i="6"/>
  <c r="S184" i="6"/>
  <c r="K184" i="6"/>
  <c r="E184" i="6"/>
  <c r="Q184" i="6"/>
  <c r="V187" i="6"/>
  <c r="J187" i="6"/>
  <c r="O187" i="6"/>
  <c r="T187" i="6"/>
  <c r="AT190" i="6"/>
  <c r="AS190" i="6"/>
  <c r="AK190" i="6"/>
  <c r="AC190" i="6"/>
  <c r="AN190" i="6"/>
  <c r="AF190" i="6"/>
  <c r="AG190" i="6"/>
  <c r="AR190" i="6"/>
  <c r="AB190" i="6"/>
  <c r="S191" i="6"/>
  <c r="G191" i="6"/>
  <c r="V191" i="6"/>
  <c r="K191" i="6"/>
  <c r="O191" i="6"/>
  <c r="N191" i="6"/>
  <c r="I215" i="6"/>
  <c r="N215" i="6"/>
  <c r="AT218" i="6"/>
  <c r="AR218" i="6"/>
  <c r="AM218" i="6"/>
  <c r="AG218" i="6"/>
  <c r="AB218" i="6"/>
  <c r="AQ218" i="6"/>
  <c r="AJ218" i="6"/>
  <c r="AC218" i="6"/>
  <c r="AS218" i="6"/>
  <c r="AK218" i="6"/>
  <c r="AE218" i="6"/>
  <c r="AI218" i="6"/>
  <c r="AF218" i="6"/>
  <c r="AO123" i="6"/>
  <c r="AG124" i="6"/>
  <c r="AO124" i="6"/>
  <c r="AF125" i="6"/>
  <c r="AK125" i="6"/>
  <c r="AQ125" i="6"/>
  <c r="Q126" i="6"/>
  <c r="I127" i="6"/>
  <c r="Q127" i="6"/>
  <c r="H128" i="6"/>
  <c r="M128" i="6"/>
  <c r="S128" i="6"/>
  <c r="AF129" i="6"/>
  <c r="AK129" i="6"/>
  <c r="AQ129" i="6"/>
  <c r="Q130" i="6"/>
  <c r="AE132" i="6"/>
  <c r="AJ132" i="6"/>
  <c r="AO132" i="6"/>
  <c r="AI133" i="6"/>
  <c r="P133" i="4" s="1"/>
  <c r="Q133" i="4" s="1"/>
  <c r="AT133" i="6"/>
  <c r="AO134" i="6"/>
  <c r="V136" i="6"/>
  <c r="AH137" i="6"/>
  <c r="AR137" i="6"/>
  <c r="H139" i="6"/>
  <c r="AG142" i="6"/>
  <c r="AN142" i="6"/>
  <c r="AF143" i="6"/>
  <c r="AK143" i="6"/>
  <c r="AQ143" i="6"/>
  <c r="J144" i="6"/>
  <c r="AG146" i="6"/>
  <c r="AN146" i="6"/>
  <c r="AF147" i="6"/>
  <c r="AK147" i="6"/>
  <c r="AQ147" i="6"/>
  <c r="J148" i="6"/>
  <c r="J149" i="6"/>
  <c r="G150" i="6"/>
  <c r="L150" i="6"/>
  <c r="Q150" i="6"/>
  <c r="AJ154" i="6"/>
  <c r="V157" i="6"/>
  <c r="V158" i="6"/>
  <c r="Q158" i="6"/>
  <c r="L158" i="6"/>
  <c r="G158" i="6"/>
  <c r="I158" i="6"/>
  <c r="P158" i="6"/>
  <c r="AT163" i="6"/>
  <c r="AO163" i="6"/>
  <c r="AJ163" i="6"/>
  <c r="AE163" i="6"/>
  <c r="AS163" i="6"/>
  <c r="AN163" i="6"/>
  <c r="P163" i="4" s="1"/>
  <c r="Q163" i="4" s="1"/>
  <c r="AI163" i="6"/>
  <c r="AC163" i="6"/>
  <c r="AK163" i="6"/>
  <c r="M164" i="6"/>
  <c r="AR164" i="6"/>
  <c r="Q167" i="6"/>
  <c r="L167" i="6"/>
  <c r="H167" i="6"/>
  <c r="I171" i="6"/>
  <c r="T171" i="6"/>
  <c r="AG175" i="6"/>
  <c r="AR175" i="6"/>
  <c r="R179" i="6"/>
  <c r="G179" i="6"/>
  <c r="N179" i="6"/>
  <c r="T179" i="6"/>
  <c r="V180" i="6"/>
  <c r="O180" i="6"/>
  <c r="I180" i="6"/>
  <c r="U180" i="6"/>
  <c r="N180" i="6"/>
  <c r="F180" i="6"/>
  <c r="Q180" i="6"/>
  <c r="AJ183" i="6"/>
  <c r="O184" i="6"/>
  <c r="AT186" i="6"/>
  <c r="AN186" i="6"/>
  <c r="AG186" i="6"/>
  <c r="AO186" i="6"/>
  <c r="AH186" i="6"/>
  <c r="AB186" i="6"/>
  <c r="AJ186" i="6"/>
  <c r="AS186" i="6"/>
  <c r="AD186" i="6"/>
  <c r="AQ201" i="6"/>
  <c r="AG201" i="6"/>
  <c r="AK201" i="6"/>
  <c r="AS201" i="6"/>
  <c r="AO201" i="6"/>
  <c r="AQ209" i="6"/>
  <c r="AR209" i="6"/>
  <c r="AJ209" i="6"/>
  <c r="AC209" i="6"/>
  <c r="AS209" i="6"/>
  <c r="AK209" i="6"/>
  <c r="AE209" i="6"/>
  <c r="AF209" i="6"/>
  <c r="AO209" i="6"/>
  <c r="AB209" i="6"/>
  <c r="S210" i="6"/>
  <c r="V210" i="6"/>
  <c r="F210" i="6"/>
  <c r="G210" i="6"/>
  <c r="O210" i="6"/>
  <c r="AT210" i="6"/>
  <c r="AR210" i="6"/>
  <c r="AJ210" i="6"/>
  <c r="AB210" i="6"/>
  <c r="AM210" i="6"/>
  <c r="AE210" i="6"/>
  <c r="AI210" i="6"/>
  <c r="AF210" i="6"/>
  <c r="L155" i="6"/>
  <c r="AG161" i="6"/>
  <c r="AO161" i="6"/>
  <c r="H162" i="6"/>
  <c r="M162" i="6"/>
  <c r="S162" i="6"/>
  <c r="AI165" i="6"/>
  <c r="AQ165" i="6"/>
  <c r="AF168" i="6"/>
  <c r="AK168" i="6"/>
  <c r="AQ168" i="6"/>
  <c r="AE172" i="6"/>
  <c r="AJ172" i="6"/>
  <c r="AO172" i="6"/>
  <c r="K173" i="6"/>
  <c r="V173" i="6"/>
  <c r="G174" i="6"/>
  <c r="L174" i="6"/>
  <c r="Q174" i="6"/>
  <c r="H178" i="6"/>
  <c r="M178" i="6"/>
  <c r="S178" i="6"/>
  <c r="AD178" i="6"/>
  <c r="AL178" i="6"/>
  <c r="AS178" i="6"/>
  <c r="G182" i="6"/>
  <c r="L182" i="6"/>
  <c r="Q182" i="6"/>
  <c r="T183" i="6"/>
  <c r="H186" i="6"/>
  <c r="AG189" i="6"/>
  <c r="AK189" i="6"/>
  <c r="AT194" i="6"/>
  <c r="AS194" i="6"/>
  <c r="AK194" i="6"/>
  <c r="AC194" i="6"/>
  <c r="AN194" i="6"/>
  <c r="AF194" i="6"/>
  <c r="AO194" i="6"/>
  <c r="AT205" i="6"/>
  <c r="AR205" i="6"/>
  <c r="AM205" i="6"/>
  <c r="AG205" i="6"/>
  <c r="AB205" i="6"/>
  <c r="AS205" i="6"/>
  <c r="AN205" i="6"/>
  <c r="AI205" i="6"/>
  <c r="AC205" i="6"/>
  <c r="AK205" i="6"/>
  <c r="S206" i="6"/>
  <c r="K206" i="6"/>
  <c r="E206" i="6"/>
  <c r="U206" i="6"/>
  <c r="N206" i="6"/>
  <c r="F206" i="6"/>
  <c r="Q206" i="6"/>
  <c r="V208" i="6"/>
  <c r="T208" i="6"/>
  <c r="O208" i="6"/>
  <c r="I208" i="6"/>
  <c r="U208" i="6"/>
  <c r="P208" i="6"/>
  <c r="K208" i="6"/>
  <c r="E208" i="6"/>
  <c r="M208" i="6"/>
  <c r="AT226" i="6"/>
  <c r="AS226" i="6"/>
  <c r="AO226" i="6"/>
  <c r="AJ226" i="6"/>
  <c r="AE226" i="6"/>
  <c r="AN226" i="6"/>
  <c r="AI226" i="6"/>
  <c r="AC226" i="6"/>
  <c r="AQ226" i="6"/>
  <c r="AF226" i="6"/>
  <c r="AR226" i="6"/>
  <c r="AG226" i="6"/>
  <c r="AL227" i="6"/>
  <c r="AH227" i="6"/>
  <c r="T233" i="6"/>
  <c r="S233" i="6"/>
  <c r="H233" i="6"/>
  <c r="V233" i="6"/>
  <c r="K233" i="6"/>
  <c r="P233" i="6"/>
  <c r="N233" i="6"/>
  <c r="AI161" i="6"/>
  <c r="AQ161" i="6"/>
  <c r="AF172" i="6"/>
  <c r="AK172" i="6"/>
  <c r="AQ172" i="6"/>
  <c r="H174" i="6"/>
  <c r="M174" i="6"/>
  <c r="S174" i="6"/>
  <c r="AG178" i="6"/>
  <c r="AN178" i="6"/>
  <c r="H182" i="6"/>
  <c r="M182" i="6"/>
  <c r="S182" i="6"/>
  <c r="AQ184" i="6"/>
  <c r="AF184" i="6"/>
  <c r="AN184" i="6"/>
  <c r="V186" i="6"/>
  <c r="U186" i="6"/>
  <c r="P186" i="6"/>
  <c r="K186" i="6"/>
  <c r="E186" i="6"/>
  <c r="I186" i="6"/>
  <c r="Q186" i="6"/>
  <c r="AQ193" i="6"/>
  <c r="AG193" i="6"/>
  <c r="AK193" i="6"/>
  <c r="AT202" i="6"/>
  <c r="AS202" i="6"/>
  <c r="AK202" i="6"/>
  <c r="AC202" i="6"/>
  <c r="AN202" i="6"/>
  <c r="AF202" i="6"/>
  <c r="AO202" i="6"/>
  <c r="U207" i="6"/>
  <c r="I207" i="6"/>
  <c r="N207" i="6"/>
  <c r="J211" i="6"/>
  <c r="N211" i="6"/>
  <c r="AT213" i="6"/>
  <c r="AR213" i="6"/>
  <c r="AM213" i="6"/>
  <c r="AG213" i="6"/>
  <c r="AB213" i="6"/>
  <c r="AQ213" i="6"/>
  <c r="AJ213" i="6"/>
  <c r="AC213" i="6"/>
  <c r="AS213" i="6"/>
  <c r="AK213" i="6"/>
  <c r="AE213" i="6"/>
  <c r="AO213" i="6"/>
  <c r="V219" i="6"/>
  <c r="E219" i="6"/>
  <c r="J219" i="6"/>
  <c r="O219" i="6"/>
  <c r="V246" i="6"/>
  <c r="U246" i="6"/>
  <c r="P246" i="6"/>
  <c r="K246" i="6"/>
  <c r="E246" i="6"/>
  <c r="Q246" i="6"/>
  <c r="L246" i="6"/>
  <c r="G246" i="6"/>
  <c r="T246" i="6"/>
  <c r="I246" i="6"/>
  <c r="S246" i="6"/>
  <c r="H246" i="6"/>
  <c r="M246" i="6"/>
  <c r="O246" i="6"/>
  <c r="AS185" i="6"/>
  <c r="AF187" i="6"/>
  <c r="AK187" i="6"/>
  <c r="AQ187" i="6"/>
  <c r="M188" i="6"/>
  <c r="AD188" i="6"/>
  <c r="I189" i="6"/>
  <c r="Q189" i="6"/>
  <c r="H190" i="6"/>
  <c r="M190" i="6"/>
  <c r="S190" i="6"/>
  <c r="AB191" i="6"/>
  <c r="AG191" i="6"/>
  <c r="AM191" i="6"/>
  <c r="AR191" i="6"/>
  <c r="E192" i="6"/>
  <c r="U192" i="6"/>
  <c r="I193" i="6"/>
  <c r="Q193" i="6"/>
  <c r="H194" i="6"/>
  <c r="M194" i="6"/>
  <c r="S194" i="6"/>
  <c r="AF195" i="6"/>
  <c r="AK195" i="6"/>
  <c r="AQ195" i="6"/>
  <c r="Q196" i="6"/>
  <c r="AC197" i="6"/>
  <c r="AS197" i="6"/>
  <c r="AB198" i="6"/>
  <c r="AJ198" i="6"/>
  <c r="AR198" i="6"/>
  <c r="J199" i="6"/>
  <c r="AB199" i="6"/>
  <c r="AG199" i="6"/>
  <c r="AM199" i="6"/>
  <c r="AR199" i="6"/>
  <c r="E200" i="6"/>
  <c r="U200" i="6"/>
  <c r="I201" i="6"/>
  <c r="Q201" i="6"/>
  <c r="H202" i="6"/>
  <c r="M202" i="6"/>
  <c r="S202" i="6"/>
  <c r="AF203" i="6"/>
  <c r="AK203" i="6"/>
  <c r="AQ203" i="6"/>
  <c r="Q204" i="6"/>
  <c r="AS211" i="6"/>
  <c r="AI211" i="6"/>
  <c r="AB214" i="6"/>
  <c r="AS215" i="6"/>
  <c r="AH215" i="6"/>
  <c r="AM215" i="6"/>
  <c r="V216" i="6"/>
  <c r="T216" i="6"/>
  <c r="O216" i="6"/>
  <c r="I216" i="6"/>
  <c r="K216" i="6"/>
  <c r="Q216" i="6"/>
  <c r="L217" i="6"/>
  <c r="AT217" i="6"/>
  <c r="AC217" i="6"/>
  <c r="AT221" i="6"/>
  <c r="AH221" i="6"/>
  <c r="AS221" i="6"/>
  <c r="AT222" i="6"/>
  <c r="AS222" i="6"/>
  <c r="AN222" i="6"/>
  <c r="AI222" i="6"/>
  <c r="AC222" i="6"/>
  <c r="AG222" i="6"/>
  <c r="AO222" i="6"/>
  <c r="S223" i="6"/>
  <c r="Q223" i="6"/>
  <c r="J223" i="6"/>
  <c r="T224" i="6"/>
  <c r="H224" i="6"/>
  <c r="P224" i="6"/>
  <c r="F224" i="6"/>
  <c r="V224" i="6"/>
  <c r="AF191" i="6"/>
  <c r="AK191" i="6"/>
  <c r="AQ191" i="6"/>
  <c r="Q192" i="6"/>
  <c r="AO197" i="6"/>
  <c r="AG198" i="6"/>
  <c r="AO198" i="6"/>
  <c r="AF199" i="6"/>
  <c r="AK199" i="6"/>
  <c r="AQ199" i="6"/>
  <c r="Q200" i="6"/>
  <c r="AT214" i="6"/>
  <c r="AR214" i="6"/>
  <c r="AH214" i="6"/>
  <c r="AM214" i="6"/>
  <c r="V217" i="6"/>
  <c r="U217" i="6"/>
  <c r="P217" i="6"/>
  <c r="K217" i="6"/>
  <c r="E217" i="6"/>
  <c r="I217" i="6"/>
  <c r="Q217" i="6"/>
  <c r="V228" i="6"/>
  <c r="L228" i="6"/>
  <c r="P228" i="6"/>
  <c r="H228" i="6"/>
  <c r="AS231" i="6"/>
  <c r="AQ231" i="6"/>
  <c r="AG231" i="6"/>
  <c r="AT231" i="6"/>
  <c r="AI231" i="6"/>
  <c r="AO231" i="6"/>
  <c r="AL231" i="6"/>
  <c r="AT237" i="6"/>
  <c r="AR237" i="6"/>
  <c r="AM237" i="6"/>
  <c r="AG237" i="6"/>
  <c r="AB237" i="6"/>
  <c r="AS237" i="6"/>
  <c r="AN237" i="6"/>
  <c r="AI237" i="6"/>
  <c r="AC237" i="6"/>
  <c r="AQ237" i="6"/>
  <c r="AF237" i="6"/>
  <c r="AO237" i="6"/>
  <c r="AE237" i="6"/>
  <c r="S238" i="6"/>
  <c r="U238" i="6"/>
  <c r="E238" i="6"/>
  <c r="I238" i="6"/>
  <c r="Q238" i="6"/>
  <c r="M238" i="6"/>
  <c r="I212" i="6"/>
  <c r="Q212" i="6"/>
  <c r="I220" i="6"/>
  <c r="P220" i="6"/>
  <c r="H221" i="6"/>
  <c r="M221" i="6"/>
  <c r="S221" i="6"/>
  <c r="AJ223" i="6"/>
  <c r="AG224" i="6"/>
  <c r="AO224" i="6"/>
  <c r="H225" i="6"/>
  <c r="M225" i="6"/>
  <c r="S225" i="6"/>
  <c r="K227" i="6"/>
  <c r="AF229" i="6"/>
  <c r="AT234" i="6"/>
  <c r="AB234" i="6"/>
  <c r="AH234" i="6"/>
  <c r="V236" i="6"/>
  <c r="T236" i="6"/>
  <c r="O236" i="6"/>
  <c r="I236" i="6"/>
  <c r="U236" i="6"/>
  <c r="P236" i="6"/>
  <c r="K236" i="6"/>
  <c r="E236" i="6"/>
  <c r="M236" i="6"/>
  <c r="AT240" i="6"/>
  <c r="AN240" i="6"/>
  <c r="AC240" i="6"/>
  <c r="AR240" i="6"/>
  <c r="AF240" i="6"/>
  <c r="AT241" i="6"/>
  <c r="AS241" i="6"/>
  <c r="AN241" i="6"/>
  <c r="AI241" i="6"/>
  <c r="AC241" i="6"/>
  <c r="AO241" i="6"/>
  <c r="AJ241" i="6"/>
  <c r="AE241" i="6"/>
  <c r="AK241" i="6"/>
  <c r="V250" i="6"/>
  <c r="T250" i="6"/>
  <c r="O250" i="6"/>
  <c r="I250" i="6"/>
  <c r="U250" i="6"/>
  <c r="P250" i="6"/>
  <c r="K250" i="6"/>
  <c r="E250" i="6"/>
  <c r="M250" i="6"/>
  <c r="AI224" i="6"/>
  <c r="AQ224" i="6"/>
  <c r="V227" i="6"/>
  <c r="O227" i="6"/>
  <c r="G227" i="6"/>
  <c r="M227" i="6"/>
  <c r="AT228" i="6"/>
  <c r="AP228" i="6"/>
  <c r="AG228" i="6"/>
  <c r="AK228" i="6"/>
  <c r="T229" i="6"/>
  <c r="P229" i="6"/>
  <c r="F229" i="6"/>
  <c r="S229" i="6"/>
  <c r="AT229" i="6"/>
  <c r="AS229" i="6"/>
  <c r="AO229" i="6"/>
  <c r="AJ229" i="6"/>
  <c r="AE229" i="6"/>
  <c r="AG229" i="6"/>
  <c r="AN229" i="6"/>
  <c r="Q231" i="6"/>
  <c r="J231" i="6"/>
  <c r="T231" i="6"/>
  <c r="L231" i="6"/>
  <c r="E231" i="6"/>
  <c r="P231" i="6"/>
  <c r="AQ239" i="6"/>
  <c r="AG239" i="6"/>
  <c r="AK239" i="6"/>
  <c r="S242" i="6"/>
  <c r="I242" i="6"/>
  <c r="M242" i="6"/>
  <c r="AT244" i="6"/>
  <c r="AD244" i="6"/>
  <c r="AH244" i="6"/>
  <c r="AR230" i="6"/>
  <c r="AB233" i="6"/>
  <c r="AG233" i="6"/>
  <c r="AM233" i="6"/>
  <c r="AR233" i="6"/>
  <c r="I235" i="6"/>
  <c r="P235" i="6"/>
  <c r="AD235" i="6"/>
  <c r="AT235" i="6"/>
  <c r="AB236" i="6"/>
  <c r="AJ236" i="6"/>
  <c r="AR236" i="6"/>
  <c r="I239" i="6"/>
  <c r="Q239" i="6"/>
  <c r="H240" i="6"/>
  <c r="M240" i="6"/>
  <c r="S240" i="6"/>
  <c r="F243" i="6"/>
  <c r="I245" i="6"/>
  <c r="P245" i="6"/>
  <c r="AD245" i="6"/>
  <c r="V247" i="6"/>
  <c r="AB247" i="6"/>
  <c r="AG247" i="6"/>
  <c r="AM247" i="6"/>
  <c r="AR247" i="6"/>
  <c r="E248" i="6"/>
  <c r="U248" i="6"/>
  <c r="AD248" i="6"/>
  <c r="T249" i="6"/>
  <c r="AC249" i="6"/>
  <c r="AF233" i="6"/>
  <c r="AK233" i="6"/>
  <c r="AQ233" i="6"/>
  <c r="AO235" i="6"/>
  <c r="AG236" i="6"/>
  <c r="AO236" i="6"/>
  <c r="V243" i="6"/>
  <c r="AT245" i="6"/>
  <c r="AF247" i="6"/>
  <c r="AK247" i="6"/>
  <c r="AQ247" i="6"/>
  <c r="Q248" i="6"/>
  <c r="P249" i="6"/>
  <c r="AL3" i="6"/>
  <c r="AS11" i="6"/>
  <c r="AO11" i="6"/>
  <c r="AK11" i="6"/>
  <c r="AG11" i="6"/>
  <c r="AC11" i="6"/>
  <c r="AR11" i="6"/>
  <c r="AN11" i="6"/>
  <c r="AJ11" i="6"/>
  <c r="AF11" i="6"/>
  <c r="AB11" i="6"/>
  <c r="P11" i="4" s="1"/>
  <c r="Q11" i="4" s="1"/>
  <c r="AQ11" i="6"/>
  <c r="AM11" i="6"/>
  <c r="AI11" i="6"/>
  <c r="AE11" i="6"/>
  <c r="AA11" i="6"/>
  <c r="AP11" i="6"/>
  <c r="AS20" i="6"/>
  <c r="AO20" i="6"/>
  <c r="AK20" i="6"/>
  <c r="AG20" i="6"/>
  <c r="AC20" i="6"/>
  <c r="P20" i="4" s="1"/>
  <c r="Q20" i="4" s="1"/>
  <c r="AT20" i="6"/>
  <c r="AN20" i="6"/>
  <c r="AI20" i="6"/>
  <c r="AD20" i="6"/>
  <c r="AR20" i="6"/>
  <c r="AM20" i="6"/>
  <c r="AH20" i="6"/>
  <c r="AB20" i="6"/>
  <c r="AQ20" i="6"/>
  <c r="AL20" i="6"/>
  <c r="AF20" i="6"/>
  <c r="AA20" i="6"/>
  <c r="AE65" i="6"/>
  <c r="P65" i="4" s="1"/>
  <c r="Q65" i="4" s="1"/>
  <c r="AE55" i="6"/>
  <c r="AE53" i="6"/>
  <c r="AE59" i="6"/>
  <c r="P59" i="4" s="1"/>
  <c r="Q59" i="4" s="1"/>
  <c r="AE57" i="6"/>
  <c r="AE67" i="6"/>
  <c r="P67" i="4" s="1"/>
  <c r="Q67" i="4" s="1"/>
  <c r="AE61" i="6"/>
  <c r="P61" i="4" s="1"/>
  <c r="Q61" i="4" s="1"/>
  <c r="AE63" i="6"/>
  <c r="P63" i="4" s="1"/>
  <c r="Q63" i="4" s="1"/>
  <c r="AE51" i="6"/>
  <c r="AT11" i="6"/>
  <c r="AS15" i="6"/>
  <c r="AO15" i="6"/>
  <c r="AK15" i="6"/>
  <c r="AG15" i="6"/>
  <c r="AC15" i="6"/>
  <c r="AR15" i="6"/>
  <c r="AN15" i="6"/>
  <c r="AJ15" i="6"/>
  <c r="AF15" i="6"/>
  <c r="AB15" i="6"/>
  <c r="P15" i="4" s="1"/>
  <c r="Q15" i="4" s="1"/>
  <c r="AQ15" i="6"/>
  <c r="AM15" i="6"/>
  <c r="AI15" i="6"/>
  <c r="AE15" i="6"/>
  <c r="AA15" i="6"/>
  <c r="AP15" i="6"/>
  <c r="AP19" i="6"/>
  <c r="AE20" i="6"/>
  <c r="AD3" i="6"/>
  <c r="AH11" i="6"/>
  <c r="AD15" i="6"/>
  <c r="AT15" i="6"/>
  <c r="AD19" i="6"/>
  <c r="AJ20" i="6"/>
  <c r="A5" i="6"/>
  <c r="Y5" i="6"/>
  <c r="AR25" i="6"/>
  <c r="AN25" i="6"/>
  <c r="AJ25" i="6"/>
  <c r="AF25" i="6"/>
  <c r="AB25" i="6"/>
  <c r="AT25" i="6"/>
  <c r="AO25" i="6"/>
  <c r="AI25" i="6"/>
  <c r="AD25" i="6"/>
  <c r="AS25" i="6"/>
  <c r="AM25" i="6"/>
  <c r="AH25" i="6"/>
  <c r="AC25" i="6"/>
  <c r="P25" i="4" s="1"/>
  <c r="Q25" i="4" s="1"/>
  <c r="AQ25" i="6"/>
  <c r="AL25" i="6"/>
  <c r="AG25" i="6"/>
  <c r="AA25" i="6"/>
  <c r="AS3" i="6"/>
  <c r="AO3" i="6"/>
  <c r="AK3" i="6"/>
  <c r="AG3" i="6"/>
  <c r="AC3" i="6"/>
  <c r="AR3" i="6"/>
  <c r="AN3" i="6"/>
  <c r="AJ3" i="6"/>
  <c r="AF3" i="6"/>
  <c r="AB3" i="6"/>
  <c r="AQ3" i="6"/>
  <c r="AM3" i="6"/>
  <c r="AI3" i="6"/>
  <c r="AE3" i="6"/>
  <c r="AA3" i="6"/>
  <c r="P3" i="4" s="1"/>
  <c r="Q3" i="4" s="1"/>
  <c r="AP3" i="6"/>
  <c r="AD11" i="6"/>
  <c r="AS19" i="6"/>
  <c r="AO19" i="6"/>
  <c r="AK19" i="6"/>
  <c r="AG19" i="6"/>
  <c r="AC19" i="6"/>
  <c r="P19" i="4" s="1"/>
  <c r="Q19" i="4" s="1"/>
  <c r="AR19" i="6"/>
  <c r="AN19" i="6"/>
  <c r="AJ19" i="6"/>
  <c r="AF19" i="6"/>
  <c r="AB19" i="6"/>
  <c r="AQ19" i="6"/>
  <c r="AM19" i="6"/>
  <c r="AI19" i="6"/>
  <c r="AE19" i="6"/>
  <c r="AA19" i="6"/>
  <c r="AE25" i="6"/>
  <c r="AH3" i="6"/>
  <c r="AS7" i="6"/>
  <c r="AO7" i="6"/>
  <c r="AK7" i="6"/>
  <c r="AG7" i="6"/>
  <c r="AC7" i="6"/>
  <c r="AR7" i="6"/>
  <c r="AN7" i="6"/>
  <c r="AJ7" i="6"/>
  <c r="AF7" i="6"/>
  <c r="AB7" i="6"/>
  <c r="AQ7" i="6"/>
  <c r="AM7" i="6"/>
  <c r="AI7" i="6"/>
  <c r="AE7" i="6"/>
  <c r="AA7" i="6"/>
  <c r="AP7" i="6"/>
  <c r="AL11" i="6"/>
  <c r="AH15" i="6"/>
  <c r="AH19" i="6"/>
  <c r="AP20" i="6"/>
  <c r="AP25" i="6"/>
  <c r="H117" i="6"/>
  <c r="G119" i="6"/>
  <c r="AA247" i="6"/>
  <c r="AA243" i="6"/>
  <c r="AA241" i="6"/>
  <c r="AA235" i="6"/>
  <c r="AA231" i="6"/>
  <c r="AA228" i="6"/>
  <c r="AA237" i="6"/>
  <c r="AA233" i="6"/>
  <c r="AA229" i="6"/>
  <c r="AA224" i="6"/>
  <c r="AA226" i="6"/>
  <c r="AA222" i="6"/>
  <c r="AA218" i="6"/>
  <c r="AA209" i="6"/>
  <c r="AA220" i="6"/>
  <c r="AA214" i="6"/>
  <c r="AA213" i="6"/>
  <c r="AA205" i="6"/>
  <c r="AA210" i="6"/>
  <c r="AA207" i="6"/>
  <c r="AA211" i="6"/>
  <c r="AA203" i="6"/>
  <c r="AA195" i="6"/>
  <c r="AA187" i="6"/>
  <c r="AA183" i="6"/>
  <c r="AA179" i="6"/>
  <c r="AA175" i="6"/>
  <c r="AA199" i="6"/>
  <c r="AA191" i="6"/>
  <c r="AA184" i="6"/>
  <c r="AA173" i="6"/>
  <c r="AA169" i="6"/>
  <c r="AA163" i="6"/>
  <c r="AA159" i="6"/>
  <c r="AA180" i="6"/>
  <c r="AA172" i="6"/>
  <c r="AA168" i="6"/>
  <c r="AA176" i="6"/>
  <c r="AA151" i="6"/>
  <c r="AA147" i="6"/>
  <c r="AA143" i="6"/>
  <c r="AA139" i="6"/>
  <c r="AA165" i="6"/>
  <c r="AA161" i="6"/>
  <c r="AA153" i="6"/>
  <c r="AA157" i="6"/>
  <c r="AA155" i="6"/>
  <c r="AA149" i="6"/>
  <c r="AA125" i="6"/>
  <c r="AA145" i="6"/>
  <c r="AA136" i="6"/>
  <c r="AA132" i="6"/>
  <c r="AA129" i="6"/>
  <c r="AF89" i="6"/>
  <c r="P89" i="4" s="1"/>
  <c r="Q89" i="4" s="1"/>
  <c r="AF85" i="6"/>
  <c r="P85" i="4" s="1"/>
  <c r="Q85" i="4" s="1"/>
  <c r="AF83" i="6"/>
  <c r="P83" i="4" s="1"/>
  <c r="Q83" i="4" s="1"/>
  <c r="AF79" i="6"/>
  <c r="P79" i="4" s="1"/>
  <c r="Q79" i="4" s="1"/>
  <c r="AF75" i="6"/>
  <c r="P75" i="4" s="1"/>
  <c r="Q75" i="4" s="1"/>
  <c r="AF71" i="6"/>
  <c r="AF82" i="6"/>
  <c r="P82" i="4" s="1"/>
  <c r="Q82" i="4" s="1"/>
  <c r="AF78" i="6"/>
  <c r="P78" i="4" s="1"/>
  <c r="Q78" i="4" s="1"/>
  <c r="AF90" i="6"/>
  <c r="P90" i="4" s="1"/>
  <c r="Q90" i="4" s="1"/>
  <c r="AF74" i="6"/>
  <c r="P74" i="4" s="1"/>
  <c r="Q74" i="4" s="1"/>
  <c r="A4" i="6"/>
  <c r="AD4" i="6"/>
  <c r="AH4" i="6"/>
  <c r="AL4" i="6"/>
  <c r="AP4" i="6"/>
  <c r="AT4" i="6"/>
  <c r="AD8" i="6"/>
  <c r="AH8" i="6"/>
  <c r="AL8" i="6"/>
  <c r="AP8" i="6"/>
  <c r="AT8" i="6"/>
  <c r="AB10" i="6"/>
  <c r="P10" i="4" s="1"/>
  <c r="Q10" i="4" s="1"/>
  <c r="AD12" i="6"/>
  <c r="AH12" i="6"/>
  <c r="AL12" i="6"/>
  <c r="AP12" i="6"/>
  <c r="AT12" i="6"/>
  <c r="AB14" i="6"/>
  <c r="P14" i="4" s="1"/>
  <c r="Q14" i="4" s="1"/>
  <c r="AD16" i="6"/>
  <c r="AH16" i="6"/>
  <c r="AL16" i="6"/>
  <c r="AP16" i="6"/>
  <c r="AT16" i="6"/>
  <c r="AC17" i="6"/>
  <c r="AC21" i="6"/>
  <c r="AQ22" i="6"/>
  <c r="AM22" i="6"/>
  <c r="AI22" i="6"/>
  <c r="AE22" i="6"/>
  <c r="AA22" i="6"/>
  <c r="AF22" i="6"/>
  <c r="AK22" i="6"/>
  <c r="AP22" i="6"/>
  <c r="AS24" i="6"/>
  <c r="AO24" i="6"/>
  <c r="AK24" i="6"/>
  <c r="AG24" i="6"/>
  <c r="AC24" i="6"/>
  <c r="AE24" i="6"/>
  <c r="AJ24" i="6"/>
  <c r="AP24" i="6"/>
  <c r="AR29" i="6"/>
  <c r="AN29" i="6"/>
  <c r="AJ29" i="6"/>
  <c r="AF29" i="6"/>
  <c r="AB29" i="6"/>
  <c r="AE29" i="6"/>
  <c r="AK29" i="6"/>
  <c r="AP29" i="6"/>
  <c r="AC30" i="6"/>
  <c r="P30" i="4" s="1"/>
  <c r="Q30" i="4" s="1"/>
  <c r="AS33" i="6"/>
  <c r="AO33" i="6"/>
  <c r="AK33" i="6"/>
  <c r="AG33" i="6"/>
  <c r="AC33" i="6"/>
  <c r="AR33" i="6"/>
  <c r="AN33" i="6"/>
  <c r="AJ33" i="6"/>
  <c r="AF33" i="6"/>
  <c r="AB33" i="6"/>
  <c r="AH33" i="6"/>
  <c r="AP33" i="6"/>
  <c r="AR34" i="6"/>
  <c r="AN34" i="6"/>
  <c r="AJ34" i="6"/>
  <c r="AF34" i="6"/>
  <c r="AB34" i="6"/>
  <c r="AQ34" i="6"/>
  <c r="AM34" i="6"/>
  <c r="AI34" i="6"/>
  <c r="AE34" i="6"/>
  <c r="AA34" i="6"/>
  <c r="AH34" i="6"/>
  <c r="AP34" i="6"/>
  <c r="AR37" i="6"/>
  <c r="AN37" i="6"/>
  <c r="AJ37" i="6"/>
  <c r="AF37" i="6"/>
  <c r="AB37" i="6"/>
  <c r="AS37" i="6"/>
  <c r="AM37" i="6"/>
  <c r="AH37" i="6"/>
  <c r="AC37" i="6"/>
  <c r="AQ37" i="6"/>
  <c r="AL37" i="6"/>
  <c r="AG37" i="6"/>
  <c r="AA37" i="6"/>
  <c r="AK37" i="6"/>
  <c r="AS44" i="6"/>
  <c r="AO44" i="6"/>
  <c r="AK44" i="6"/>
  <c r="AG44" i="6"/>
  <c r="AC44" i="6"/>
  <c r="AT44" i="6"/>
  <c r="AN44" i="6"/>
  <c r="AI44" i="6"/>
  <c r="AD44" i="6"/>
  <c r="P44" i="4" s="1"/>
  <c r="Q44" i="4" s="1"/>
  <c r="AR44" i="6"/>
  <c r="AM44" i="6"/>
  <c r="AH44" i="6"/>
  <c r="AB44" i="6"/>
  <c r="AQ44" i="6"/>
  <c r="AL44" i="6"/>
  <c r="AF44" i="6"/>
  <c r="AA44" i="6"/>
  <c r="AQ52" i="6"/>
  <c r="AM52" i="6"/>
  <c r="AI52" i="6"/>
  <c r="AE52" i="6"/>
  <c r="AA52" i="6"/>
  <c r="AS52" i="6"/>
  <c r="AO52" i="6"/>
  <c r="AK52" i="6"/>
  <c r="AG52" i="6"/>
  <c r="AC52" i="6"/>
  <c r="AN52" i="6"/>
  <c r="AF52" i="6"/>
  <c r="AT52" i="6"/>
  <c r="AL52" i="6"/>
  <c r="AD52" i="6"/>
  <c r="P52" i="4" s="1"/>
  <c r="Q52" i="4" s="1"/>
  <c r="AR52" i="6"/>
  <c r="AJ52" i="6"/>
  <c r="AB52" i="6"/>
  <c r="AS140" i="6"/>
  <c r="AO140" i="6"/>
  <c r="AK140" i="6"/>
  <c r="AG140" i="6"/>
  <c r="AC140" i="6"/>
  <c r="AR140" i="6"/>
  <c r="AM140" i="6"/>
  <c r="AH140" i="6"/>
  <c r="AB140" i="6"/>
  <c r="AQ140" i="6"/>
  <c r="AL140" i="6"/>
  <c r="AF140" i="6"/>
  <c r="AA140" i="6"/>
  <c r="AP140" i="6"/>
  <c r="AE140" i="6"/>
  <c r="AN140" i="6"/>
  <c r="AD140" i="6"/>
  <c r="AT140" i="6"/>
  <c r="AI140" i="6"/>
  <c r="P140" i="4" s="1"/>
  <c r="Q140" i="4" s="1"/>
  <c r="AJ140" i="6"/>
  <c r="AG105" i="6"/>
  <c r="P105" i="4" s="1"/>
  <c r="Q105" i="4" s="1"/>
  <c r="AG101" i="6"/>
  <c r="P101" i="4" s="1"/>
  <c r="Q101" i="4" s="1"/>
  <c r="AG96" i="6"/>
  <c r="AG100" i="6"/>
  <c r="P100" i="4" s="1"/>
  <c r="Q100" i="4" s="1"/>
  <c r="AG97" i="6"/>
  <c r="AG104" i="6"/>
  <c r="P104" i="4" s="1"/>
  <c r="Q104" i="4" s="1"/>
  <c r="AG95" i="6"/>
  <c r="AA4" i="6"/>
  <c r="P4" i="4" s="1"/>
  <c r="Q4" i="4" s="1"/>
  <c r="AE4" i="6"/>
  <c r="AI4" i="6"/>
  <c r="AM4" i="6"/>
  <c r="AQ4" i="6"/>
  <c r="AD5" i="6"/>
  <c r="AH5" i="6"/>
  <c r="AL5" i="6"/>
  <c r="AP5" i="6"/>
  <c r="AT5" i="6"/>
  <c r="AA8" i="6"/>
  <c r="P8" i="4" s="1"/>
  <c r="Q8" i="4" s="1"/>
  <c r="AE8" i="6"/>
  <c r="AI8" i="6"/>
  <c r="AM8" i="6"/>
  <c r="AQ8" i="6"/>
  <c r="AD9" i="6"/>
  <c r="AH9" i="6"/>
  <c r="AL9" i="6"/>
  <c r="AP9" i="6"/>
  <c r="AT9" i="6"/>
  <c r="AA12" i="6"/>
  <c r="AE12" i="6"/>
  <c r="AI12" i="6"/>
  <c r="AM12" i="6"/>
  <c r="AQ12" i="6"/>
  <c r="AD13" i="6"/>
  <c r="AH13" i="6"/>
  <c r="AL13" i="6"/>
  <c r="AP13" i="6"/>
  <c r="AT13" i="6"/>
  <c r="AA16" i="6"/>
  <c r="AE16" i="6"/>
  <c r="AI16" i="6"/>
  <c r="AM16" i="6"/>
  <c r="AQ16" i="6"/>
  <c r="AD17" i="6"/>
  <c r="AH17" i="6"/>
  <c r="AL17" i="6"/>
  <c r="AP17" i="6"/>
  <c r="AT17" i="6"/>
  <c r="AC18" i="6"/>
  <c r="P18" i="4" s="1"/>
  <c r="Q18" i="4" s="1"/>
  <c r="AB22" i="6"/>
  <c r="AG22" i="6"/>
  <c r="AL22" i="6"/>
  <c r="AR22" i="6"/>
  <c r="AC23" i="6"/>
  <c r="AA24" i="6"/>
  <c r="AF24" i="6"/>
  <c r="AL24" i="6"/>
  <c r="AQ24" i="6"/>
  <c r="AQ26" i="6"/>
  <c r="AM26" i="6"/>
  <c r="AI26" i="6"/>
  <c r="AE26" i="6"/>
  <c r="AA26" i="6"/>
  <c r="AF26" i="6"/>
  <c r="AK26" i="6"/>
  <c r="AP26" i="6"/>
  <c r="AS28" i="6"/>
  <c r="AO28" i="6"/>
  <c r="AK28" i="6"/>
  <c r="AG28" i="6"/>
  <c r="AC28" i="6"/>
  <c r="P28" i="4" s="1"/>
  <c r="Q28" i="4" s="1"/>
  <c r="AE28" i="6"/>
  <c r="AJ28" i="6"/>
  <c r="AP28" i="6"/>
  <c r="AA29" i="6"/>
  <c r="AG29" i="6"/>
  <c r="AL29" i="6"/>
  <c r="AQ29" i="6"/>
  <c r="AA33" i="6"/>
  <c r="AI33" i="6"/>
  <c r="AQ33" i="6"/>
  <c r="AC34" i="6"/>
  <c r="AK34" i="6"/>
  <c r="AS34" i="6"/>
  <c r="AD37" i="6"/>
  <c r="P37" i="4" s="1"/>
  <c r="Q37" i="4" s="1"/>
  <c r="AO37" i="6"/>
  <c r="AE44" i="6"/>
  <c r="AH52" i="6"/>
  <c r="AR68" i="6"/>
  <c r="AN68" i="6"/>
  <c r="AJ68" i="6"/>
  <c r="AF68" i="6"/>
  <c r="AB68" i="6"/>
  <c r="AQ68" i="6"/>
  <c r="AM68" i="6"/>
  <c r="AI68" i="6"/>
  <c r="AE68" i="6"/>
  <c r="P68" i="4" s="1"/>
  <c r="Q68" i="4" s="1"/>
  <c r="AA68" i="6"/>
  <c r="AS68" i="6"/>
  <c r="AO68" i="6"/>
  <c r="AK68" i="6"/>
  <c r="AG68" i="6"/>
  <c r="AC68" i="6"/>
  <c r="AL68" i="6"/>
  <c r="AH68" i="6"/>
  <c r="AT68" i="6"/>
  <c r="AD68" i="6"/>
  <c r="AD50" i="6"/>
  <c r="P50" i="4" s="1"/>
  <c r="Q50" i="4" s="1"/>
  <c r="AD41" i="6"/>
  <c r="P41" i="4" s="1"/>
  <c r="Q41" i="4" s="1"/>
  <c r="AB4" i="6"/>
  <c r="AF4" i="6"/>
  <c r="AJ4" i="6"/>
  <c r="AN4" i="6"/>
  <c r="AA5" i="6"/>
  <c r="P5" i="4" s="1"/>
  <c r="Q5" i="4" s="1"/>
  <c r="AE5" i="6"/>
  <c r="AI5" i="6"/>
  <c r="AM5" i="6"/>
  <c r="AD6" i="6"/>
  <c r="AH6" i="6"/>
  <c r="AL6" i="6"/>
  <c r="AP6" i="6"/>
  <c r="AB8" i="6"/>
  <c r="AF8" i="6"/>
  <c r="AJ8" i="6"/>
  <c r="AN8" i="6"/>
  <c r="AA9" i="6"/>
  <c r="P9" i="4" s="1"/>
  <c r="Q9" i="4" s="1"/>
  <c r="AE9" i="6"/>
  <c r="AI9" i="6"/>
  <c r="AM9" i="6"/>
  <c r="AD10" i="6"/>
  <c r="AH10" i="6"/>
  <c r="AL10" i="6"/>
  <c r="AP10" i="6"/>
  <c r="AB12" i="6"/>
  <c r="P12" i="4" s="1"/>
  <c r="Q12" i="4" s="1"/>
  <c r="AF12" i="6"/>
  <c r="AJ12" i="6"/>
  <c r="AN12" i="6"/>
  <c r="AA13" i="6"/>
  <c r="AE13" i="6"/>
  <c r="AI13" i="6"/>
  <c r="AM13" i="6"/>
  <c r="AD14" i="6"/>
  <c r="AH14" i="6"/>
  <c r="AL14" i="6"/>
  <c r="AP14" i="6"/>
  <c r="AB16" i="6"/>
  <c r="P16" i="4" s="1"/>
  <c r="Q16" i="4" s="1"/>
  <c r="AF16" i="6"/>
  <c r="AJ16" i="6"/>
  <c r="AN16" i="6"/>
  <c r="AA17" i="6"/>
  <c r="AE17" i="6"/>
  <c r="AI17" i="6"/>
  <c r="AM17" i="6"/>
  <c r="AD18" i="6"/>
  <c r="AH18" i="6"/>
  <c r="AL18" i="6"/>
  <c r="AP18" i="6"/>
  <c r="AR21" i="6"/>
  <c r="AN21" i="6"/>
  <c r="AJ21" i="6"/>
  <c r="AF21" i="6"/>
  <c r="AB21" i="6"/>
  <c r="AE21" i="6"/>
  <c r="AK21" i="6"/>
  <c r="AP21" i="6"/>
  <c r="AC22" i="6"/>
  <c r="P22" i="4" s="1"/>
  <c r="Q22" i="4" s="1"/>
  <c r="AH22" i="6"/>
  <c r="AN22" i="6"/>
  <c r="AS22" i="6"/>
  <c r="AB24" i="6"/>
  <c r="AH24" i="6"/>
  <c r="AM24" i="6"/>
  <c r="AR24" i="6"/>
  <c r="AB26" i="6"/>
  <c r="AG26" i="6"/>
  <c r="AL26" i="6"/>
  <c r="AR26" i="6"/>
  <c r="AA28" i="6"/>
  <c r="AF28" i="6"/>
  <c r="AL28" i="6"/>
  <c r="AQ28" i="6"/>
  <c r="AC29" i="6"/>
  <c r="P29" i="4" s="1"/>
  <c r="Q29" i="4" s="1"/>
  <c r="AH29" i="6"/>
  <c r="AM29" i="6"/>
  <c r="AS29" i="6"/>
  <c r="AQ30" i="6"/>
  <c r="AM30" i="6"/>
  <c r="AI30" i="6"/>
  <c r="AE30" i="6"/>
  <c r="AA30" i="6"/>
  <c r="AF30" i="6"/>
  <c r="AK30" i="6"/>
  <c r="AP30" i="6"/>
  <c r="AD33" i="6"/>
  <c r="P33" i="4" s="1"/>
  <c r="Q33" i="4" s="1"/>
  <c r="AL33" i="6"/>
  <c r="AT33" i="6"/>
  <c r="AD34" i="6"/>
  <c r="P34" i="4" s="1"/>
  <c r="Q34" i="4" s="1"/>
  <c r="AL34" i="6"/>
  <c r="AT34" i="6"/>
  <c r="AE37" i="6"/>
  <c r="AP37" i="6"/>
  <c r="AQ42" i="6"/>
  <c r="AM42" i="6"/>
  <c r="AI42" i="6"/>
  <c r="AE42" i="6"/>
  <c r="AA42" i="6"/>
  <c r="AT42" i="6"/>
  <c r="AO42" i="6"/>
  <c r="AJ42" i="6"/>
  <c r="AD42" i="6"/>
  <c r="P42" i="4" s="1"/>
  <c r="Q42" i="4" s="1"/>
  <c r="AS42" i="6"/>
  <c r="AN42" i="6"/>
  <c r="AH42" i="6"/>
  <c r="AC42" i="6"/>
  <c r="AR42" i="6"/>
  <c r="AL42" i="6"/>
  <c r="AG42" i="6"/>
  <c r="AB42" i="6"/>
  <c r="AJ44" i="6"/>
  <c r="AD46" i="6"/>
  <c r="P46" i="4" s="1"/>
  <c r="Q46" i="4" s="1"/>
  <c r="AR49" i="6"/>
  <c r="AN49" i="6"/>
  <c r="AJ49" i="6"/>
  <c r="AF49" i="6"/>
  <c r="AB49" i="6"/>
  <c r="AT49" i="6"/>
  <c r="AO49" i="6"/>
  <c r="AI49" i="6"/>
  <c r="AD49" i="6"/>
  <c r="P49" i="4" s="1"/>
  <c r="Q49" i="4" s="1"/>
  <c r="AS49" i="6"/>
  <c r="AM49" i="6"/>
  <c r="AH49" i="6"/>
  <c r="AC49" i="6"/>
  <c r="AQ49" i="6"/>
  <c r="AL49" i="6"/>
  <c r="AG49" i="6"/>
  <c r="AA49" i="6"/>
  <c r="AP52" i="6"/>
  <c r="AP68" i="6"/>
  <c r="AF70" i="6"/>
  <c r="AQ46" i="6"/>
  <c r="AM46" i="6"/>
  <c r="AI46" i="6"/>
  <c r="AE46" i="6"/>
  <c r="AA46" i="6"/>
  <c r="AF46" i="6"/>
  <c r="AK46" i="6"/>
  <c r="AP46" i="6"/>
  <c r="AS48" i="6"/>
  <c r="AO48" i="6"/>
  <c r="AK48" i="6"/>
  <c r="AG48" i="6"/>
  <c r="AC48" i="6"/>
  <c r="AE48" i="6"/>
  <c r="AJ48" i="6"/>
  <c r="AP48" i="6"/>
  <c r="AR72" i="6"/>
  <c r="AN72" i="6"/>
  <c r="AJ72" i="6"/>
  <c r="AF72" i="6"/>
  <c r="AB72" i="6"/>
  <c r="AQ72" i="6"/>
  <c r="AM72" i="6"/>
  <c r="AI72" i="6"/>
  <c r="AE72" i="6"/>
  <c r="P72" i="4" s="1"/>
  <c r="Q72" i="4" s="1"/>
  <c r="AA72" i="6"/>
  <c r="AS72" i="6"/>
  <c r="AO72" i="6"/>
  <c r="AK72" i="6"/>
  <c r="AG72" i="6"/>
  <c r="AC72" i="6"/>
  <c r="AP72" i="6"/>
  <c r="AQ92" i="6"/>
  <c r="AM92" i="6"/>
  <c r="AI92" i="6"/>
  <c r="AE92" i="6"/>
  <c r="AA92" i="6"/>
  <c r="AS92" i="6"/>
  <c r="AN92" i="6"/>
  <c r="AH92" i="6"/>
  <c r="AC92" i="6"/>
  <c r="AR92" i="6"/>
  <c r="AL92" i="6"/>
  <c r="AG92" i="6"/>
  <c r="AB92" i="6"/>
  <c r="AT92" i="6"/>
  <c r="AO92" i="6"/>
  <c r="AJ92" i="6"/>
  <c r="AD92" i="6"/>
  <c r="AQ103" i="6"/>
  <c r="AM103" i="6"/>
  <c r="AI103" i="6"/>
  <c r="AE103" i="6"/>
  <c r="AA103" i="6"/>
  <c r="AR103" i="6"/>
  <c r="AN103" i="6"/>
  <c r="AJ103" i="6"/>
  <c r="AF103" i="6"/>
  <c r="AB103" i="6"/>
  <c r="AT103" i="6"/>
  <c r="AL103" i="6"/>
  <c r="AD103" i="6"/>
  <c r="AS103" i="6"/>
  <c r="AK103" i="6"/>
  <c r="AC103" i="6"/>
  <c r="AO103" i="6"/>
  <c r="AG103" i="6"/>
  <c r="P103" i="4" s="1"/>
  <c r="Q103" i="4" s="1"/>
  <c r="AR114" i="6"/>
  <c r="AN114" i="6"/>
  <c r="AJ114" i="6"/>
  <c r="AF114" i="6"/>
  <c r="AB114" i="6"/>
  <c r="AQ114" i="6"/>
  <c r="AM114" i="6"/>
  <c r="AI114" i="6"/>
  <c r="AE114" i="6"/>
  <c r="AA114" i="6"/>
  <c r="AS114" i="6"/>
  <c r="AO114" i="6"/>
  <c r="AK114" i="6"/>
  <c r="AG114" i="6"/>
  <c r="P114" i="4" s="1"/>
  <c r="Q114" i="4" s="1"/>
  <c r="AC114" i="6"/>
  <c r="AH114" i="6"/>
  <c r="AT114" i="6"/>
  <c r="AD114" i="6"/>
  <c r="AL114" i="6"/>
  <c r="AR130" i="6"/>
  <c r="AN130" i="6"/>
  <c r="AJ130" i="6"/>
  <c r="AF130" i="6"/>
  <c r="AB130" i="6"/>
  <c r="AQ130" i="6"/>
  <c r="AM130" i="6"/>
  <c r="AI130" i="6"/>
  <c r="AE130" i="6"/>
  <c r="AA130" i="6"/>
  <c r="AS130" i="6"/>
  <c r="AO130" i="6"/>
  <c r="AK130" i="6"/>
  <c r="AG130" i="6"/>
  <c r="AC130" i="6"/>
  <c r="AH130" i="6"/>
  <c r="P130" i="4" s="1"/>
  <c r="Q130" i="4" s="1"/>
  <c r="AT130" i="6"/>
  <c r="AD130" i="6"/>
  <c r="AL130" i="6"/>
  <c r="T133" i="6"/>
  <c r="P133" i="6"/>
  <c r="L133" i="6"/>
  <c r="H133" i="6"/>
  <c r="U133" i="6"/>
  <c r="O133" i="6"/>
  <c r="J133" i="6"/>
  <c r="E133" i="6"/>
  <c r="S133" i="6"/>
  <c r="N133" i="6"/>
  <c r="I133" i="6"/>
  <c r="V133" i="6"/>
  <c r="Q133" i="6"/>
  <c r="K133" i="6"/>
  <c r="F133" i="6"/>
  <c r="M133" i="6"/>
  <c r="G133" i="6"/>
  <c r="R133" i="6"/>
  <c r="T161" i="6"/>
  <c r="P161" i="6"/>
  <c r="L161" i="6"/>
  <c r="H161" i="6"/>
  <c r="S161" i="6"/>
  <c r="O161" i="6"/>
  <c r="K161" i="6"/>
  <c r="G161" i="6"/>
  <c r="U161" i="6"/>
  <c r="Q161" i="6"/>
  <c r="M161" i="6"/>
  <c r="I161" i="6"/>
  <c r="E161" i="6"/>
  <c r="J161" i="6"/>
  <c r="V161" i="6"/>
  <c r="F161" i="6"/>
  <c r="N161" i="6"/>
  <c r="R161" i="6"/>
  <c r="AR208" i="6"/>
  <c r="AN208" i="6"/>
  <c r="AJ208" i="6"/>
  <c r="AF208" i="6"/>
  <c r="AB208" i="6"/>
  <c r="AQ208" i="6"/>
  <c r="AM208" i="6"/>
  <c r="AI208" i="6"/>
  <c r="AE208" i="6"/>
  <c r="AA208" i="6"/>
  <c r="AT208" i="6"/>
  <c r="AL208" i="6"/>
  <c r="AD208" i="6"/>
  <c r="AS208" i="6"/>
  <c r="AK208" i="6"/>
  <c r="AC208" i="6"/>
  <c r="AO208" i="6"/>
  <c r="AG208" i="6"/>
  <c r="AP208" i="6"/>
  <c r="AH208" i="6"/>
  <c r="AS225" i="6"/>
  <c r="AO225" i="6"/>
  <c r="AK225" i="6"/>
  <c r="AG225" i="6"/>
  <c r="AC225" i="6"/>
  <c r="AQ225" i="6"/>
  <c r="AM225" i="6"/>
  <c r="AI225" i="6"/>
  <c r="AE225" i="6"/>
  <c r="AA225" i="6"/>
  <c r="AN225" i="6"/>
  <c r="AF225" i="6"/>
  <c r="AT225" i="6"/>
  <c r="AL225" i="6"/>
  <c r="AD225" i="6"/>
  <c r="AR225" i="6"/>
  <c r="AJ225" i="6"/>
  <c r="AB225" i="6"/>
  <c r="AP225" i="6"/>
  <c r="AH225" i="6"/>
  <c r="AD23" i="6"/>
  <c r="AH23" i="6"/>
  <c r="AL23" i="6"/>
  <c r="AP23" i="6"/>
  <c r="AD27" i="6"/>
  <c r="AH27" i="6"/>
  <c r="AL27" i="6"/>
  <c r="AP27" i="6"/>
  <c r="AD31" i="6"/>
  <c r="AH31" i="6"/>
  <c r="AL31" i="6"/>
  <c r="AP31" i="6"/>
  <c r="AC32" i="6"/>
  <c r="P32" i="4" s="1"/>
  <c r="Q32" i="4" s="1"/>
  <c r="AG32" i="6"/>
  <c r="AK32" i="6"/>
  <c r="AO32" i="6"/>
  <c r="AS32" i="6"/>
  <c r="AD35" i="6"/>
  <c r="P35" i="4" s="1"/>
  <c r="Q35" i="4" s="1"/>
  <c r="AH35" i="6"/>
  <c r="AL35" i="6"/>
  <c r="AP35" i="6"/>
  <c r="AC36" i="6"/>
  <c r="AG36" i="6"/>
  <c r="AK36" i="6"/>
  <c r="AD38" i="6"/>
  <c r="P38" i="4" s="1"/>
  <c r="Q38" i="4" s="1"/>
  <c r="AJ38" i="6"/>
  <c r="AO38" i="6"/>
  <c r="AD40" i="6"/>
  <c r="P40" i="4" s="1"/>
  <c r="Q40" i="4" s="1"/>
  <c r="AI40" i="6"/>
  <c r="AN40" i="6"/>
  <c r="AR41" i="6"/>
  <c r="AN41" i="6"/>
  <c r="AJ41" i="6"/>
  <c r="AF41" i="6"/>
  <c r="AB41" i="6"/>
  <c r="AE41" i="6"/>
  <c r="AK41" i="6"/>
  <c r="AP41" i="6"/>
  <c r="AD45" i="6"/>
  <c r="P45" i="4" s="1"/>
  <c r="Q45" i="4" s="1"/>
  <c r="AI45" i="6"/>
  <c r="AO45" i="6"/>
  <c r="AB46" i="6"/>
  <c r="AG46" i="6"/>
  <c r="AL46" i="6"/>
  <c r="AR46" i="6"/>
  <c r="AA48" i="6"/>
  <c r="AF48" i="6"/>
  <c r="AL48" i="6"/>
  <c r="AQ48" i="6"/>
  <c r="AQ50" i="6"/>
  <c r="AM50" i="6"/>
  <c r="AI50" i="6"/>
  <c r="AE50" i="6"/>
  <c r="AA50" i="6"/>
  <c r="AF50" i="6"/>
  <c r="AK50" i="6"/>
  <c r="AP50" i="6"/>
  <c r="AF54" i="6"/>
  <c r="AF56" i="6"/>
  <c r="AS58" i="6"/>
  <c r="AO58" i="6"/>
  <c r="AK58" i="6"/>
  <c r="AG58" i="6"/>
  <c r="AC58" i="6"/>
  <c r="AQ58" i="6"/>
  <c r="AM58" i="6"/>
  <c r="AI58" i="6"/>
  <c r="AE58" i="6"/>
  <c r="P58" i="4" s="1"/>
  <c r="Q58" i="4" s="1"/>
  <c r="AA58" i="6"/>
  <c r="AH58" i="6"/>
  <c r="AP58" i="6"/>
  <c r="AQ60" i="6"/>
  <c r="AM60" i="6"/>
  <c r="AI60" i="6"/>
  <c r="AE60" i="6"/>
  <c r="P60" i="4" s="1"/>
  <c r="Q60" i="4" s="1"/>
  <c r="AA60" i="6"/>
  <c r="AS60" i="6"/>
  <c r="AO60" i="6"/>
  <c r="AK60" i="6"/>
  <c r="AG60" i="6"/>
  <c r="AC60" i="6"/>
  <c r="AH60" i="6"/>
  <c r="AP60" i="6"/>
  <c r="AD72" i="6"/>
  <c r="AT72" i="6"/>
  <c r="AR76" i="6"/>
  <c r="AN76" i="6"/>
  <c r="AJ76" i="6"/>
  <c r="AF76" i="6"/>
  <c r="P76" i="4" s="1"/>
  <c r="Q76" i="4" s="1"/>
  <c r="AB76" i="6"/>
  <c r="AQ76" i="6"/>
  <c r="AM76" i="6"/>
  <c r="AI76" i="6"/>
  <c r="AE76" i="6"/>
  <c r="AA76" i="6"/>
  <c r="AS76" i="6"/>
  <c r="AO76" i="6"/>
  <c r="AK76" i="6"/>
  <c r="AG76" i="6"/>
  <c r="AC76" i="6"/>
  <c r="AP76" i="6"/>
  <c r="AF92" i="6"/>
  <c r="P92" i="4" s="1"/>
  <c r="Q92" i="4" s="1"/>
  <c r="AR102" i="6"/>
  <c r="AN102" i="6"/>
  <c r="AJ102" i="6"/>
  <c r="AF102" i="6"/>
  <c r="AB102" i="6"/>
  <c r="AS102" i="6"/>
  <c r="AO102" i="6"/>
  <c r="AK102" i="6"/>
  <c r="AG102" i="6"/>
  <c r="P102" i="4" s="1"/>
  <c r="Q102" i="4" s="1"/>
  <c r="AC102" i="6"/>
  <c r="AT102" i="6"/>
  <c r="AL102" i="6"/>
  <c r="AD102" i="6"/>
  <c r="AQ102" i="6"/>
  <c r="AI102" i="6"/>
  <c r="AA102" i="6"/>
  <c r="AM102" i="6"/>
  <c r="AE102" i="6"/>
  <c r="AH103" i="6"/>
  <c r="AP114" i="6"/>
  <c r="AP130" i="6"/>
  <c r="AD32" i="6"/>
  <c r="AH32" i="6"/>
  <c r="AL32" i="6"/>
  <c r="AP32" i="6"/>
  <c r="AS36" i="6"/>
  <c r="AO36" i="6"/>
  <c r="AD36" i="6"/>
  <c r="P36" i="4" s="1"/>
  <c r="Q36" i="4" s="1"/>
  <c r="AH36" i="6"/>
  <c r="AL36" i="6"/>
  <c r="AQ36" i="6"/>
  <c r="AQ38" i="6"/>
  <c r="AM38" i="6"/>
  <c r="AI38" i="6"/>
  <c r="AE38" i="6"/>
  <c r="AA38" i="6"/>
  <c r="AF38" i="6"/>
  <c r="AK38" i="6"/>
  <c r="AP38" i="6"/>
  <c r="AS40" i="6"/>
  <c r="AO40" i="6"/>
  <c r="AK40" i="6"/>
  <c r="AG40" i="6"/>
  <c r="AC40" i="6"/>
  <c r="AE40" i="6"/>
  <c r="AJ40" i="6"/>
  <c r="AP40" i="6"/>
  <c r="AR45" i="6"/>
  <c r="AN45" i="6"/>
  <c r="AJ45" i="6"/>
  <c r="AF45" i="6"/>
  <c r="AB45" i="6"/>
  <c r="AE45" i="6"/>
  <c r="AK45" i="6"/>
  <c r="AP45" i="6"/>
  <c r="AC46" i="6"/>
  <c r="AH46" i="6"/>
  <c r="AN46" i="6"/>
  <c r="AS46" i="6"/>
  <c r="AB48" i="6"/>
  <c r="AH48" i="6"/>
  <c r="AM48" i="6"/>
  <c r="AR48" i="6"/>
  <c r="AS54" i="6"/>
  <c r="AO54" i="6"/>
  <c r="AK54" i="6"/>
  <c r="AG54" i="6"/>
  <c r="AC54" i="6"/>
  <c r="AQ54" i="6"/>
  <c r="AM54" i="6"/>
  <c r="AI54" i="6"/>
  <c r="AE54" i="6"/>
  <c r="AA54" i="6"/>
  <c r="AH54" i="6"/>
  <c r="AP54" i="6"/>
  <c r="AQ56" i="6"/>
  <c r="AM56" i="6"/>
  <c r="AI56" i="6"/>
  <c r="AE56" i="6"/>
  <c r="AA56" i="6"/>
  <c r="AS56" i="6"/>
  <c r="AO56" i="6"/>
  <c r="AK56" i="6"/>
  <c r="AG56" i="6"/>
  <c r="AC56" i="6"/>
  <c r="AH56" i="6"/>
  <c r="AP56" i="6"/>
  <c r="AR64" i="6"/>
  <c r="AN64" i="6"/>
  <c r="AJ64" i="6"/>
  <c r="AF64" i="6"/>
  <c r="AB64" i="6"/>
  <c r="AQ64" i="6"/>
  <c r="AM64" i="6"/>
  <c r="AI64" i="6"/>
  <c r="AE64" i="6"/>
  <c r="P64" i="4" s="1"/>
  <c r="Q64" i="4" s="1"/>
  <c r="AA64" i="6"/>
  <c r="AS64" i="6"/>
  <c r="AO64" i="6"/>
  <c r="AK64" i="6"/>
  <c r="AG64" i="6"/>
  <c r="AC64" i="6"/>
  <c r="AP64" i="6"/>
  <c r="AH72" i="6"/>
  <c r="AR80" i="6"/>
  <c r="AN80" i="6"/>
  <c r="AJ80" i="6"/>
  <c r="AF80" i="6"/>
  <c r="P80" i="4" s="1"/>
  <c r="Q80" i="4" s="1"/>
  <c r="AB80" i="6"/>
  <c r="AQ80" i="6"/>
  <c r="AM80" i="6"/>
  <c r="AI80" i="6"/>
  <c r="AE80" i="6"/>
  <c r="AA80" i="6"/>
  <c r="AS80" i="6"/>
  <c r="AO80" i="6"/>
  <c r="AK80" i="6"/>
  <c r="AG80" i="6"/>
  <c r="AC80" i="6"/>
  <c r="AP80" i="6"/>
  <c r="AK92" i="6"/>
  <c r="AS94" i="6"/>
  <c r="AO94" i="6"/>
  <c r="AK94" i="6"/>
  <c r="AG94" i="6"/>
  <c r="AC94" i="6"/>
  <c r="AR94" i="6"/>
  <c r="AM94" i="6"/>
  <c r="AH94" i="6"/>
  <c r="AB94" i="6"/>
  <c r="AQ94" i="6"/>
  <c r="AL94" i="6"/>
  <c r="AF94" i="6"/>
  <c r="P94" i="4" s="1"/>
  <c r="Q94" i="4" s="1"/>
  <c r="AA94" i="6"/>
  <c r="AT94" i="6"/>
  <c r="AN94" i="6"/>
  <c r="AI94" i="6"/>
  <c r="AD94" i="6"/>
  <c r="AP103" i="6"/>
  <c r="AR106" i="6"/>
  <c r="AN106" i="6"/>
  <c r="AJ106" i="6"/>
  <c r="AF106" i="6"/>
  <c r="AB106" i="6"/>
  <c r="AQ106" i="6"/>
  <c r="AM106" i="6"/>
  <c r="AI106" i="6"/>
  <c r="AE106" i="6"/>
  <c r="AA106" i="6"/>
  <c r="AS106" i="6"/>
  <c r="AO106" i="6"/>
  <c r="AK106" i="6"/>
  <c r="AG106" i="6"/>
  <c r="P106" i="4" s="1"/>
  <c r="Q106" i="4" s="1"/>
  <c r="AC106" i="6"/>
  <c r="AH106" i="6"/>
  <c r="AT106" i="6"/>
  <c r="AD106" i="6"/>
  <c r="AL106" i="6"/>
  <c r="AD39" i="6"/>
  <c r="P39" i="4" s="1"/>
  <c r="Q39" i="4" s="1"/>
  <c r="AH39" i="6"/>
  <c r="AL39" i="6"/>
  <c r="AP39" i="6"/>
  <c r="AD43" i="6"/>
  <c r="P43" i="4" s="1"/>
  <c r="Q43" i="4" s="1"/>
  <c r="AH43" i="6"/>
  <c r="AL43" i="6"/>
  <c r="AP43" i="6"/>
  <c r="AD47" i="6"/>
  <c r="P47" i="4" s="1"/>
  <c r="Q47" i="4" s="1"/>
  <c r="AH47" i="6"/>
  <c r="AL47" i="6"/>
  <c r="AP47" i="6"/>
  <c r="AD51" i="6"/>
  <c r="P51" i="4" s="1"/>
  <c r="Q51" i="4" s="1"/>
  <c r="AH51" i="6"/>
  <c r="AL51" i="6"/>
  <c r="AP51" i="6"/>
  <c r="AB53" i="6"/>
  <c r="AF53" i="6"/>
  <c r="AJ53" i="6"/>
  <c r="AN53" i="6"/>
  <c r="AR53" i="6"/>
  <c r="AD55" i="6"/>
  <c r="P55" i="4" s="1"/>
  <c r="Q55" i="4" s="1"/>
  <c r="AH55" i="6"/>
  <c r="AL55" i="6"/>
  <c r="AP55" i="6"/>
  <c r="AB57" i="6"/>
  <c r="AF57" i="6"/>
  <c r="AJ57" i="6"/>
  <c r="AN57" i="6"/>
  <c r="AR57" i="6"/>
  <c r="AD59" i="6"/>
  <c r="AH59" i="6"/>
  <c r="AL59" i="6"/>
  <c r="AP59" i="6"/>
  <c r="AB61" i="6"/>
  <c r="AF61" i="6"/>
  <c r="AJ61" i="6"/>
  <c r="AN61" i="6"/>
  <c r="AR61" i="6"/>
  <c r="AA62" i="6"/>
  <c r="AE62" i="6"/>
  <c r="P62" i="4" s="1"/>
  <c r="Q62" i="4" s="1"/>
  <c r="AI62" i="6"/>
  <c r="AM62" i="6"/>
  <c r="AQ62" i="6"/>
  <c r="AD63" i="6"/>
  <c r="AH63" i="6"/>
  <c r="AL63" i="6"/>
  <c r="AP63" i="6"/>
  <c r="AB65" i="6"/>
  <c r="AF65" i="6"/>
  <c r="AJ65" i="6"/>
  <c r="AN65" i="6"/>
  <c r="AR65" i="6"/>
  <c r="AA66" i="6"/>
  <c r="AE66" i="6"/>
  <c r="P66" i="4" s="1"/>
  <c r="Q66" i="4" s="1"/>
  <c r="AI66" i="6"/>
  <c r="AM66" i="6"/>
  <c r="AQ66" i="6"/>
  <c r="AD67" i="6"/>
  <c r="AH67" i="6"/>
  <c r="AL67" i="6"/>
  <c r="AP67" i="6"/>
  <c r="AB69" i="6"/>
  <c r="AF69" i="6"/>
  <c r="AJ69" i="6"/>
  <c r="AN69" i="6"/>
  <c r="AR69" i="6"/>
  <c r="AA70" i="6"/>
  <c r="AE70" i="6"/>
  <c r="P70" i="4" s="1"/>
  <c r="Q70" i="4" s="1"/>
  <c r="AI70" i="6"/>
  <c r="AM70" i="6"/>
  <c r="AQ70" i="6"/>
  <c r="AD71" i="6"/>
  <c r="AH71" i="6"/>
  <c r="AL71" i="6"/>
  <c r="AP71" i="6"/>
  <c r="AB73" i="6"/>
  <c r="AF73" i="6"/>
  <c r="AJ73" i="6"/>
  <c r="AN73" i="6"/>
  <c r="AR73" i="6"/>
  <c r="AA74" i="6"/>
  <c r="AE74" i="6"/>
  <c r="AI74" i="6"/>
  <c r="AM74" i="6"/>
  <c r="AQ74" i="6"/>
  <c r="AD75" i="6"/>
  <c r="AH75" i="6"/>
  <c r="AL75" i="6"/>
  <c r="AP75" i="6"/>
  <c r="AB77" i="6"/>
  <c r="AF77" i="6"/>
  <c r="P77" i="4" s="1"/>
  <c r="Q77" i="4" s="1"/>
  <c r="AJ77" i="6"/>
  <c r="AN77" i="6"/>
  <c r="AR77" i="6"/>
  <c r="AA78" i="6"/>
  <c r="AE78" i="6"/>
  <c r="AI78" i="6"/>
  <c r="AM78" i="6"/>
  <c r="AQ78" i="6"/>
  <c r="AD79" i="6"/>
  <c r="AH79" i="6"/>
  <c r="AL79" i="6"/>
  <c r="AP79" i="6"/>
  <c r="AB81" i="6"/>
  <c r="AF81" i="6"/>
  <c r="P81" i="4" s="1"/>
  <c r="Q81" i="4" s="1"/>
  <c r="AJ81" i="6"/>
  <c r="AN81" i="6"/>
  <c r="AR81" i="6"/>
  <c r="AA82" i="6"/>
  <c r="AE82" i="6"/>
  <c r="AI82" i="6"/>
  <c r="AM82" i="6"/>
  <c r="AQ82" i="6"/>
  <c r="AD83" i="6"/>
  <c r="AH83" i="6"/>
  <c r="AL83" i="6"/>
  <c r="AP83" i="6"/>
  <c r="AB84" i="6"/>
  <c r="AG84" i="6"/>
  <c r="AL84" i="6"/>
  <c r="AR84" i="6"/>
  <c r="AA86" i="6"/>
  <c r="AF86" i="6"/>
  <c r="P86" i="4" s="1"/>
  <c r="Q86" i="4" s="1"/>
  <c r="AL86" i="6"/>
  <c r="AQ86" i="6"/>
  <c r="AC87" i="6"/>
  <c r="AH87" i="6"/>
  <c r="AM87" i="6"/>
  <c r="AQ88" i="6"/>
  <c r="AM88" i="6"/>
  <c r="AI88" i="6"/>
  <c r="AE88" i="6"/>
  <c r="AA88" i="6"/>
  <c r="AF88" i="6"/>
  <c r="P88" i="4" s="1"/>
  <c r="Q88" i="4" s="1"/>
  <c r="AK88" i="6"/>
  <c r="AP88" i="6"/>
  <c r="AS90" i="6"/>
  <c r="AO90" i="6"/>
  <c r="AK90" i="6"/>
  <c r="AG90" i="6"/>
  <c r="AC90" i="6"/>
  <c r="AE90" i="6"/>
  <c r="AJ90" i="6"/>
  <c r="AP90" i="6"/>
  <c r="AA91" i="6"/>
  <c r="AG91" i="6"/>
  <c r="AL91" i="6"/>
  <c r="AQ91" i="6"/>
  <c r="AR95" i="6"/>
  <c r="AN95" i="6"/>
  <c r="AJ95" i="6"/>
  <c r="AF95" i="6"/>
  <c r="P95" i="4" s="1"/>
  <c r="Q95" i="4" s="1"/>
  <c r="AB95" i="6"/>
  <c r="AE95" i="6"/>
  <c r="AK95" i="6"/>
  <c r="AP95" i="6"/>
  <c r="AC96" i="6"/>
  <c r="AH96" i="6"/>
  <c r="AN96" i="6"/>
  <c r="AB98" i="6"/>
  <c r="AH98" i="6"/>
  <c r="AM98" i="6"/>
  <c r="AC99" i="6"/>
  <c r="AK99" i="6"/>
  <c r="AS99" i="6"/>
  <c r="AD110" i="6"/>
  <c r="AT110" i="6"/>
  <c r="AR122" i="6"/>
  <c r="AN122" i="6"/>
  <c r="AJ122" i="6"/>
  <c r="AF122" i="6"/>
  <c r="AB122" i="6"/>
  <c r="AQ122" i="6"/>
  <c r="AM122" i="6"/>
  <c r="AI122" i="6"/>
  <c r="AE122" i="6"/>
  <c r="AA122" i="6"/>
  <c r="AS122" i="6"/>
  <c r="AO122" i="6"/>
  <c r="AK122" i="6"/>
  <c r="AG122" i="6"/>
  <c r="AC122" i="6"/>
  <c r="AP122" i="6"/>
  <c r="AD126" i="6"/>
  <c r="T129" i="6"/>
  <c r="P129" i="6"/>
  <c r="L129" i="6"/>
  <c r="H129" i="6"/>
  <c r="S129" i="6"/>
  <c r="O129" i="6"/>
  <c r="K129" i="6"/>
  <c r="G129" i="6"/>
  <c r="U129" i="6"/>
  <c r="Q129" i="6"/>
  <c r="M129" i="6"/>
  <c r="I129" i="6"/>
  <c r="E129" i="6"/>
  <c r="R129" i="6"/>
  <c r="T137" i="6"/>
  <c r="P137" i="6"/>
  <c r="L137" i="6"/>
  <c r="H137" i="6"/>
  <c r="U137" i="6"/>
  <c r="O137" i="6"/>
  <c r="J137" i="6"/>
  <c r="E137" i="6"/>
  <c r="S137" i="6"/>
  <c r="N137" i="6"/>
  <c r="I137" i="6"/>
  <c r="V137" i="6"/>
  <c r="Q137" i="6"/>
  <c r="K137" i="6"/>
  <c r="F137" i="6"/>
  <c r="T165" i="6"/>
  <c r="P165" i="6"/>
  <c r="L165" i="6"/>
  <c r="H165" i="6"/>
  <c r="S165" i="6"/>
  <c r="O165" i="6"/>
  <c r="K165" i="6"/>
  <c r="G165" i="6"/>
  <c r="U165" i="6"/>
  <c r="Q165" i="6"/>
  <c r="M165" i="6"/>
  <c r="I165" i="6"/>
  <c r="E165" i="6"/>
  <c r="J165" i="6"/>
  <c r="V165" i="6"/>
  <c r="F165" i="6"/>
  <c r="N165" i="6"/>
  <c r="R165" i="6"/>
  <c r="AD53" i="6"/>
  <c r="P53" i="4" s="1"/>
  <c r="Q53" i="4" s="1"/>
  <c r="AH53" i="6"/>
  <c r="AL53" i="6"/>
  <c r="AP53" i="6"/>
  <c r="AD57" i="6"/>
  <c r="P57" i="4" s="1"/>
  <c r="Q57" i="4" s="1"/>
  <c r="AH57" i="6"/>
  <c r="AL57" i="6"/>
  <c r="AP57" i="6"/>
  <c r="AD61" i="6"/>
  <c r="AH61" i="6"/>
  <c r="AL61" i="6"/>
  <c r="AP61" i="6"/>
  <c r="AC62" i="6"/>
  <c r="AG62" i="6"/>
  <c r="AK62" i="6"/>
  <c r="AO62" i="6"/>
  <c r="AS62" i="6"/>
  <c r="AD65" i="6"/>
  <c r="AH65" i="6"/>
  <c r="AL65" i="6"/>
  <c r="AP65" i="6"/>
  <c r="AC66" i="6"/>
  <c r="AG66" i="6"/>
  <c r="AK66" i="6"/>
  <c r="AO66" i="6"/>
  <c r="AS66" i="6"/>
  <c r="AD69" i="6"/>
  <c r="AH69" i="6"/>
  <c r="AL69" i="6"/>
  <c r="AP69" i="6"/>
  <c r="AC70" i="6"/>
  <c r="AG70" i="6"/>
  <c r="AK70" i="6"/>
  <c r="AO70" i="6"/>
  <c r="AS70" i="6"/>
  <c r="AD73" i="6"/>
  <c r="AH73" i="6"/>
  <c r="AL73" i="6"/>
  <c r="AP73" i="6"/>
  <c r="AC74" i="6"/>
  <c r="AG74" i="6"/>
  <c r="AK74" i="6"/>
  <c r="AO74" i="6"/>
  <c r="AS74" i="6"/>
  <c r="AD77" i="6"/>
  <c r="AH77" i="6"/>
  <c r="AL77" i="6"/>
  <c r="AP77" i="6"/>
  <c r="AC78" i="6"/>
  <c r="AG78" i="6"/>
  <c r="AK78" i="6"/>
  <c r="AO78" i="6"/>
  <c r="AS78" i="6"/>
  <c r="AD81" i="6"/>
  <c r="AH81" i="6"/>
  <c r="AL81" i="6"/>
  <c r="AP81" i="6"/>
  <c r="AC82" i="6"/>
  <c r="AG82" i="6"/>
  <c r="AK82" i="6"/>
  <c r="AO82" i="6"/>
  <c r="AS82" i="6"/>
  <c r="AD84" i="6"/>
  <c r="AJ84" i="6"/>
  <c r="AO84" i="6"/>
  <c r="AD86" i="6"/>
  <c r="AI86" i="6"/>
  <c r="AN86" i="6"/>
  <c r="AR87" i="6"/>
  <c r="AN87" i="6"/>
  <c r="AJ87" i="6"/>
  <c r="AF87" i="6"/>
  <c r="P87" i="4" s="1"/>
  <c r="Q87" i="4" s="1"/>
  <c r="AB87" i="6"/>
  <c r="AE87" i="6"/>
  <c r="AK87" i="6"/>
  <c r="AP87" i="6"/>
  <c r="AD91" i="6"/>
  <c r="AI91" i="6"/>
  <c r="AO91" i="6"/>
  <c r="AQ96" i="6"/>
  <c r="AM96" i="6"/>
  <c r="AI96" i="6"/>
  <c r="AE96" i="6"/>
  <c r="AA96" i="6"/>
  <c r="AF96" i="6"/>
  <c r="P96" i="4" s="1"/>
  <c r="Q96" i="4" s="1"/>
  <c r="AK96" i="6"/>
  <c r="AP96" i="6"/>
  <c r="AS98" i="6"/>
  <c r="AO98" i="6"/>
  <c r="AK98" i="6"/>
  <c r="AG98" i="6"/>
  <c r="AC98" i="6"/>
  <c r="AE98" i="6"/>
  <c r="AJ98" i="6"/>
  <c r="AP98" i="6"/>
  <c r="AG99" i="6"/>
  <c r="P99" i="4" s="1"/>
  <c r="Q99" i="4" s="1"/>
  <c r="AR118" i="6"/>
  <c r="AN118" i="6"/>
  <c r="AJ118" i="6"/>
  <c r="AF118" i="6"/>
  <c r="AB118" i="6"/>
  <c r="AQ118" i="6"/>
  <c r="AM118" i="6"/>
  <c r="AI118" i="6"/>
  <c r="AE118" i="6"/>
  <c r="AA118" i="6"/>
  <c r="AS118" i="6"/>
  <c r="AO118" i="6"/>
  <c r="AK118" i="6"/>
  <c r="AG118" i="6"/>
  <c r="P118" i="4" s="1"/>
  <c r="Q118" i="4" s="1"/>
  <c r="AC118" i="6"/>
  <c r="AP118" i="6"/>
  <c r="T125" i="6"/>
  <c r="P125" i="6"/>
  <c r="L125" i="6"/>
  <c r="H125" i="6"/>
  <c r="S125" i="6"/>
  <c r="O125" i="6"/>
  <c r="K125" i="6"/>
  <c r="G125" i="6"/>
  <c r="U125" i="6"/>
  <c r="Q125" i="6"/>
  <c r="M125" i="6"/>
  <c r="I125" i="6"/>
  <c r="E125" i="6"/>
  <c r="R125" i="6"/>
  <c r="AD62" i="6"/>
  <c r="AH62" i="6"/>
  <c r="AL62" i="6"/>
  <c r="AP62" i="6"/>
  <c r="AD66" i="6"/>
  <c r="AH66" i="6"/>
  <c r="AL66" i="6"/>
  <c r="AP66" i="6"/>
  <c r="AD70" i="6"/>
  <c r="AH70" i="6"/>
  <c r="AL70" i="6"/>
  <c r="AP70" i="6"/>
  <c r="AD74" i="6"/>
  <c r="AH74" i="6"/>
  <c r="AL74" i="6"/>
  <c r="AP74" i="6"/>
  <c r="AD78" i="6"/>
  <c r="AH78" i="6"/>
  <c r="AL78" i="6"/>
  <c r="AP78" i="6"/>
  <c r="AD82" i="6"/>
  <c r="AH82" i="6"/>
  <c r="AL82" i="6"/>
  <c r="AP82" i="6"/>
  <c r="AQ84" i="6"/>
  <c r="AM84" i="6"/>
  <c r="AI84" i="6"/>
  <c r="AE84" i="6"/>
  <c r="AA84" i="6"/>
  <c r="AF84" i="6"/>
  <c r="P84" i="4" s="1"/>
  <c r="Q84" i="4" s="1"/>
  <c r="AK84" i="6"/>
  <c r="AP84" i="6"/>
  <c r="AS86" i="6"/>
  <c r="AO86" i="6"/>
  <c r="AK86" i="6"/>
  <c r="AG86" i="6"/>
  <c r="AC86" i="6"/>
  <c r="AE86" i="6"/>
  <c r="AJ86" i="6"/>
  <c r="AP86" i="6"/>
  <c r="AR91" i="6"/>
  <c r="AN91" i="6"/>
  <c r="AJ91" i="6"/>
  <c r="AF91" i="6"/>
  <c r="P91" i="4" s="1"/>
  <c r="Q91" i="4" s="1"/>
  <c r="AB91" i="6"/>
  <c r="AE91" i="6"/>
  <c r="AK91" i="6"/>
  <c r="AP91" i="6"/>
  <c r="AQ99" i="6"/>
  <c r="AM99" i="6"/>
  <c r="AI99" i="6"/>
  <c r="AE99" i="6"/>
  <c r="AA99" i="6"/>
  <c r="AR99" i="6"/>
  <c r="AN99" i="6"/>
  <c r="AJ99" i="6"/>
  <c r="AF99" i="6"/>
  <c r="AB99" i="6"/>
  <c r="AH99" i="6"/>
  <c r="AP99" i="6"/>
  <c r="AR110" i="6"/>
  <c r="AN110" i="6"/>
  <c r="AJ110" i="6"/>
  <c r="AF110" i="6"/>
  <c r="AB110" i="6"/>
  <c r="AQ110" i="6"/>
  <c r="AM110" i="6"/>
  <c r="AI110" i="6"/>
  <c r="AE110" i="6"/>
  <c r="AA110" i="6"/>
  <c r="AS110" i="6"/>
  <c r="AO110" i="6"/>
  <c r="AK110" i="6"/>
  <c r="AG110" i="6"/>
  <c r="P110" i="4" s="1"/>
  <c r="Q110" i="4" s="1"/>
  <c r="AC110" i="6"/>
  <c r="AP110" i="6"/>
  <c r="AD118" i="6"/>
  <c r="AT118" i="6"/>
  <c r="F125" i="6"/>
  <c r="V125" i="6"/>
  <c r="AR126" i="6"/>
  <c r="AN126" i="6"/>
  <c r="AJ126" i="6"/>
  <c r="AF126" i="6"/>
  <c r="AB126" i="6"/>
  <c r="AQ126" i="6"/>
  <c r="AM126" i="6"/>
  <c r="AI126" i="6"/>
  <c r="AE126" i="6"/>
  <c r="AA126" i="6"/>
  <c r="AS126" i="6"/>
  <c r="AO126" i="6"/>
  <c r="AK126" i="6"/>
  <c r="AG126" i="6"/>
  <c r="AC126" i="6"/>
  <c r="AP126" i="6"/>
  <c r="AQ135" i="6"/>
  <c r="AM135" i="6"/>
  <c r="AI135" i="6"/>
  <c r="P135" i="4" s="1"/>
  <c r="Q135" i="4" s="1"/>
  <c r="AE135" i="6"/>
  <c r="AA135" i="6"/>
  <c r="AS135" i="6"/>
  <c r="AN135" i="6"/>
  <c r="AH135" i="6"/>
  <c r="AC135" i="6"/>
  <c r="AR135" i="6"/>
  <c r="AL135" i="6"/>
  <c r="AG135" i="6"/>
  <c r="AB135" i="6"/>
  <c r="AT135" i="6"/>
  <c r="AO135" i="6"/>
  <c r="AJ135" i="6"/>
  <c r="AD135" i="6"/>
  <c r="AR141" i="6"/>
  <c r="AN141" i="6"/>
  <c r="AJ141" i="6"/>
  <c r="AF141" i="6"/>
  <c r="AB141" i="6"/>
  <c r="AT141" i="6"/>
  <c r="AO141" i="6"/>
  <c r="AI141" i="6"/>
  <c r="P141" i="4" s="1"/>
  <c r="Q141" i="4" s="1"/>
  <c r="AD141" i="6"/>
  <c r="AS141" i="6"/>
  <c r="AM141" i="6"/>
  <c r="AH141" i="6"/>
  <c r="AC141" i="6"/>
  <c r="AP141" i="6"/>
  <c r="AK141" i="6"/>
  <c r="AE141" i="6"/>
  <c r="AQ141" i="6"/>
  <c r="AA141" i="6"/>
  <c r="AG141" i="6"/>
  <c r="AD85" i="6"/>
  <c r="AH85" i="6"/>
  <c r="AL85" i="6"/>
  <c r="AP85" i="6"/>
  <c r="AD89" i="6"/>
  <c r="AH89" i="6"/>
  <c r="AL89" i="6"/>
  <c r="AP89" i="6"/>
  <c r="AD93" i="6"/>
  <c r="AH93" i="6"/>
  <c r="AL93" i="6"/>
  <c r="AP93" i="6"/>
  <c r="AD97" i="6"/>
  <c r="AH97" i="6"/>
  <c r="AL97" i="6"/>
  <c r="AP97" i="6"/>
  <c r="AA100" i="6"/>
  <c r="AE100" i="6"/>
  <c r="AI100" i="6"/>
  <c r="AM100" i="6"/>
  <c r="AQ100" i="6"/>
  <c r="AD101" i="6"/>
  <c r="AH101" i="6"/>
  <c r="AL101" i="6"/>
  <c r="AP101" i="6"/>
  <c r="AA104" i="6"/>
  <c r="AE104" i="6"/>
  <c r="AI104" i="6"/>
  <c r="AM104" i="6"/>
  <c r="AQ104" i="6"/>
  <c r="AD105" i="6"/>
  <c r="AH105" i="6"/>
  <c r="AL105" i="6"/>
  <c r="AP105" i="6"/>
  <c r="AB107" i="6"/>
  <c r="AF107" i="6"/>
  <c r="AJ107" i="6"/>
  <c r="AN107" i="6"/>
  <c r="AR107" i="6"/>
  <c r="AA108" i="6"/>
  <c r="AE108" i="6"/>
  <c r="AI108" i="6"/>
  <c r="AM108" i="6"/>
  <c r="AQ108" i="6"/>
  <c r="AD109" i="6"/>
  <c r="AH109" i="6"/>
  <c r="AL109" i="6"/>
  <c r="AP109" i="6"/>
  <c r="AB111" i="6"/>
  <c r="AF111" i="6"/>
  <c r="AJ111" i="6"/>
  <c r="AN111" i="6"/>
  <c r="AR111" i="6"/>
  <c r="AA112" i="6"/>
  <c r="AE112" i="6"/>
  <c r="AI112" i="6"/>
  <c r="AM112" i="6"/>
  <c r="AQ112" i="6"/>
  <c r="AD113" i="6"/>
  <c r="AH113" i="6"/>
  <c r="AL113" i="6"/>
  <c r="AP113" i="6"/>
  <c r="AB115" i="6"/>
  <c r="AF115" i="6"/>
  <c r="AJ115" i="6"/>
  <c r="AN115" i="6"/>
  <c r="AR115" i="6"/>
  <c r="AA116" i="6"/>
  <c r="AE116" i="6"/>
  <c r="AI116" i="6"/>
  <c r="AM116" i="6"/>
  <c r="AQ116" i="6"/>
  <c r="AD117" i="6"/>
  <c r="AH117" i="6"/>
  <c r="AL117" i="6"/>
  <c r="AP117" i="6"/>
  <c r="AB119" i="6"/>
  <c r="AF119" i="6"/>
  <c r="AJ119" i="6"/>
  <c r="AN119" i="6"/>
  <c r="AR119" i="6"/>
  <c r="AA120" i="6"/>
  <c r="AE120" i="6"/>
  <c r="AI120" i="6"/>
  <c r="AM120" i="6"/>
  <c r="AQ120" i="6"/>
  <c r="AD121" i="6"/>
  <c r="AH121" i="6"/>
  <c r="P121" i="4" s="1"/>
  <c r="Q121" i="4" s="1"/>
  <c r="AL121" i="6"/>
  <c r="AP121" i="6"/>
  <c r="AB123" i="6"/>
  <c r="AF123" i="6"/>
  <c r="AJ123" i="6"/>
  <c r="AN123" i="6"/>
  <c r="AR123" i="6"/>
  <c r="F124" i="6"/>
  <c r="J124" i="6"/>
  <c r="N124" i="6"/>
  <c r="R124" i="6"/>
  <c r="AA124" i="6"/>
  <c r="AE124" i="6"/>
  <c r="AI124" i="6"/>
  <c r="AM124" i="6"/>
  <c r="AQ124" i="6"/>
  <c r="AD125" i="6"/>
  <c r="AH125" i="6"/>
  <c r="P125" i="4" s="1"/>
  <c r="Q125" i="4" s="1"/>
  <c r="AL125" i="6"/>
  <c r="AP125" i="6"/>
  <c r="H126" i="6"/>
  <c r="L126" i="6"/>
  <c r="P126" i="6"/>
  <c r="T126" i="6"/>
  <c r="G127" i="6"/>
  <c r="K127" i="6"/>
  <c r="O127" i="6"/>
  <c r="S127" i="6"/>
  <c r="AB127" i="6"/>
  <c r="AF127" i="6"/>
  <c r="AJ127" i="6"/>
  <c r="AN127" i="6"/>
  <c r="AR127" i="6"/>
  <c r="F128" i="6"/>
  <c r="J128" i="6"/>
  <c r="N128" i="6"/>
  <c r="R128" i="6"/>
  <c r="AA128" i="6"/>
  <c r="AE128" i="6"/>
  <c r="AI128" i="6"/>
  <c r="AM128" i="6"/>
  <c r="AQ128" i="6"/>
  <c r="AD129" i="6"/>
  <c r="AH129" i="6"/>
  <c r="P129" i="4" s="1"/>
  <c r="Q129" i="4" s="1"/>
  <c r="AL129" i="6"/>
  <c r="AP129" i="6"/>
  <c r="H130" i="6"/>
  <c r="L130" i="6"/>
  <c r="P130" i="6"/>
  <c r="T130" i="6"/>
  <c r="G131" i="6"/>
  <c r="K131" i="6"/>
  <c r="O131" i="6"/>
  <c r="S131" i="6"/>
  <c r="AB131" i="6"/>
  <c r="AF131" i="6"/>
  <c r="AJ131" i="6"/>
  <c r="AN131" i="6"/>
  <c r="AR131" i="6"/>
  <c r="U132" i="6"/>
  <c r="Q132" i="6"/>
  <c r="M132" i="6"/>
  <c r="F132" i="6"/>
  <c r="J132" i="6"/>
  <c r="O132" i="6"/>
  <c r="T132" i="6"/>
  <c r="AA133" i="6"/>
  <c r="AF133" i="6"/>
  <c r="AL133" i="6"/>
  <c r="S134" i="6"/>
  <c r="O134" i="6"/>
  <c r="K134" i="6"/>
  <c r="G134" i="6"/>
  <c r="H134" i="6"/>
  <c r="M134" i="6"/>
  <c r="R134" i="6"/>
  <c r="AC134" i="6"/>
  <c r="AH134" i="6"/>
  <c r="AM134" i="6"/>
  <c r="J136" i="6"/>
  <c r="O136" i="6"/>
  <c r="AA137" i="6"/>
  <c r="AF137" i="6"/>
  <c r="AL137" i="6"/>
  <c r="S138" i="6"/>
  <c r="O138" i="6"/>
  <c r="K138" i="6"/>
  <c r="G138" i="6"/>
  <c r="H138" i="6"/>
  <c r="M138" i="6"/>
  <c r="R138" i="6"/>
  <c r="AC138" i="6"/>
  <c r="AH138" i="6"/>
  <c r="AM138" i="6"/>
  <c r="AS144" i="6"/>
  <c r="AO144" i="6"/>
  <c r="AK144" i="6"/>
  <c r="AG144" i="6"/>
  <c r="AC144" i="6"/>
  <c r="AR144" i="6"/>
  <c r="AM144" i="6"/>
  <c r="AH144" i="6"/>
  <c r="AB144" i="6"/>
  <c r="AQ144" i="6"/>
  <c r="AL144" i="6"/>
  <c r="AF144" i="6"/>
  <c r="AA144" i="6"/>
  <c r="AT144" i="6"/>
  <c r="AN144" i="6"/>
  <c r="AI144" i="6"/>
  <c r="AD144" i="6"/>
  <c r="AD107" i="6"/>
  <c r="AH107" i="6"/>
  <c r="AL107" i="6"/>
  <c r="AP107" i="6"/>
  <c r="AT107" i="6"/>
  <c r="AD111" i="6"/>
  <c r="AH111" i="6"/>
  <c r="AL111" i="6"/>
  <c r="AP111" i="6"/>
  <c r="AT111" i="6"/>
  <c r="AD115" i="6"/>
  <c r="AH115" i="6"/>
  <c r="AL115" i="6"/>
  <c r="AP115" i="6"/>
  <c r="AT115" i="6"/>
  <c r="AD119" i="6"/>
  <c r="AH119" i="6"/>
  <c r="P119" i="4" s="1"/>
  <c r="Q119" i="4" s="1"/>
  <c r="AL119" i="6"/>
  <c r="AP119" i="6"/>
  <c r="AT119" i="6"/>
  <c r="AD123" i="6"/>
  <c r="AH123" i="6"/>
  <c r="P123" i="4" s="1"/>
  <c r="Q123" i="4" s="1"/>
  <c r="AL123" i="6"/>
  <c r="AP123" i="6"/>
  <c r="AT123" i="6"/>
  <c r="F126" i="6"/>
  <c r="J126" i="6"/>
  <c r="N126" i="6"/>
  <c r="R126" i="6"/>
  <c r="V126" i="6"/>
  <c r="AD127" i="6"/>
  <c r="AH127" i="6"/>
  <c r="P127" i="4" s="1"/>
  <c r="Q127" i="4" s="1"/>
  <c r="AL127" i="6"/>
  <c r="AP127" i="6"/>
  <c r="AT127" i="6"/>
  <c r="F130" i="6"/>
  <c r="J130" i="6"/>
  <c r="N130" i="6"/>
  <c r="R130" i="6"/>
  <c r="V130" i="6"/>
  <c r="AD131" i="6"/>
  <c r="AH131" i="6"/>
  <c r="AL131" i="6"/>
  <c r="AP131" i="6"/>
  <c r="AT131" i="6"/>
  <c r="AR134" i="6"/>
  <c r="AN134" i="6"/>
  <c r="AJ134" i="6"/>
  <c r="AF134" i="6"/>
  <c r="AB134" i="6"/>
  <c r="AE134" i="6"/>
  <c r="AK134" i="6"/>
  <c r="AP134" i="6"/>
  <c r="U136" i="6"/>
  <c r="Q136" i="6"/>
  <c r="M136" i="6"/>
  <c r="I136" i="6"/>
  <c r="E136" i="6"/>
  <c r="G136" i="6"/>
  <c r="L136" i="6"/>
  <c r="R136" i="6"/>
  <c r="AR138" i="6"/>
  <c r="AN138" i="6"/>
  <c r="AJ138" i="6"/>
  <c r="AF138" i="6"/>
  <c r="AB138" i="6"/>
  <c r="AE138" i="6"/>
  <c r="AK138" i="6"/>
  <c r="AP138" i="6"/>
  <c r="AS148" i="6"/>
  <c r="AO148" i="6"/>
  <c r="AK148" i="6"/>
  <c r="AG148" i="6"/>
  <c r="AC148" i="6"/>
  <c r="AR148" i="6"/>
  <c r="AM148" i="6"/>
  <c r="AH148" i="6"/>
  <c r="AB148" i="6"/>
  <c r="AQ148" i="6"/>
  <c r="AL148" i="6"/>
  <c r="AF148" i="6"/>
  <c r="AA148" i="6"/>
  <c r="AT148" i="6"/>
  <c r="AN148" i="6"/>
  <c r="AI148" i="6"/>
  <c r="AD148" i="6"/>
  <c r="AQ158" i="6"/>
  <c r="AM158" i="6"/>
  <c r="AI158" i="6"/>
  <c r="AE158" i="6"/>
  <c r="AA158" i="6"/>
  <c r="AS158" i="6"/>
  <c r="AO158" i="6"/>
  <c r="AK158" i="6"/>
  <c r="AG158" i="6"/>
  <c r="AC158" i="6"/>
  <c r="AT158" i="6"/>
  <c r="AL158" i="6"/>
  <c r="P158" i="4" s="1"/>
  <c r="Q158" i="4" s="1"/>
  <c r="AD158" i="6"/>
  <c r="AR158" i="6"/>
  <c r="AJ158" i="6"/>
  <c r="AB158" i="6"/>
  <c r="AN158" i="6"/>
  <c r="AF158" i="6"/>
  <c r="V159" i="6"/>
  <c r="R159" i="6"/>
  <c r="N159" i="6"/>
  <c r="J159" i="6"/>
  <c r="F159" i="6"/>
  <c r="U159" i="6"/>
  <c r="Q159" i="6"/>
  <c r="M159" i="6"/>
  <c r="I159" i="6"/>
  <c r="E159" i="6"/>
  <c r="S159" i="6"/>
  <c r="O159" i="6"/>
  <c r="K159" i="6"/>
  <c r="G159" i="6"/>
  <c r="H159" i="6"/>
  <c r="T159" i="6"/>
  <c r="L159" i="6"/>
  <c r="AD100" i="6"/>
  <c r="AH100" i="6"/>
  <c r="AL100" i="6"/>
  <c r="AP100" i="6"/>
  <c r="AD104" i="6"/>
  <c r="AH104" i="6"/>
  <c r="AL104" i="6"/>
  <c r="AP104" i="6"/>
  <c r="AA107" i="6"/>
  <c r="AE107" i="6"/>
  <c r="AI107" i="6"/>
  <c r="AM107" i="6"/>
  <c r="AD108" i="6"/>
  <c r="AH108" i="6"/>
  <c r="AL108" i="6"/>
  <c r="AP108" i="6"/>
  <c r="AA111" i="6"/>
  <c r="AE111" i="6"/>
  <c r="AI111" i="6"/>
  <c r="AM111" i="6"/>
  <c r="AD112" i="6"/>
  <c r="AH112" i="6"/>
  <c r="AL112" i="6"/>
  <c r="AP112" i="6"/>
  <c r="AA115" i="6"/>
  <c r="AE115" i="6"/>
  <c r="AI115" i="6"/>
  <c r="AM115" i="6"/>
  <c r="AD116" i="6"/>
  <c r="AH116" i="6"/>
  <c r="AL116" i="6"/>
  <c r="AP116" i="6"/>
  <c r="AA119" i="6"/>
  <c r="AE119" i="6"/>
  <c r="AI119" i="6"/>
  <c r="AM119" i="6"/>
  <c r="AD120" i="6"/>
  <c r="AH120" i="6"/>
  <c r="P120" i="4" s="1"/>
  <c r="Q120" i="4" s="1"/>
  <c r="AL120" i="6"/>
  <c r="AP120" i="6"/>
  <c r="AA123" i="6"/>
  <c r="AE123" i="6"/>
  <c r="AI123" i="6"/>
  <c r="AM123" i="6"/>
  <c r="AD124" i="6"/>
  <c r="AH124" i="6"/>
  <c r="P124" i="4" s="1"/>
  <c r="Q124" i="4" s="1"/>
  <c r="AL124" i="6"/>
  <c r="AP124" i="6"/>
  <c r="G126" i="6"/>
  <c r="K126" i="6"/>
  <c r="O126" i="6"/>
  <c r="F127" i="6"/>
  <c r="J127" i="6"/>
  <c r="N127" i="6"/>
  <c r="R127" i="6"/>
  <c r="AA127" i="6"/>
  <c r="AE127" i="6"/>
  <c r="AI127" i="6"/>
  <c r="AM127" i="6"/>
  <c r="AD128" i="6"/>
  <c r="AH128" i="6"/>
  <c r="P128" i="4" s="1"/>
  <c r="Q128" i="4" s="1"/>
  <c r="AL128" i="6"/>
  <c r="AP128" i="6"/>
  <c r="G130" i="6"/>
  <c r="K130" i="6"/>
  <c r="O130" i="6"/>
  <c r="F131" i="6"/>
  <c r="J131" i="6"/>
  <c r="N131" i="6"/>
  <c r="R131" i="6"/>
  <c r="AA131" i="6"/>
  <c r="AE131" i="6"/>
  <c r="AI131" i="6"/>
  <c r="P131" i="4" s="1"/>
  <c r="Q131" i="4" s="1"/>
  <c r="AM131" i="6"/>
  <c r="AS133" i="6"/>
  <c r="AO133" i="6"/>
  <c r="AK133" i="6"/>
  <c r="AG133" i="6"/>
  <c r="AC133" i="6"/>
  <c r="AE133" i="6"/>
  <c r="AJ133" i="6"/>
  <c r="AP133" i="6"/>
  <c r="AA134" i="6"/>
  <c r="AG134" i="6"/>
  <c r="AL134" i="6"/>
  <c r="AQ134" i="6"/>
  <c r="H136" i="6"/>
  <c r="N136" i="6"/>
  <c r="S136" i="6"/>
  <c r="AS137" i="6"/>
  <c r="AO137" i="6"/>
  <c r="AK137" i="6"/>
  <c r="AG137" i="6"/>
  <c r="AC137" i="6"/>
  <c r="AE137" i="6"/>
  <c r="AJ137" i="6"/>
  <c r="AP137" i="6"/>
  <c r="AA138" i="6"/>
  <c r="AG138" i="6"/>
  <c r="AL138" i="6"/>
  <c r="AQ138" i="6"/>
  <c r="AE148" i="6"/>
  <c r="AH158" i="6"/>
  <c r="P159" i="6"/>
  <c r="U143" i="6"/>
  <c r="Q143" i="6"/>
  <c r="M143" i="6"/>
  <c r="I143" i="6"/>
  <c r="E143" i="6"/>
  <c r="G143" i="6"/>
  <c r="L143" i="6"/>
  <c r="R143" i="6"/>
  <c r="AR145" i="6"/>
  <c r="AN145" i="6"/>
  <c r="AJ145" i="6"/>
  <c r="P145" i="4" s="1"/>
  <c r="Q145" i="4" s="1"/>
  <c r="AF145" i="6"/>
  <c r="AB145" i="6"/>
  <c r="AE145" i="6"/>
  <c r="AK145" i="6"/>
  <c r="AP145" i="6"/>
  <c r="U147" i="6"/>
  <c r="Q147" i="6"/>
  <c r="M147" i="6"/>
  <c r="I147" i="6"/>
  <c r="E147" i="6"/>
  <c r="G147" i="6"/>
  <c r="L147" i="6"/>
  <c r="R147" i="6"/>
  <c r="AR149" i="6"/>
  <c r="AN149" i="6"/>
  <c r="AJ149" i="6"/>
  <c r="P149" i="4" s="1"/>
  <c r="Q149" i="4" s="1"/>
  <c r="AF149" i="6"/>
  <c r="AB149" i="6"/>
  <c r="AE149" i="6"/>
  <c r="AK149" i="6"/>
  <c r="AP149" i="6"/>
  <c r="U151" i="6"/>
  <c r="Q151" i="6"/>
  <c r="M151" i="6"/>
  <c r="I151" i="6"/>
  <c r="E151" i="6"/>
  <c r="G151" i="6"/>
  <c r="L151" i="6"/>
  <c r="R151" i="6"/>
  <c r="AS152" i="6"/>
  <c r="AO152" i="6"/>
  <c r="AK152" i="6"/>
  <c r="P152" i="4" s="1"/>
  <c r="Q152" i="4" s="1"/>
  <c r="AG152" i="6"/>
  <c r="AC152" i="6"/>
  <c r="AQ152" i="6"/>
  <c r="AM152" i="6"/>
  <c r="AI152" i="6"/>
  <c r="AE152" i="6"/>
  <c r="AA152" i="6"/>
  <c r="AH152" i="6"/>
  <c r="AP152" i="6"/>
  <c r="S153" i="6"/>
  <c r="O153" i="6"/>
  <c r="K153" i="6"/>
  <c r="G153" i="6"/>
  <c r="U153" i="6"/>
  <c r="Q153" i="6"/>
  <c r="M153" i="6"/>
  <c r="I153" i="6"/>
  <c r="E153" i="6"/>
  <c r="J153" i="6"/>
  <c r="R153" i="6"/>
  <c r="G168" i="6"/>
  <c r="AR170" i="6"/>
  <c r="AN170" i="6"/>
  <c r="AJ170" i="6"/>
  <c r="AF170" i="6"/>
  <c r="AB170" i="6"/>
  <c r="AS170" i="6"/>
  <c r="AM170" i="6"/>
  <c r="AH170" i="6"/>
  <c r="AC170" i="6"/>
  <c r="AQ170" i="6"/>
  <c r="AL170" i="6"/>
  <c r="AG170" i="6"/>
  <c r="AA170" i="6"/>
  <c r="AT170" i="6"/>
  <c r="AO170" i="6"/>
  <c r="AI170" i="6"/>
  <c r="AD170" i="6"/>
  <c r="U172" i="6"/>
  <c r="Q172" i="6"/>
  <c r="M172" i="6"/>
  <c r="I172" i="6"/>
  <c r="E172" i="6"/>
  <c r="T172" i="6"/>
  <c r="O172" i="6"/>
  <c r="J172" i="6"/>
  <c r="S172" i="6"/>
  <c r="N172" i="6"/>
  <c r="H172" i="6"/>
  <c r="V172" i="6"/>
  <c r="P172" i="6"/>
  <c r="K172" i="6"/>
  <c r="F172" i="6"/>
  <c r="AR181" i="6"/>
  <c r="AN181" i="6"/>
  <c r="AJ181" i="6"/>
  <c r="AF181" i="6"/>
  <c r="AB181" i="6"/>
  <c r="AT181" i="6"/>
  <c r="AO181" i="6"/>
  <c r="AI181" i="6"/>
  <c r="AD181" i="6"/>
  <c r="AQ181" i="6"/>
  <c r="AL181" i="6"/>
  <c r="AG181" i="6"/>
  <c r="AA181" i="6"/>
  <c r="AP181" i="6"/>
  <c r="AE181" i="6"/>
  <c r="AM181" i="6"/>
  <c r="AC181" i="6"/>
  <c r="AS181" i="6"/>
  <c r="AH181" i="6"/>
  <c r="S141" i="6"/>
  <c r="O141" i="6"/>
  <c r="K141" i="6"/>
  <c r="G141" i="6"/>
  <c r="H141" i="6"/>
  <c r="M141" i="6"/>
  <c r="R141" i="6"/>
  <c r="J143" i="6"/>
  <c r="O143" i="6"/>
  <c r="T143" i="6"/>
  <c r="S145" i="6"/>
  <c r="O145" i="6"/>
  <c r="K145" i="6"/>
  <c r="G145" i="6"/>
  <c r="H145" i="6"/>
  <c r="M145" i="6"/>
  <c r="R145" i="6"/>
  <c r="AC145" i="6"/>
  <c r="AH145" i="6"/>
  <c r="AM145" i="6"/>
  <c r="AS145" i="6"/>
  <c r="J147" i="6"/>
  <c r="O147" i="6"/>
  <c r="T147" i="6"/>
  <c r="S149" i="6"/>
  <c r="O149" i="6"/>
  <c r="K149" i="6"/>
  <c r="G149" i="6"/>
  <c r="H149" i="6"/>
  <c r="M149" i="6"/>
  <c r="R149" i="6"/>
  <c r="AC149" i="6"/>
  <c r="AH149" i="6"/>
  <c r="AM149" i="6"/>
  <c r="AS149" i="6"/>
  <c r="J151" i="6"/>
  <c r="O151" i="6"/>
  <c r="T151" i="6"/>
  <c r="AD152" i="6"/>
  <c r="AL152" i="6"/>
  <c r="AT152" i="6"/>
  <c r="F153" i="6"/>
  <c r="N153" i="6"/>
  <c r="V153" i="6"/>
  <c r="AS156" i="6"/>
  <c r="AO156" i="6"/>
  <c r="AK156" i="6"/>
  <c r="AG156" i="6"/>
  <c r="AC156" i="6"/>
  <c r="AQ156" i="6"/>
  <c r="AM156" i="6"/>
  <c r="AI156" i="6"/>
  <c r="AE156" i="6"/>
  <c r="AA156" i="6"/>
  <c r="AH156" i="6"/>
  <c r="AP156" i="6"/>
  <c r="S157" i="6"/>
  <c r="O157" i="6"/>
  <c r="K157" i="6"/>
  <c r="G157" i="6"/>
  <c r="U157" i="6"/>
  <c r="Q157" i="6"/>
  <c r="M157" i="6"/>
  <c r="I157" i="6"/>
  <c r="E157" i="6"/>
  <c r="J157" i="6"/>
  <c r="R157" i="6"/>
  <c r="AR162" i="6"/>
  <c r="AN162" i="6"/>
  <c r="P162" i="4" s="1"/>
  <c r="Q162" i="4" s="1"/>
  <c r="AJ162" i="6"/>
  <c r="AF162" i="6"/>
  <c r="AB162" i="6"/>
  <c r="AQ162" i="6"/>
  <c r="AM162" i="6"/>
  <c r="AI162" i="6"/>
  <c r="AE162" i="6"/>
  <c r="AA162" i="6"/>
  <c r="AS162" i="6"/>
  <c r="AO162" i="6"/>
  <c r="AK162" i="6"/>
  <c r="AG162" i="6"/>
  <c r="AC162" i="6"/>
  <c r="AP162" i="6"/>
  <c r="AR166" i="6"/>
  <c r="AN166" i="6"/>
  <c r="AJ166" i="6"/>
  <c r="AF166" i="6"/>
  <c r="AB166" i="6"/>
  <c r="AQ166" i="6"/>
  <c r="AM166" i="6"/>
  <c r="AI166" i="6"/>
  <c r="AE166" i="6"/>
  <c r="AA166" i="6"/>
  <c r="AS166" i="6"/>
  <c r="AO166" i="6"/>
  <c r="P166" i="4" s="1"/>
  <c r="Q166" i="4" s="1"/>
  <c r="AK166" i="6"/>
  <c r="AG166" i="6"/>
  <c r="AC166" i="6"/>
  <c r="AP166" i="6"/>
  <c r="AK170" i="6"/>
  <c r="L172" i="6"/>
  <c r="S177" i="6"/>
  <c r="O177" i="6"/>
  <c r="K177" i="6"/>
  <c r="G177" i="6"/>
  <c r="T177" i="6"/>
  <c r="N177" i="6"/>
  <c r="I177" i="6"/>
  <c r="U177" i="6"/>
  <c r="M177" i="6"/>
  <c r="F177" i="6"/>
  <c r="R177" i="6"/>
  <c r="L177" i="6"/>
  <c r="E177" i="6"/>
  <c r="V177" i="6"/>
  <c r="P177" i="6"/>
  <c r="H177" i="6"/>
  <c r="AD132" i="6"/>
  <c r="AH132" i="6"/>
  <c r="AL132" i="6"/>
  <c r="AP132" i="6"/>
  <c r="F135" i="6"/>
  <c r="J135" i="6"/>
  <c r="N135" i="6"/>
  <c r="R135" i="6"/>
  <c r="AD136" i="6"/>
  <c r="AH136" i="6"/>
  <c r="AL136" i="6"/>
  <c r="AP136" i="6"/>
  <c r="U139" i="6"/>
  <c r="Q139" i="6"/>
  <c r="M139" i="6"/>
  <c r="I139" i="6"/>
  <c r="F139" i="6"/>
  <c r="K139" i="6"/>
  <c r="P139" i="6"/>
  <c r="V139" i="6"/>
  <c r="T140" i="6"/>
  <c r="P140" i="6"/>
  <c r="L140" i="6"/>
  <c r="H140" i="6"/>
  <c r="G140" i="6"/>
  <c r="M140" i="6"/>
  <c r="R140" i="6"/>
  <c r="I141" i="6"/>
  <c r="N141" i="6"/>
  <c r="T141" i="6"/>
  <c r="AQ142" i="6"/>
  <c r="AM142" i="6"/>
  <c r="AI142" i="6"/>
  <c r="P142" i="4" s="1"/>
  <c r="Q142" i="4" s="1"/>
  <c r="AE142" i="6"/>
  <c r="AA142" i="6"/>
  <c r="AF142" i="6"/>
  <c r="AK142" i="6"/>
  <c r="AP142" i="6"/>
  <c r="F143" i="6"/>
  <c r="K143" i="6"/>
  <c r="P143" i="6"/>
  <c r="V143" i="6"/>
  <c r="T144" i="6"/>
  <c r="P144" i="6"/>
  <c r="L144" i="6"/>
  <c r="H144" i="6"/>
  <c r="G144" i="6"/>
  <c r="M144" i="6"/>
  <c r="R144" i="6"/>
  <c r="I145" i="6"/>
  <c r="N145" i="6"/>
  <c r="T145" i="6"/>
  <c r="AD145" i="6"/>
  <c r="AI145" i="6"/>
  <c r="AO145" i="6"/>
  <c r="AT145" i="6"/>
  <c r="AQ146" i="6"/>
  <c r="AM146" i="6"/>
  <c r="AI146" i="6"/>
  <c r="AE146" i="6"/>
  <c r="AA146" i="6"/>
  <c r="AF146" i="6"/>
  <c r="AK146" i="6"/>
  <c r="AP146" i="6"/>
  <c r="F147" i="6"/>
  <c r="K147" i="6"/>
  <c r="P147" i="6"/>
  <c r="V147" i="6"/>
  <c r="T148" i="6"/>
  <c r="P148" i="6"/>
  <c r="L148" i="6"/>
  <c r="H148" i="6"/>
  <c r="G148" i="6"/>
  <c r="M148" i="6"/>
  <c r="R148" i="6"/>
  <c r="I149" i="6"/>
  <c r="N149" i="6"/>
  <c r="T149" i="6"/>
  <c r="AD149" i="6"/>
  <c r="AI149" i="6"/>
  <c r="AO149" i="6"/>
  <c r="AT149" i="6"/>
  <c r="AQ150" i="6"/>
  <c r="AM150" i="6"/>
  <c r="AI150" i="6"/>
  <c r="AE150" i="6"/>
  <c r="AA150" i="6"/>
  <c r="AF150" i="6"/>
  <c r="AK150" i="6"/>
  <c r="AP150" i="6"/>
  <c r="F151" i="6"/>
  <c r="K151" i="6"/>
  <c r="P151" i="6"/>
  <c r="V151" i="6"/>
  <c r="AF152" i="6"/>
  <c r="AN152" i="6"/>
  <c r="H153" i="6"/>
  <c r="P153" i="6"/>
  <c r="AQ154" i="6"/>
  <c r="AM154" i="6"/>
  <c r="AI154" i="6"/>
  <c r="AE154" i="6"/>
  <c r="AA154" i="6"/>
  <c r="AS154" i="6"/>
  <c r="AO154" i="6"/>
  <c r="AK154" i="6"/>
  <c r="P154" i="4" s="1"/>
  <c r="Q154" i="4" s="1"/>
  <c r="AG154" i="6"/>
  <c r="AC154" i="6"/>
  <c r="AH154" i="6"/>
  <c r="AP154" i="6"/>
  <c r="U155" i="6"/>
  <c r="Q155" i="6"/>
  <c r="M155" i="6"/>
  <c r="I155" i="6"/>
  <c r="E155" i="6"/>
  <c r="S155" i="6"/>
  <c r="O155" i="6"/>
  <c r="K155" i="6"/>
  <c r="G155" i="6"/>
  <c r="J155" i="6"/>
  <c r="R155" i="6"/>
  <c r="AB156" i="6"/>
  <c r="AJ156" i="6"/>
  <c r="AR156" i="6"/>
  <c r="L157" i="6"/>
  <c r="T157" i="6"/>
  <c r="AT162" i="6"/>
  <c r="U168" i="6"/>
  <c r="Q168" i="6"/>
  <c r="M168" i="6"/>
  <c r="I168" i="6"/>
  <c r="E168" i="6"/>
  <c r="T168" i="6"/>
  <c r="O168" i="6"/>
  <c r="J168" i="6"/>
  <c r="S168" i="6"/>
  <c r="N168" i="6"/>
  <c r="H168" i="6"/>
  <c r="V168" i="6"/>
  <c r="P168" i="6"/>
  <c r="K168" i="6"/>
  <c r="F168" i="6"/>
  <c r="R172" i="6"/>
  <c r="J177" i="6"/>
  <c r="T195" i="6"/>
  <c r="P195" i="6"/>
  <c r="L195" i="6"/>
  <c r="H195" i="6"/>
  <c r="S195" i="6"/>
  <c r="O195" i="6"/>
  <c r="K195" i="6"/>
  <c r="G195" i="6"/>
  <c r="U195" i="6"/>
  <c r="Q195" i="6"/>
  <c r="M195" i="6"/>
  <c r="I195" i="6"/>
  <c r="E195" i="6"/>
  <c r="J195" i="6"/>
  <c r="V195" i="6"/>
  <c r="F195" i="6"/>
  <c r="N195" i="6"/>
  <c r="R195" i="6"/>
  <c r="F152" i="6"/>
  <c r="J152" i="6"/>
  <c r="N152" i="6"/>
  <c r="R152" i="6"/>
  <c r="V152" i="6"/>
  <c r="AD153" i="6"/>
  <c r="AH153" i="6"/>
  <c r="AL153" i="6"/>
  <c r="AP153" i="6"/>
  <c r="AT153" i="6"/>
  <c r="F156" i="6"/>
  <c r="J156" i="6"/>
  <c r="N156" i="6"/>
  <c r="R156" i="6"/>
  <c r="V156" i="6"/>
  <c r="AD157" i="6"/>
  <c r="AH157" i="6"/>
  <c r="AL157" i="6"/>
  <c r="P157" i="4" s="1"/>
  <c r="Q157" i="4" s="1"/>
  <c r="AP157" i="6"/>
  <c r="AT157" i="6"/>
  <c r="F160" i="6"/>
  <c r="J160" i="6"/>
  <c r="N160" i="6"/>
  <c r="R160" i="6"/>
  <c r="V160" i="6"/>
  <c r="AA160" i="6"/>
  <c r="AE160" i="6"/>
  <c r="AI160" i="6"/>
  <c r="AM160" i="6"/>
  <c r="AQ160" i="6"/>
  <c r="AD161" i="6"/>
  <c r="AH161" i="6"/>
  <c r="AL161" i="6"/>
  <c r="AP161" i="6"/>
  <c r="AT161" i="6"/>
  <c r="G163" i="6"/>
  <c r="K163" i="6"/>
  <c r="O163" i="6"/>
  <c r="S163" i="6"/>
  <c r="F164" i="6"/>
  <c r="J164" i="6"/>
  <c r="N164" i="6"/>
  <c r="R164" i="6"/>
  <c r="V164" i="6"/>
  <c r="AA164" i="6"/>
  <c r="AE164" i="6"/>
  <c r="AI164" i="6"/>
  <c r="AM164" i="6"/>
  <c r="AQ164" i="6"/>
  <c r="AD165" i="6"/>
  <c r="AH165" i="6"/>
  <c r="AL165" i="6"/>
  <c r="AP165" i="6"/>
  <c r="AT165" i="6"/>
  <c r="G167" i="6"/>
  <c r="K167" i="6"/>
  <c r="O167" i="6"/>
  <c r="T167" i="6"/>
  <c r="AQ167" i="6"/>
  <c r="AM167" i="6"/>
  <c r="AI167" i="6"/>
  <c r="AE167" i="6"/>
  <c r="AA167" i="6"/>
  <c r="AF167" i="6"/>
  <c r="AK167" i="6"/>
  <c r="AP167" i="6"/>
  <c r="T169" i="6"/>
  <c r="P169" i="6"/>
  <c r="L169" i="6"/>
  <c r="H169" i="6"/>
  <c r="G169" i="6"/>
  <c r="M169" i="6"/>
  <c r="R169" i="6"/>
  <c r="I170" i="6"/>
  <c r="N170" i="6"/>
  <c r="T170" i="6"/>
  <c r="AQ171" i="6"/>
  <c r="AM171" i="6"/>
  <c r="AI171" i="6"/>
  <c r="AE171" i="6"/>
  <c r="AA171" i="6"/>
  <c r="AF171" i="6"/>
  <c r="AK171" i="6"/>
  <c r="AP171" i="6"/>
  <c r="T173" i="6"/>
  <c r="P173" i="6"/>
  <c r="L173" i="6"/>
  <c r="H173" i="6"/>
  <c r="G173" i="6"/>
  <c r="M173" i="6"/>
  <c r="R173" i="6"/>
  <c r="J175" i="6"/>
  <c r="R175" i="6"/>
  <c r="AS176" i="6"/>
  <c r="AO176" i="6"/>
  <c r="AK176" i="6"/>
  <c r="AG176" i="6"/>
  <c r="AC176" i="6"/>
  <c r="AR176" i="6"/>
  <c r="AM176" i="6"/>
  <c r="AH176" i="6"/>
  <c r="AB176" i="6"/>
  <c r="AF176" i="6"/>
  <c r="AN176" i="6"/>
  <c r="AA177" i="6"/>
  <c r="AH177" i="6"/>
  <c r="AP177" i="6"/>
  <c r="U179" i="6"/>
  <c r="Q179" i="6"/>
  <c r="M179" i="6"/>
  <c r="I179" i="6"/>
  <c r="E179" i="6"/>
  <c r="V179" i="6"/>
  <c r="P179" i="6"/>
  <c r="K179" i="6"/>
  <c r="F179" i="6"/>
  <c r="H179" i="6"/>
  <c r="O179" i="6"/>
  <c r="E181" i="6"/>
  <c r="P181" i="6"/>
  <c r="G183" i="6"/>
  <c r="S185" i="6"/>
  <c r="O185" i="6"/>
  <c r="K185" i="6"/>
  <c r="G185" i="6"/>
  <c r="U185" i="6"/>
  <c r="P185" i="6"/>
  <c r="J185" i="6"/>
  <c r="E185" i="6"/>
  <c r="T185" i="6"/>
  <c r="N185" i="6"/>
  <c r="I185" i="6"/>
  <c r="V185" i="6"/>
  <c r="Q185" i="6"/>
  <c r="L185" i="6"/>
  <c r="F185" i="6"/>
  <c r="AD139" i="6"/>
  <c r="AH139" i="6"/>
  <c r="AL139" i="6"/>
  <c r="AP139" i="6"/>
  <c r="F142" i="6"/>
  <c r="J142" i="6"/>
  <c r="N142" i="6"/>
  <c r="R142" i="6"/>
  <c r="AD143" i="6"/>
  <c r="AH143" i="6"/>
  <c r="AL143" i="6"/>
  <c r="AP143" i="6"/>
  <c r="F146" i="6"/>
  <c r="J146" i="6"/>
  <c r="N146" i="6"/>
  <c r="R146" i="6"/>
  <c r="AD147" i="6"/>
  <c r="AH147" i="6"/>
  <c r="AL147" i="6"/>
  <c r="AP147" i="6"/>
  <c r="F150" i="6"/>
  <c r="J150" i="6"/>
  <c r="N150" i="6"/>
  <c r="R150" i="6"/>
  <c r="AD151" i="6"/>
  <c r="AH151" i="6"/>
  <c r="AL151" i="6"/>
  <c r="AP151" i="6"/>
  <c r="H152" i="6"/>
  <c r="L152" i="6"/>
  <c r="P152" i="6"/>
  <c r="AB153" i="6"/>
  <c r="AF153" i="6"/>
  <c r="AJ153" i="6"/>
  <c r="AN153" i="6"/>
  <c r="F154" i="6"/>
  <c r="J154" i="6"/>
  <c r="N154" i="6"/>
  <c r="R154" i="6"/>
  <c r="AD155" i="6"/>
  <c r="AH155" i="6"/>
  <c r="AL155" i="6"/>
  <c r="P155" i="4" s="1"/>
  <c r="Q155" i="4" s="1"/>
  <c r="AP155" i="6"/>
  <c r="H156" i="6"/>
  <c r="L156" i="6"/>
  <c r="P156" i="6"/>
  <c r="AB157" i="6"/>
  <c r="AF157" i="6"/>
  <c r="AJ157" i="6"/>
  <c r="AN157" i="6"/>
  <c r="F158" i="6"/>
  <c r="J158" i="6"/>
  <c r="N158" i="6"/>
  <c r="R158" i="6"/>
  <c r="AD159" i="6"/>
  <c r="AH159" i="6"/>
  <c r="AL159" i="6"/>
  <c r="P159" i="4" s="1"/>
  <c r="Q159" i="4" s="1"/>
  <c r="AP159" i="6"/>
  <c r="H160" i="6"/>
  <c r="L160" i="6"/>
  <c r="P160" i="6"/>
  <c r="AC160" i="6"/>
  <c r="AG160" i="6"/>
  <c r="AK160" i="6"/>
  <c r="AO160" i="6"/>
  <c r="AS160" i="6"/>
  <c r="AB161" i="6"/>
  <c r="AF161" i="6"/>
  <c r="AJ161" i="6"/>
  <c r="AN161" i="6"/>
  <c r="F162" i="6"/>
  <c r="J162" i="6"/>
  <c r="N162" i="6"/>
  <c r="R162" i="6"/>
  <c r="E163" i="6"/>
  <c r="I163" i="6"/>
  <c r="M163" i="6"/>
  <c r="Q163" i="6"/>
  <c r="U163" i="6"/>
  <c r="AD163" i="6"/>
  <c r="AH163" i="6"/>
  <c r="AL163" i="6"/>
  <c r="AP163" i="6"/>
  <c r="H164" i="6"/>
  <c r="L164" i="6"/>
  <c r="P164" i="6"/>
  <c r="AC164" i="6"/>
  <c r="AG164" i="6"/>
  <c r="AK164" i="6"/>
  <c r="AO164" i="6"/>
  <c r="AS164" i="6"/>
  <c r="AB165" i="6"/>
  <c r="AF165" i="6"/>
  <c r="AJ165" i="6"/>
  <c r="AN165" i="6"/>
  <c r="P165" i="4" s="1"/>
  <c r="Q165" i="4" s="1"/>
  <c r="F166" i="6"/>
  <c r="J166" i="6"/>
  <c r="N166" i="6"/>
  <c r="R166" i="6"/>
  <c r="E167" i="6"/>
  <c r="I167" i="6"/>
  <c r="M167" i="6"/>
  <c r="AC167" i="6"/>
  <c r="AH167" i="6"/>
  <c r="AN167" i="6"/>
  <c r="AS167" i="6"/>
  <c r="E169" i="6"/>
  <c r="J169" i="6"/>
  <c r="O169" i="6"/>
  <c r="U169" i="6"/>
  <c r="AS169" i="6"/>
  <c r="AO169" i="6"/>
  <c r="AK169" i="6"/>
  <c r="AG169" i="6"/>
  <c r="AC169" i="6"/>
  <c r="AE169" i="6"/>
  <c r="AJ169" i="6"/>
  <c r="AP169" i="6"/>
  <c r="F170" i="6"/>
  <c r="L170" i="6"/>
  <c r="Q170" i="6"/>
  <c r="AC171" i="6"/>
  <c r="AH171" i="6"/>
  <c r="AN171" i="6"/>
  <c r="AS171" i="6"/>
  <c r="E173" i="6"/>
  <c r="J173" i="6"/>
  <c r="O173" i="6"/>
  <c r="U173" i="6"/>
  <c r="AR173" i="6"/>
  <c r="AN173" i="6"/>
  <c r="AJ173" i="6"/>
  <c r="AF173" i="6"/>
  <c r="AB173" i="6"/>
  <c r="AT173" i="6"/>
  <c r="AO173" i="6"/>
  <c r="AI173" i="6"/>
  <c r="AD173" i="6"/>
  <c r="AG173" i="6"/>
  <c r="AM173" i="6"/>
  <c r="G175" i="6"/>
  <c r="N175" i="6"/>
  <c r="AD176" i="6"/>
  <c r="AJ176" i="6"/>
  <c r="AQ176" i="6"/>
  <c r="AE177" i="6"/>
  <c r="AL177" i="6"/>
  <c r="J181" i="6"/>
  <c r="U183" i="6"/>
  <c r="Q183" i="6"/>
  <c r="M183" i="6"/>
  <c r="I183" i="6"/>
  <c r="E183" i="6"/>
  <c r="V183" i="6"/>
  <c r="P183" i="6"/>
  <c r="K183" i="6"/>
  <c r="F183" i="6"/>
  <c r="S183" i="6"/>
  <c r="N183" i="6"/>
  <c r="H183" i="6"/>
  <c r="L183" i="6"/>
  <c r="T203" i="6"/>
  <c r="P203" i="6"/>
  <c r="L203" i="6"/>
  <c r="H203" i="6"/>
  <c r="S203" i="6"/>
  <c r="O203" i="6"/>
  <c r="K203" i="6"/>
  <c r="G203" i="6"/>
  <c r="U203" i="6"/>
  <c r="Q203" i="6"/>
  <c r="M203" i="6"/>
  <c r="I203" i="6"/>
  <c r="E203" i="6"/>
  <c r="J203" i="6"/>
  <c r="V203" i="6"/>
  <c r="F203" i="6"/>
  <c r="N203" i="6"/>
  <c r="AD160" i="6"/>
  <c r="AH160" i="6"/>
  <c r="AL160" i="6"/>
  <c r="P160" i="4" s="1"/>
  <c r="Q160" i="4" s="1"/>
  <c r="AP160" i="6"/>
  <c r="F163" i="6"/>
  <c r="J163" i="6"/>
  <c r="N163" i="6"/>
  <c r="R163" i="6"/>
  <c r="AD164" i="6"/>
  <c r="AH164" i="6"/>
  <c r="AL164" i="6"/>
  <c r="AP164" i="6"/>
  <c r="V167" i="6"/>
  <c r="R167" i="6"/>
  <c r="F167" i="6"/>
  <c r="J167" i="6"/>
  <c r="N167" i="6"/>
  <c r="S167" i="6"/>
  <c r="S170" i="6"/>
  <c r="O170" i="6"/>
  <c r="K170" i="6"/>
  <c r="G170" i="6"/>
  <c r="H170" i="6"/>
  <c r="M170" i="6"/>
  <c r="R170" i="6"/>
  <c r="U175" i="6"/>
  <c r="Q175" i="6"/>
  <c r="M175" i="6"/>
  <c r="I175" i="6"/>
  <c r="E175" i="6"/>
  <c r="V175" i="6"/>
  <c r="P175" i="6"/>
  <c r="K175" i="6"/>
  <c r="F175" i="6"/>
  <c r="H175" i="6"/>
  <c r="O175" i="6"/>
  <c r="AR177" i="6"/>
  <c r="AN177" i="6"/>
  <c r="AJ177" i="6"/>
  <c r="AF177" i="6"/>
  <c r="AB177" i="6"/>
  <c r="AT177" i="6"/>
  <c r="AO177" i="6"/>
  <c r="AI177" i="6"/>
  <c r="AD177" i="6"/>
  <c r="AG177" i="6"/>
  <c r="AM177" i="6"/>
  <c r="S181" i="6"/>
  <c r="O181" i="6"/>
  <c r="K181" i="6"/>
  <c r="G181" i="6"/>
  <c r="T181" i="6"/>
  <c r="N181" i="6"/>
  <c r="I181" i="6"/>
  <c r="V181" i="6"/>
  <c r="Q181" i="6"/>
  <c r="L181" i="6"/>
  <c r="F181" i="6"/>
  <c r="M181" i="6"/>
  <c r="R185" i="6"/>
  <c r="R203" i="6"/>
  <c r="AS180" i="6"/>
  <c r="AO180" i="6"/>
  <c r="AK180" i="6"/>
  <c r="AG180" i="6"/>
  <c r="AC180" i="6"/>
  <c r="AE180" i="6"/>
  <c r="AJ180" i="6"/>
  <c r="AP180" i="6"/>
  <c r="AS184" i="6"/>
  <c r="AO184" i="6"/>
  <c r="AK184" i="6"/>
  <c r="AG184" i="6"/>
  <c r="AC184" i="6"/>
  <c r="AE184" i="6"/>
  <c r="AJ184" i="6"/>
  <c r="AP184" i="6"/>
  <c r="AA185" i="6"/>
  <c r="AG185" i="6"/>
  <c r="AL185" i="6"/>
  <c r="AQ185" i="6"/>
  <c r="H187" i="6"/>
  <c r="N187" i="6"/>
  <c r="S187" i="6"/>
  <c r="AA188" i="6"/>
  <c r="AI188" i="6"/>
  <c r="AQ188" i="6"/>
  <c r="AQ189" i="6"/>
  <c r="AM189" i="6"/>
  <c r="AI189" i="6"/>
  <c r="AE189" i="6"/>
  <c r="AA189" i="6"/>
  <c r="AR189" i="6"/>
  <c r="AN189" i="6"/>
  <c r="AJ189" i="6"/>
  <c r="AF189" i="6"/>
  <c r="AB189" i="6"/>
  <c r="AH189" i="6"/>
  <c r="AP189" i="6"/>
  <c r="AR192" i="6"/>
  <c r="AN192" i="6"/>
  <c r="AJ192" i="6"/>
  <c r="AF192" i="6"/>
  <c r="AB192" i="6"/>
  <c r="AQ192" i="6"/>
  <c r="AM192" i="6"/>
  <c r="AI192" i="6"/>
  <c r="AE192" i="6"/>
  <c r="AA192" i="6"/>
  <c r="AS192" i="6"/>
  <c r="AO192" i="6"/>
  <c r="AK192" i="6"/>
  <c r="AG192" i="6"/>
  <c r="AC192" i="6"/>
  <c r="AP192" i="6"/>
  <c r="F199" i="6"/>
  <c r="V199" i="6"/>
  <c r="AR200" i="6"/>
  <c r="AN200" i="6"/>
  <c r="AJ200" i="6"/>
  <c r="AF200" i="6"/>
  <c r="AB200" i="6"/>
  <c r="AQ200" i="6"/>
  <c r="AM200" i="6"/>
  <c r="AI200" i="6"/>
  <c r="AE200" i="6"/>
  <c r="AA200" i="6"/>
  <c r="AS200" i="6"/>
  <c r="AO200" i="6"/>
  <c r="AK200" i="6"/>
  <c r="AG200" i="6"/>
  <c r="AC200" i="6"/>
  <c r="AP200" i="6"/>
  <c r="U205" i="6"/>
  <c r="Q205" i="6"/>
  <c r="M205" i="6"/>
  <c r="I205" i="6"/>
  <c r="E205" i="6"/>
  <c r="T205" i="6"/>
  <c r="O205" i="6"/>
  <c r="J205" i="6"/>
  <c r="S205" i="6"/>
  <c r="N205" i="6"/>
  <c r="H205" i="6"/>
  <c r="V205" i="6"/>
  <c r="P205" i="6"/>
  <c r="K205" i="6"/>
  <c r="F205" i="6"/>
  <c r="AR216" i="6"/>
  <c r="AN216" i="6"/>
  <c r="AS216" i="6"/>
  <c r="AM216" i="6"/>
  <c r="AI216" i="6"/>
  <c r="AE216" i="6"/>
  <c r="AA216" i="6"/>
  <c r="AO216" i="6"/>
  <c r="AH216" i="6"/>
  <c r="AC216" i="6"/>
  <c r="AT216" i="6"/>
  <c r="AL216" i="6"/>
  <c r="AG216" i="6"/>
  <c r="AB216" i="6"/>
  <c r="AP216" i="6"/>
  <c r="AJ216" i="6"/>
  <c r="AD216" i="6"/>
  <c r="AK216" i="6"/>
  <c r="AF216" i="6"/>
  <c r="AQ216" i="6"/>
  <c r="AD168" i="6"/>
  <c r="AH168" i="6"/>
  <c r="AL168" i="6"/>
  <c r="AP168" i="6"/>
  <c r="F171" i="6"/>
  <c r="J171" i="6"/>
  <c r="N171" i="6"/>
  <c r="R171" i="6"/>
  <c r="AD172" i="6"/>
  <c r="AH172" i="6"/>
  <c r="AL172" i="6"/>
  <c r="AP172" i="6"/>
  <c r="AQ174" i="6"/>
  <c r="AM174" i="6"/>
  <c r="AI174" i="6"/>
  <c r="AE174" i="6"/>
  <c r="AA174" i="6"/>
  <c r="AF174" i="6"/>
  <c r="AK174" i="6"/>
  <c r="AP174" i="6"/>
  <c r="T176" i="6"/>
  <c r="P176" i="6"/>
  <c r="L176" i="6"/>
  <c r="H176" i="6"/>
  <c r="G176" i="6"/>
  <c r="M176" i="6"/>
  <c r="R176" i="6"/>
  <c r="AQ178" i="6"/>
  <c r="AM178" i="6"/>
  <c r="AI178" i="6"/>
  <c r="AE178" i="6"/>
  <c r="AA178" i="6"/>
  <c r="AF178" i="6"/>
  <c r="AK178" i="6"/>
  <c r="AP178" i="6"/>
  <c r="T180" i="6"/>
  <c r="P180" i="6"/>
  <c r="L180" i="6"/>
  <c r="H180" i="6"/>
  <c r="G180" i="6"/>
  <c r="M180" i="6"/>
  <c r="R180" i="6"/>
  <c r="AB180" i="6"/>
  <c r="AH180" i="6"/>
  <c r="AM180" i="6"/>
  <c r="AR180" i="6"/>
  <c r="AQ182" i="6"/>
  <c r="AM182" i="6"/>
  <c r="AI182" i="6"/>
  <c r="AE182" i="6"/>
  <c r="AA182" i="6"/>
  <c r="AF182" i="6"/>
  <c r="AK182" i="6"/>
  <c r="AP182" i="6"/>
  <c r="T184" i="6"/>
  <c r="P184" i="6"/>
  <c r="L184" i="6"/>
  <c r="H184" i="6"/>
  <c r="G184" i="6"/>
  <c r="M184" i="6"/>
  <c r="R184" i="6"/>
  <c r="AB184" i="6"/>
  <c r="AH184" i="6"/>
  <c r="AM184" i="6"/>
  <c r="AR184" i="6"/>
  <c r="AD185" i="6"/>
  <c r="AI185" i="6"/>
  <c r="AO185" i="6"/>
  <c r="AQ186" i="6"/>
  <c r="AM186" i="6"/>
  <c r="AI186" i="6"/>
  <c r="AE186" i="6"/>
  <c r="AA186" i="6"/>
  <c r="AF186" i="6"/>
  <c r="AK186" i="6"/>
  <c r="AP186" i="6"/>
  <c r="F187" i="6"/>
  <c r="K187" i="6"/>
  <c r="P187" i="6"/>
  <c r="S188" i="6"/>
  <c r="O188" i="6"/>
  <c r="K188" i="6"/>
  <c r="G188" i="6"/>
  <c r="T188" i="6"/>
  <c r="P188" i="6"/>
  <c r="L188" i="6"/>
  <c r="H188" i="6"/>
  <c r="J188" i="6"/>
  <c r="R188" i="6"/>
  <c r="AE188" i="6"/>
  <c r="AD189" i="6"/>
  <c r="AL189" i="6"/>
  <c r="AT189" i="6"/>
  <c r="T191" i="6"/>
  <c r="P191" i="6"/>
  <c r="L191" i="6"/>
  <c r="H191" i="6"/>
  <c r="U191" i="6"/>
  <c r="Q191" i="6"/>
  <c r="M191" i="6"/>
  <c r="I191" i="6"/>
  <c r="E191" i="6"/>
  <c r="J191" i="6"/>
  <c r="R191" i="6"/>
  <c r="AH192" i="6"/>
  <c r="AR196" i="6"/>
  <c r="AN196" i="6"/>
  <c r="AJ196" i="6"/>
  <c r="AF196" i="6"/>
  <c r="AB196" i="6"/>
  <c r="AQ196" i="6"/>
  <c r="AM196" i="6"/>
  <c r="AI196" i="6"/>
  <c r="AE196" i="6"/>
  <c r="AA196" i="6"/>
  <c r="AS196" i="6"/>
  <c r="AO196" i="6"/>
  <c r="AK196" i="6"/>
  <c r="AG196" i="6"/>
  <c r="AC196" i="6"/>
  <c r="AP196" i="6"/>
  <c r="AH200" i="6"/>
  <c r="AQ204" i="6"/>
  <c r="AM204" i="6"/>
  <c r="AT204" i="6"/>
  <c r="AO204" i="6"/>
  <c r="AJ204" i="6"/>
  <c r="AF204" i="6"/>
  <c r="AB204" i="6"/>
  <c r="AS204" i="6"/>
  <c r="AN204" i="6"/>
  <c r="AI204" i="6"/>
  <c r="AE204" i="6"/>
  <c r="AA204" i="6"/>
  <c r="AP204" i="6"/>
  <c r="AK204" i="6"/>
  <c r="AG204" i="6"/>
  <c r="AC204" i="6"/>
  <c r="AR204" i="6"/>
  <c r="L205" i="6"/>
  <c r="AR185" i="6"/>
  <c r="AN185" i="6"/>
  <c r="AJ185" i="6"/>
  <c r="AF185" i="6"/>
  <c r="AB185" i="6"/>
  <c r="AE185" i="6"/>
  <c r="AK185" i="6"/>
  <c r="AP185" i="6"/>
  <c r="U187" i="6"/>
  <c r="Q187" i="6"/>
  <c r="M187" i="6"/>
  <c r="I187" i="6"/>
  <c r="E187" i="6"/>
  <c r="G187" i="6"/>
  <c r="L187" i="6"/>
  <c r="R187" i="6"/>
  <c r="AR188" i="6"/>
  <c r="AN188" i="6"/>
  <c r="AJ188" i="6"/>
  <c r="AF188" i="6"/>
  <c r="AB188" i="6"/>
  <c r="AS188" i="6"/>
  <c r="AO188" i="6"/>
  <c r="AK188" i="6"/>
  <c r="AG188" i="6"/>
  <c r="AC188" i="6"/>
  <c r="AH188" i="6"/>
  <c r="AP188" i="6"/>
  <c r="T199" i="6"/>
  <c r="P199" i="6"/>
  <c r="L199" i="6"/>
  <c r="H199" i="6"/>
  <c r="S199" i="6"/>
  <c r="O199" i="6"/>
  <c r="K199" i="6"/>
  <c r="G199" i="6"/>
  <c r="U199" i="6"/>
  <c r="Q199" i="6"/>
  <c r="M199" i="6"/>
  <c r="I199" i="6"/>
  <c r="E199" i="6"/>
  <c r="R199" i="6"/>
  <c r="F174" i="6"/>
  <c r="J174" i="6"/>
  <c r="N174" i="6"/>
  <c r="R174" i="6"/>
  <c r="AD175" i="6"/>
  <c r="AH175" i="6"/>
  <c r="AL175" i="6"/>
  <c r="AP175" i="6"/>
  <c r="F178" i="6"/>
  <c r="J178" i="6"/>
  <c r="N178" i="6"/>
  <c r="R178" i="6"/>
  <c r="AD179" i="6"/>
  <c r="AH179" i="6"/>
  <c r="AL179" i="6"/>
  <c r="AP179" i="6"/>
  <c r="F182" i="6"/>
  <c r="J182" i="6"/>
  <c r="N182" i="6"/>
  <c r="R182" i="6"/>
  <c r="AD183" i="6"/>
  <c r="AH183" i="6"/>
  <c r="AL183" i="6"/>
  <c r="AP183" i="6"/>
  <c r="F186" i="6"/>
  <c r="J186" i="6"/>
  <c r="N186" i="6"/>
  <c r="R186" i="6"/>
  <c r="AD187" i="6"/>
  <c r="AH187" i="6"/>
  <c r="AL187" i="6"/>
  <c r="AP187" i="6"/>
  <c r="G189" i="6"/>
  <c r="K189" i="6"/>
  <c r="O189" i="6"/>
  <c r="S189" i="6"/>
  <c r="F190" i="6"/>
  <c r="J190" i="6"/>
  <c r="N190" i="6"/>
  <c r="R190" i="6"/>
  <c r="AA190" i="6"/>
  <c r="AE190" i="6"/>
  <c r="AI190" i="6"/>
  <c r="AM190" i="6"/>
  <c r="AQ190" i="6"/>
  <c r="AD191" i="6"/>
  <c r="AH191" i="6"/>
  <c r="AL191" i="6"/>
  <c r="AP191" i="6"/>
  <c r="H192" i="6"/>
  <c r="L192" i="6"/>
  <c r="P192" i="6"/>
  <c r="T192" i="6"/>
  <c r="G193" i="6"/>
  <c r="K193" i="6"/>
  <c r="O193" i="6"/>
  <c r="S193" i="6"/>
  <c r="AB193" i="6"/>
  <c r="AF193" i="6"/>
  <c r="AJ193" i="6"/>
  <c r="AN193" i="6"/>
  <c r="AR193" i="6"/>
  <c r="F194" i="6"/>
  <c r="J194" i="6"/>
  <c r="N194" i="6"/>
  <c r="R194" i="6"/>
  <c r="AA194" i="6"/>
  <c r="AE194" i="6"/>
  <c r="AI194" i="6"/>
  <c r="AM194" i="6"/>
  <c r="AQ194" i="6"/>
  <c r="AD195" i="6"/>
  <c r="AH195" i="6"/>
  <c r="AL195" i="6"/>
  <c r="AP195" i="6"/>
  <c r="H196" i="6"/>
  <c r="L196" i="6"/>
  <c r="P196" i="6"/>
  <c r="T196" i="6"/>
  <c r="G197" i="6"/>
  <c r="K197" i="6"/>
  <c r="O197" i="6"/>
  <c r="S197" i="6"/>
  <c r="AB197" i="6"/>
  <c r="AF197" i="6"/>
  <c r="AJ197" i="6"/>
  <c r="AN197" i="6"/>
  <c r="AR197" i="6"/>
  <c r="F198" i="6"/>
  <c r="J198" i="6"/>
  <c r="N198" i="6"/>
  <c r="R198" i="6"/>
  <c r="AA198" i="6"/>
  <c r="AE198" i="6"/>
  <c r="AI198" i="6"/>
  <c r="AM198" i="6"/>
  <c r="AQ198" i="6"/>
  <c r="AD199" i="6"/>
  <c r="AH199" i="6"/>
  <c r="AL199" i="6"/>
  <c r="AP199" i="6"/>
  <c r="H200" i="6"/>
  <c r="L200" i="6"/>
  <c r="P200" i="6"/>
  <c r="T200" i="6"/>
  <c r="G201" i="6"/>
  <c r="K201" i="6"/>
  <c r="O201" i="6"/>
  <c r="S201" i="6"/>
  <c r="AB201" i="6"/>
  <c r="AF201" i="6"/>
  <c r="AJ201" i="6"/>
  <c r="AN201" i="6"/>
  <c r="AR201" i="6"/>
  <c r="F202" i="6"/>
  <c r="J202" i="6"/>
  <c r="N202" i="6"/>
  <c r="R202" i="6"/>
  <c r="AA202" i="6"/>
  <c r="AE202" i="6"/>
  <c r="AI202" i="6"/>
  <c r="AM202" i="6"/>
  <c r="AQ202" i="6"/>
  <c r="AD203" i="6"/>
  <c r="AH203" i="6"/>
  <c r="AL203" i="6"/>
  <c r="AP203" i="6"/>
  <c r="H204" i="6"/>
  <c r="L204" i="6"/>
  <c r="P204" i="6"/>
  <c r="T204" i="6"/>
  <c r="T206" i="6"/>
  <c r="P206" i="6"/>
  <c r="L206" i="6"/>
  <c r="H206" i="6"/>
  <c r="G206" i="6"/>
  <c r="M206" i="6"/>
  <c r="R206" i="6"/>
  <c r="AB206" i="6"/>
  <c r="AI206" i="6"/>
  <c r="E207" i="6"/>
  <c r="M207" i="6"/>
  <c r="AS207" i="6"/>
  <c r="AO207" i="6"/>
  <c r="AK207" i="6"/>
  <c r="AG207" i="6"/>
  <c r="AC207" i="6"/>
  <c r="AR207" i="6"/>
  <c r="AN207" i="6"/>
  <c r="AJ207" i="6"/>
  <c r="AF207" i="6"/>
  <c r="AB207" i="6"/>
  <c r="AH207" i="6"/>
  <c r="AP207" i="6"/>
  <c r="K210" i="6"/>
  <c r="T211" i="6"/>
  <c r="P211" i="6"/>
  <c r="L211" i="6"/>
  <c r="H211" i="6"/>
  <c r="S211" i="6"/>
  <c r="O211" i="6"/>
  <c r="K211" i="6"/>
  <c r="G211" i="6"/>
  <c r="U211" i="6"/>
  <c r="Q211" i="6"/>
  <c r="M211" i="6"/>
  <c r="I211" i="6"/>
  <c r="E211" i="6"/>
  <c r="R211" i="6"/>
  <c r="AR212" i="6"/>
  <c r="AN212" i="6"/>
  <c r="AJ212" i="6"/>
  <c r="AF212" i="6"/>
  <c r="AB212" i="6"/>
  <c r="AQ212" i="6"/>
  <c r="AM212" i="6"/>
  <c r="AI212" i="6"/>
  <c r="AE212" i="6"/>
  <c r="AA212" i="6"/>
  <c r="AS212" i="6"/>
  <c r="AO212" i="6"/>
  <c r="AK212" i="6"/>
  <c r="AG212" i="6"/>
  <c r="AC212" i="6"/>
  <c r="AP212" i="6"/>
  <c r="T214" i="6"/>
  <c r="P214" i="6"/>
  <c r="L214" i="6"/>
  <c r="H214" i="6"/>
  <c r="U214" i="6"/>
  <c r="O214" i="6"/>
  <c r="J214" i="6"/>
  <c r="E214" i="6"/>
  <c r="S214" i="6"/>
  <c r="N214" i="6"/>
  <c r="I214" i="6"/>
  <c r="V214" i="6"/>
  <c r="Q214" i="6"/>
  <c r="K214" i="6"/>
  <c r="F214" i="6"/>
  <c r="F192" i="6"/>
  <c r="J192" i="6"/>
  <c r="N192" i="6"/>
  <c r="R192" i="6"/>
  <c r="V192" i="6"/>
  <c r="AD193" i="6"/>
  <c r="AH193" i="6"/>
  <c r="AL193" i="6"/>
  <c r="AP193" i="6"/>
  <c r="AT193" i="6"/>
  <c r="F196" i="6"/>
  <c r="J196" i="6"/>
  <c r="N196" i="6"/>
  <c r="R196" i="6"/>
  <c r="V196" i="6"/>
  <c r="AD197" i="6"/>
  <c r="AH197" i="6"/>
  <c r="AL197" i="6"/>
  <c r="AP197" i="6"/>
  <c r="AT197" i="6"/>
  <c r="F200" i="6"/>
  <c r="J200" i="6"/>
  <c r="N200" i="6"/>
  <c r="R200" i="6"/>
  <c r="V200" i="6"/>
  <c r="AD201" i="6"/>
  <c r="AH201" i="6"/>
  <c r="AL201" i="6"/>
  <c r="AP201" i="6"/>
  <c r="AT201" i="6"/>
  <c r="F204" i="6"/>
  <c r="J204" i="6"/>
  <c r="N204" i="6"/>
  <c r="R204" i="6"/>
  <c r="V204" i="6"/>
  <c r="AT206" i="6"/>
  <c r="AP206" i="6"/>
  <c r="AL206" i="6"/>
  <c r="AH206" i="6"/>
  <c r="AS206" i="6"/>
  <c r="AO206" i="6"/>
  <c r="AK206" i="6"/>
  <c r="AG206" i="6"/>
  <c r="AC206" i="6"/>
  <c r="AE206" i="6"/>
  <c r="AM206" i="6"/>
  <c r="AS219" i="6"/>
  <c r="AO219" i="6"/>
  <c r="AK219" i="6"/>
  <c r="AG219" i="6"/>
  <c r="AC219" i="6"/>
  <c r="AT219" i="6"/>
  <c r="AN219" i="6"/>
  <c r="AI219" i="6"/>
  <c r="AD219" i="6"/>
  <c r="AR219" i="6"/>
  <c r="AM219" i="6"/>
  <c r="AH219" i="6"/>
  <c r="AB219" i="6"/>
  <c r="AQ219" i="6"/>
  <c r="AL219" i="6"/>
  <c r="AF219" i="6"/>
  <c r="AA219" i="6"/>
  <c r="AJ219" i="6"/>
  <c r="AE219" i="6"/>
  <c r="AP219" i="6"/>
  <c r="F189" i="6"/>
  <c r="J189" i="6"/>
  <c r="N189" i="6"/>
  <c r="R189" i="6"/>
  <c r="AD190" i="6"/>
  <c r="AH190" i="6"/>
  <c r="AL190" i="6"/>
  <c r="AP190" i="6"/>
  <c r="G192" i="6"/>
  <c r="K192" i="6"/>
  <c r="O192" i="6"/>
  <c r="F193" i="6"/>
  <c r="J193" i="6"/>
  <c r="N193" i="6"/>
  <c r="R193" i="6"/>
  <c r="AA193" i="6"/>
  <c r="AE193" i="6"/>
  <c r="AI193" i="6"/>
  <c r="AM193" i="6"/>
  <c r="AD194" i="6"/>
  <c r="AH194" i="6"/>
  <c r="AL194" i="6"/>
  <c r="AP194" i="6"/>
  <c r="G196" i="6"/>
  <c r="K196" i="6"/>
  <c r="O196" i="6"/>
  <c r="F197" i="6"/>
  <c r="J197" i="6"/>
  <c r="N197" i="6"/>
  <c r="R197" i="6"/>
  <c r="AA197" i="6"/>
  <c r="AE197" i="6"/>
  <c r="AI197" i="6"/>
  <c r="AM197" i="6"/>
  <c r="AD198" i="6"/>
  <c r="AH198" i="6"/>
  <c r="AL198" i="6"/>
  <c r="AP198" i="6"/>
  <c r="G200" i="6"/>
  <c r="K200" i="6"/>
  <c r="O200" i="6"/>
  <c r="F201" i="6"/>
  <c r="J201" i="6"/>
  <c r="N201" i="6"/>
  <c r="R201" i="6"/>
  <c r="AA201" i="6"/>
  <c r="AE201" i="6"/>
  <c r="AI201" i="6"/>
  <c r="AM201" i="6"/>
  <c r="AD202" i="6"/>
  <c r="AH202" i="6"/>
  <c r="AL202" i="6"/>
  <c r="AP202" i="6"/>
  <c r="G204" i="6"/>
  <c r="K204" i="6"/>
  <c r="O204" i="6"/>
  <c r="AA206" i="6"/>
  <c r="AF206" i="6"/>
  <c r="AN206" i="6"/>
  <c r="T207" i="6"/>
  <c r="P207" i="6"/>
  <c r="L207" i="6"/>
  <c r="H207" i="6"/>
  <c r="S207" i="6"/>
  <c r="O207" i="6"/>
  <c r="K207" i="6"/>
  <c r="G207" i="6"/>
  <c r="J207" i="6"/>
  <c r="R207" i="6"/>
  <c r="U210" i="6"/>
  <c r="Q210" i="6"/>
  <c r="M210" i="6"/>
  <c r="I210" i="6"/>
  <c r="E210" i="6"/>
  <c r="T210" i="6"/>
  <c r="P210" i="6"/>
  <c r="L210" i="6"/>
  <c r="H210" i="6"/>
  <c r="J210" i="6"/>
  <c r="R210" i="6"/>
  <c r="S226" i="6"/>
  <c r="O226" i="6"/>
  <c r="K226" i="6"/>
  <c r="G226" i="6"/>
  <c r="U226" i="6"/>
  <c r="Q226" i="6"/>
  <c r="M226" i="6"/>
  <c r="I226" i="6"/>
  <c r="E226" i="6"/>
  <c r="P226" i="6"/>
  <c r="H226" i="6"/>
  <c r="V226" i="6"/>
  <c r="N226" i="6"/>
  <c r="F226" i="6"/>
  <c r="T226" i="6"/>
  <c r="L226" i="6"/>
  <c r="R226" i="6"/>
  <c r="J226" i="6"/>
  <c r="AD211" i="6"/>
  <c r="AH211" i="6"/>
  <c r="AL211" i="6"/>
  <c r="AP211" i="6"/>
  <c r="AT211" i="6"/>
  <c r="S215" i="6"/>
  <c r="O215" i="6"/>
  <c r="K215" i="6"/>
  <c r="G215" i="6"/>
  <c r="H215" i="6"/>
  <c r="M215" i="6"/>
  <c r="R215" i="6"/>
  <c r="AD205" i="6"/>
  <c r="AH205" i="6"/>
  <c r="AL205" i="6"/>
  <c r="AP205" i="6"/>
  <c r="F208" i="6"/>
  <c r="J208" i="6"/>
  <c r="N208" i="6"/>
  <c r="R208" i="6"/>
  <c r="E209" i="6"/>
  <c r="I209" i="6"/>
  <c r="M209" i="6"/>
  <c r="Q209" i="6"/>
  <c r="U209" i="6"/>
  <c r="AD209" i="6"/>
  <c r="AH209" i="6"/>
  <c r="AL209" i="6"/>
  <c r="AP209" i="6"/>
  <c r="AT209" i="6"/>
  <c r="AC210" i="6"/>
  <c r="AG210" i="6"/>
  <c r="AK210" i="6"/>
  <c r="AO210" i="6"/>
  <c r="AS210" i="6"/>
  <c r="AB211" i="6"/>
  <c r="AF211" i="6"/>
  <c r="AJ211" i="6"/>
  <c r="AN211" i="6"/>
  <c r="AR211" i="6"/>
  <c r="F212" i="6"/>
  <c r="J212" i="6"/>
  <c r="N212" i="6"/>
  <c r="R212" i="6"/>
  <c r="V212" i="6"/>
  <c r="E213" i="6"/>
  <c r="I213" i="6"/>
  <c r="M213" i="6"/>
  <c r="AD214" i="6"/>
  <c r="AI214" i="6"/>
  <c r="AN214" i="6"/>
  <c r="E215" i="6"/>
  <c r="J215" i="6"/>
  <c r="P215" i="6"/>
  <c r="U215" i="6"/>
  <c r="AR215" i="6"/>
  <c r="AN215" i="6"/>
  <c r="AJ215" i="6"/>
  <c r="AF215" i="6"/>
  <c r="AB215" i="6"/>
  <c r="AE215" i="6"/>
  <c r="AK215" i="6"/>
  <c r="AP215" i="6"/>
  <c r="F209" i="6"/>
  <c r="J209" i="6"/>
  <c r="N209" i="6"/>
  <c r="R209" i="6"/>
  <c r="AI209" i="6"/>
  <c r="AM209" i="6"/>
  <c r="AD210" i="6"/>
  <c r="AH210" i="6"/>
  <c r="AL210" i="6"/>
  <c r="AP210" i="6"/>
  <c r="AC211" i="6"/>
  <c r="AG211" i="6"/>
  <c r="AK211" i="6"/>
  <c r="AO211" i="6"/>
  <c r="G212" i="6"/>
  <c r="K212" i="6"/>
  <c r="O212" i="6"/>
  <c r="U213" i="6"/>
  <c r="Q213" i="6"/>
  <c r="F213" i="6"/>
  <c r="J213" i="6"/>
  <c r="N213" i="6"/>
  <c r="S213" i="6"/>
  <c r="AS214" i="6"/>
  <c r="AO214" i="6"/>
  <c r="AK214" i="6"/>
  <c r="AG214" i="6"/>
  <c r="AC214" i="6"/>
  <c r="AE214" i="6"/>
  <c r="AJ214" i="6"/>
  <c r="AP214" i="6"/>
  <c r="F215" i="6"/>
  <c r="L215" i="6"/>
  <c r="Q215" i="6"/>
  <c r="V215" i="6"/>
  <c r="AA215" i="6"/>
  <c r="AG215" i="6"/>
  <c r="AL215" i="6"/>
  <c r="AQ215" i="6"/>
  <c r="AD213" i="6"/>
  <c r="AH213" i="6"/>
  <c r="AL213" i="6"/>
  <c r="AP213" i="6"/>
  <c r="F216" i="6"/>
  <c r="J216" i="6"/>
  <c r="N216" i="6"/>
  <c r="R216" i="6"/>
  <c r="AD217" i="6"/>
  <c r="AJ217" i="6"/>
  <c r="AO217" i="6"/>
  <c r="J218" i="6"/>
  <c r="O218" i="6"/>
  <c r="T218" i="6"/>
  <c r="F219" i="6"/>
  <c r="K219" i="6"/>
  <c r="Q219" i="6"/>
  <c r="S220" i="6"/>
  <c r="O220" i="6"/>
  <c r="K220" i="6"/>
  <c r="G220" i="6"/>
  <c r="H220" i="6"/>
  <c r="M220" i="6"/>
  <c r="R220" i="6"/>
  <c r="AC220" i="6"/>
  <c r="AH220" i="6"/>
  <c r="AM220" i="6"/>
  <c r="AS220" i="6"/>
  <c r="AD221" i="6"/>
  <c r="AJ221" i="6"/>
  <c r="AO221" i="6"/>
  <c r="J222" i="6"/>
  <c r="O222" i="6"/>
  <c r="T222" i="6"/>
  <c r="F223" i="6"/>
  <c r="K223" i="6"/>
  <c r="AQ223" i="6"/>
  <c r="AM223" i="6"/>
  <c r="AI223" i="6"/>
  <c r="AE223" i="6"/>
  <c r="AA223" i="6"/>
  <c r="AS223" i="6"/>
  <c r="AO223" i="6"/>
  <c r="AK223" i="6"/>
  <c r="AG223" i="6"/>
  <c r="AC223" i="6"/>
  <c r="AH223" i="6"/>
  <c r="AP223" i="6"/>
  <c r="U224" i="6"/>
  <c r="Q224" i="6"/>
  <c r="M224" i="6"/>
  <c r="I224" i="6"/>
  <c r="E224" i="6"/>
  <c r="S224" i="6"/>
  <c r="O224" i="6"/>
  <c r="K224" i="6"/>
  <c r="G224" i="6"/>
  <c r="J224" i="6"/>
  <c r="R224" i="6"/>
  <c r="AQ217" i="6"/>
  <c r="AM217" i="6"/>
  <c r="AI217" i="6"/>
  <c r="AE217" i="6"/>
  <c r="AA217" i="6"/>
  <c r="AF217" i="6"/>
  <c r="AK217" i="6"/>
  <c r="AP217" i="6"/>
  <c r="F218" i="6"/>
  <c r="K218" i="6"/>
  <c r="P218" i="6"/>
  <c r="T219" i="6"/>
  <c r="P219" i="6"/>
  <c r="L219" i="6"/>
  <c r="H219" i="6"/>
  <c r="G219" i="6"/>
  <c r="M219" i="6"/>
  <c r="R219" i="6"/>
  <c r="AD220" i="6"/>
  <c r="AI220" i="6"/>
  <c r="AO220" i="6"/>
  <c r="AQ221" i="6"/>
  <c r="AM221" i="6"/>
  <c r="AI221" i="6"/>
  <c r="AE221" i="6"/>
  <c r="AA221" i="6"/>
  <c r="AF221" i="6"/>
  <c r="AK221" i="6"/>
  <c r="AP221" i="6"/>
  <c r="F222" i="6"/>
  <c r="K222" i="6"/>
  <c r="P222" i="6"/>
  <c r="V223" i="6"/>
  <c r="R223" i="6"/>
  <c r="N223" i="6"/>
  <c r="T223" i="6"/>
  <c r="P223" i="6"/>
  <c r="L223" i="6"/>
  <c r="H223" i="6"/>
  <c r="G223" i="6"/>
  <c r="M223" i="6"/>
  <c r="U223" i="6"/>
  <c r="AR227" i="6"/>
  <c r="AN227" i="6"/>
  <c r="AJ227" i="6"/>
  <c r="AF227" i="6"/>
  <c r="AB227" i="6"/>
  <c r="AQ227" i="6"/>
  <c r="AM227" i="6"/>
  <c r="AI227" i="6"/>
  <c r="AE227" i="6"/>
  <c r="AA227" i="6"/>
  <c r="AS227" i="6"/>
  <c r="AO227" i="6"/>
  <c r="AK227" i="6"/>
  <c r="AG227" i="6"/>
  <c r="AC227" i="6"/>
  <c r="AP227" i="6"/>
  <c r="AB217" i="6"/>
  <c r="AG217" i="6"/>
  <c r="AL217" i="6"/>
  <c r="AR217" i="6"/>
  <c r="U218" i="6"/>
  <c r="Q218" i="6"/>
  <c r="M218" i="6"/>
  <c r="I218" i="6"/>
  <c r="E218" i="6"/>
  <c r="G218" i="6"/>
  <c r="L218" i="6"/>
  <c r="R218" i="6"/>
  <c r="I219" i="6"/>
  <c r="N219" i="6"/>
  <c r="S219" i="6"/>
  <c r="AR220" i="6"/>
  <c r="AN220" i="6"/>
  <c r="AJ220" i="6"/>
  <c r="AF220" i="6"/>
  <c r="AB220" i="6"/>
  <c r="AE220" i="6"/>
  <c r="AK220" i="6"/>
  <c r="AP220" i="6"/>
  <c r="AG221" i="6"/>
  <c r="AL221" i="6"/>
  <c r="AR221" i="6"/>
  <c r="U222" i="6"/>
  <c r="Q222" i="6"/>
  <c r="M222" i="6"/>
  <c r="I222" i="6"/>
  <c r="E222" i="6"/>
  <c r="G222" i="6"/>
  <c r="L222" i="6"/>
  <c r="R222" i="6"/>
  <c r="I223" i="6"/>
  <c r="O223" i="6"/>
  <c r="AD227" i="6"/>
  <c r="AT227" i="6"/>
  <c r="F217" i="6"/>
  <c r="J217" i="6"/>
  <c r="N217" i="6"/>
  <c r="R217" i="6"/>
  <c r="AD218" i="6"/>
  <c r="AH218" i="6"/>
  <c r="AL218" i="6"/>
  <c r="AP218" i="6"/>
  <c r="F221" i="6"/>
  <c r="J221" i="6"/>
  <c r="N221" i="6"/>
  <c r="R221" i="6"/>
  <c r="AD222" i="6"/>
  <c r="AH222" i="6"/>
  <c r="AL222" i="6"/>
  <c r="AP222" i="6"/>
  <c r="AB224" i="6"/>
  <c r="AF224" i="6"/>
  <c r="AJ224" i="6"/>
  <c r="AN224" i="6"/>
  <c r="AR224" i="6"/>
  <c r="F225" i="6"/>
  <c r="J225" i="6"/>
  <c r="N225" i="6"/>
  <c r="R225" i="6"/>
  <c r="AD226" i="6"/>
  <c r="AH226" i="6"/>
  <c r="AL226" i="6"/>
  <c r="AP226" i="6"/>
  <c r="H227" i="6"/>
  <c r="L227" i="6"/>
  <c r="P227" i="6"/>
  <c r="T227" i="6"/>
  <c r="G228" i="6"/>
  <c r="K228" i="6"/>
  <c r="O228" i="6"/>
  <c r="S228" i="6"/>
  <c r="AB228" i="6"/>
  <c r="AF228" i="6"/>
  <c r="AJ228" i="6"/>
  <c r="AO228" i="6"/>
  <c r="J229" i="6"/>
  <c r="O229" i="6"/>
  <c r="F230" i="6"/>
  <c r="K230" i="6"/>
  <c r="Q230" i="6"/>
  <c r="AA230" i="6"/>
  <c r="AF230" i="6"/>
  <c r="AL230" i="6"/>
  <c r="AQ230" i="6"/>
  <c r="S231" i="6"/>
  <c r="O231" i="6"/>
  <c r="K231" i="6"/>
  <c r="G231" i="6"/>
  <c r="H231" i="6"/>
  <c r="M231" i="6"/>
  <c r="R231" i="6"/>
  <c r="AC231" i="6"/>
  <c r="AH231" i="6"/>
  <c r="AM231" i="6"/>
  <c r="AD232" i="6"/>
  <c r="AJ232" i="6"/>
  <c r="AO232" i="6"/>
  <c r="J233" i="6"/>
  <c r="O233" i="6"/>
  <c r="F234" i="6"/>
  <c r="K234" i="6"/>
  <c r="Q234" i="6"/>
  <c r="AA234" i="6"/>
  <c r="AF234" i="6"/>
  <c r="AL234" i="6"/>
  <c r="AQ234" i="6"/>
  <c r="S235" i="6"/>
  <c r="O235" i="6"/>
  <c r="K235" i="6"/>
  <c r="G235" i="6"/>
  <c r="H235" i="6"/>
  <c r="M235" i="6"/>
  <c r="R235" i="6"/>
  <c r="AC235" i="6"/>
  <c r="AH235" i="6"/>
  <c r="AM235" i="6"/>
  <c r="G237" i="6"/>
  <c r="T230" i="6"/>
  <c r="P230" i="6"/>
  <c r="L230" i="6"/>
  <c r="H230" i="6"/>
  <c r="G230" i="6"/>
  <c r="M230" i="6"/>
  <c r="R230" i="6"/>
  <c r="AQ232" i="6"/>
  <c r="AM232" i="6"/>
  <c r="AI232" i="6"/>
  <c r="AE232" i="6"/>
  <c r="AA232" i="6"/>
  <c r="AF232" i="6"/>
  <c r="AK232" i="6"/>
  <c r="AP232" i="6"/>
  <c r="T234" i="6"/>
  <c r="P234" i="6"/>
  <c r="L234" i="6"/>
  <c r="H234" i="6"/>
  <c r="G234" i="6"/>
  <c r="M234" i="6"/>
  <c r="R234" i="6"/>
  <c r="T237" i="6"/>
  <c r="P237" i="6"/>
  <c r="L237" i="6"/>
  <c r="H237" i="6"/>
  <c r="S237" i="6"/>
  <c r="O237" i="6"/>
  <c r="U237" i="6"/>
  <c r="Q237" i="6"/>
  <c r="M237" i="6"/>
  <c r="I237" i="6"/>
  <c r="E237" i="6"/>
  <c r="J237" i="6"/>
  <c r="V237" i="6"/>
  <c r="AR238" i="6"/>
  <c r="AN238" i="6"/>
  <c r="AJ238" i="6"/>
  <c r="AF238" i="6"/>
  <c r="AB238" i="6"/>
  <c r="AQ238" i="6"/>
  <c r="AM238" i="6"/>
  <c r="AI238" i="6"/>
  <c r="AE238" i="6"/>
  <c r="AA238" i="6"/>
  <c r="AS238" i="6"/>
  <c r="AO238" i="6"/>
  <c r="AK238" i="6"/>
  <c r="AG238" i="6"/>
  <c r="AC238" i="6"/>
  <c r="AP238" i="6"/>
  <c r="AD224" i="6"/>
  <c r="AH224" i="6"/>
  <c r="AL224" i="6"/>
  <c r="AP224" i="6"/>
  <c r="F227" i="6"/>
  <c r="J227" i="6"/>
  <c r="N227" i="6"/>
  <c r="R227" i="6"/>
  <c r="E228" i="6"/>
  <c r="I228" i="6"/>
  <c r="M228" i="6"/>
  <c r="Q228" i="6"/>
  <c r="U228" i="6"/>
  <c r="AQ228" i="6"/>
  <c r="AM228" i="6"/>
  <c r="AD228" i="6"/>
  <c r="AH228" i="6"/>
  <c r="AL228" i="6"/>
  <c r="AR228" i="6"/>
  <c r="U229" i="6"/>
  <c r="Q229" i="6"/>
  <c r="M229" i="6"/>
  <c r="I229" i="6"/>
  <c r="E229" i="6"/>
  <c r="G229" i="6"/>
  <c r="L229" i="6"/>
  <c r="R229" i="6"/>
  <c r="I230" i="6"/>
  <c r="N230" i="6"/>
  <c r="S230" i="6"/>
  <c r="AD230" i="6"/>
  <c r="AI230" i="6"/>
  <c r="AN230" i="6"/>
  <c r="AR231" i="6"/>
  <c r="AN231" i="6"/>
  <c r="AJ231" i="6"/>
  <c r="AF231" i="6"/>
  <c r="AB231" i="6"/>
  <c r="AE231" i="6"/>
  <c r="AK231" i="6"/>
  <c r="AP231" i="6"/>
  <c r="AB232" i="6"/>
  <c r="AG232" i="6"/>
  <c r="AL232" i="6"/>
  <c r="AR232" i="6"/>
  <c r="U233" i="6"/>
  <c r="Q233" i="6"/>
  <c r="M233" i="6"/>
  <c r="I233" i="6"/>
  <c r="E233" i="6"/>
  <c r="G233" i="6"/>
  <c r="L233" i="6"/>
  <c r="R233" i="6"/>
  <c r="I234" i="6"/>
  <c r="N234" i="6"/>
  <c r="S234" i="6"/>
  <c r="AD234" i="6"/>
  <c r="AI234" i="6"/>
  <c r="AN234" i="6"/>
  <c r="AR235" i="6"/>
  <c r="AN235" i="6"/>
  <c r="AJ235" i="6"/>
  <c r="AF235" i="6"/>
  <c r="AB235" i="6"/>
  <c r="AE235" i="6"/>
  <c r="AK235" i="6"/>
  <c r="AP235" i="6"/>
  <c r="K237" i="6"/>
  <c r="AD238" i="6"/>
  <c r="AT238" i="6"/>
  <c r="F228" i="6"/>
  <c r="J228" i="6"/>
  <c r="N228" i="6"/>
  <c r="R228" i="6"/>
  <c r="E230" i="6"/>
  <c r="J230" i="6"/>
  <c r="O230" i="6"/>
  <c r="U230" i="6"/>
  <c r="AS230" i="6"/>
  <c r="AO230" i="6"/>
  <c r="AK230" i="6"/>
  <c r="AG230" i="6"/>
  <c r="AC230" i="6"/>
  <c r="AE230" i="6"/>
  <c r="AJ230" i="6"/>
  <c r="AP230" i="6"/>
  <c r="AC232" i="6"/>
  <c r="AH232" i="6"/>
  <c r="AN232" i="6"/>
  <c r="AS232" i="6"/>
  <c r="E234" i="6"/>
  <c r="J234" i="6"/>
  <c r="O234" i="6"/>
  <c r="U234" i="6"/>
  <c r="AS234" i="6"/>
  <c r="AO234" i="6"/>
  <c r="AK234" i="6"/>
  <c r="AG234" i="6"/>
  <c r="AC234" i="6"/>
  <c r="AE234" i="6"/>
  <c r="AJ234" i="6"/>
  <c r="AP234" i="6"/>
  <c r="AL235" i="6"/>
  <c r="AQ235" i="6"/>
  <c r="F237" i="6"/>
  <c r="N237" i="6"/>
  <c r="AH238" i="6"/>
  <c r="AD229" i="6"/>
  <c r="AH229" i="6"/>
  <c r="AL229" i="6"/>
  <c r="AP229" i="6"/>
  <c r="F232" i="6"/>
  <c r="J232" i="6"/>
  <c r="N232" i="6"/>
  <c r="R232" i="6"/>
  <c r="AD233" i="6"/>
  <c r="AH233" i="6"/>
  <c r="AL233" i="6"/>
  <c r="AP233" i="6"/>
  <c r="F236" i="6"/>
  <c r="J236" i="6"/>
  <c r="N236" i="6"/>
  <c r="R236" i="6"/>
  <c r="AA236" i="6"/>
  <c r="AE236" i="6"/>
  <c r="AI236" i="6"/>
  <c r="AM236" i="6"/>
  <c r="AQ236" i="6"/>
  <c r="AD237" i="6"/>
  <c r="AH237" i="6"/>
  <c r="AL237" i="6"/>
  <c r="AP237" i="6"/>
  <c r="H238" i="6"/>
  <c r="L238" i="6"/>
  <c r="P238" i="6"/>
  <c r="T238" i="6"/>
  <c r="G239" i="6"/>
  <c r="K239" i="6"/>
  <c r="O239" i="6"/>
  <c r="S239" i="6"/>
  <c r="AB239" i="6"/>
  <c r="AF239" i="6"/>
  <c r="AJ239" i="6"/>
  <c r="AN239" i="6"/>
  <c r="AR239" i="6"/>
  <c r="F240" i="6"/>
  <c r="J240" i="6"/>
  <c r="N240" i="6"/>
  <c r="R240" i="6"/>
  <c r="AA240" i="6"/>
  <c r="AE240" i="6"/>
  <c r="AI240" i="6"/>
  <c r="AM240" i="6"/>
  <c r="AQ240" i="6"/>
  <c r="E241" i="6"/>
  <c r="I241" i="6"/>
  <c r="M241" i="6"/>
  <c r="Q241" i="6"/>
  <c r="U241" i="6"/>
  <c r="AD241" i="6"/>
  <c r="AH241" i="6"/>
  <c r="AL241" i="6"/>
  <c r="AP241" i="6"/>
  <c r="H242" i="6"/>
  <c r="L242" i="6"/>
  <c r="P242" i="6"/>
  <c r="T242" i="6"/>
  <c r="AD242" i="6"/>
  <c r="AJ242" i="6"/>
  <c r="AO242" i="6"/>
  <c r="J243" i="6"/>
  <c r="O243" i="6"/>
  <c r="F244" i="6"/>
  <c r="K244" i="6"/>
  <c r="Q244" i="6"/>
  <c r="AA244" i="6"/>
  <c r="AF244" i="6"/>
  <c r="AL244" i="6"/>
  <c r="AQ244" i="6"/>
  <c r="S245" i="6"/>
  <c r="O245" i="6"/>
  <c r="K245" i="6"/>
  <c r="G245" i="6"/>
  <c r="H245" i="6"/>
  <c r="M245" i="6"/>
  <c r="R245" i="6"/>
  <c r="AC245" i="6"/>
  <c r="AH245" i="6"/>
  <c r="AM245" i="6"/>
  <c r="AD246" i="6"/>
  <c r="AJ246" i="6"/>
  <c r="AO246" i="6"/>
  <c r="J247" i="6"/>
  <c r="O247" i="6"/>
  <c r="F241" i="6"/>
  <c r="J241" i="6"/>
  <c r="N241" i="6"/>
  <c r="R241" i="6"/>
  <c r="V241" i="6"/>
  <c r="AQ242" i="6"/>
  <c r="AM242" i="6"/>
  <c r="AI242" i="6"/>
  <c r="AE242" i="6"/>
  <c r="AA242" i="6"/>
  <c r="AF242" i="6"/>
  <c r="AK242" i="6"/>
  <c r="AP242" i="6"/>
  <c r="T244" i="6"/>
  <c r="P244" i="6"/>
  <c r="L244" i="6"/>
  <c r="H244" i="6"/>
  <c r="G244" i="6"/>
  <c r="M244" i="6"/>
  <c r="R244" i="6"/>
  <c r="AQ246" i="6"/>
  <c r="AM246" i="6"/>
  <c r="AI246" i="6"/>
  <c r="AE246" i="6"/>
  <c r="AA246" i="6"/>
  <c r="AF246" i="6"/>
  <c r="AK246" i="6"/>
  <c r="AP246" i="6"/>
  <c r="AR248" i="6"/>
  <c r="AN248" i="6"/>
  <c r="AJ248" i="6"/>
  <c r="AF248" i="6"/>
  <c r="AB248" i="6"/>
  <c r="AQ248" i="6"/>
  <c r="AM248" i="6"/>
  <c r="AI248" i="6"/>
  <c r="AE248" i="6"/>
  <c r="AA248" i="6"/>
  <c r="AT248" i="6"/>
  <c r="AS248" i="6"/>
  <c r="AO248" i="6"/>
  <c r="AK248" i="6"/>
  <c r="AG248" i="6"/>
  <c r="AC248" i="6"/>
  <c r="AP248" i="6"/>
  <c r="F238" i="6"/>
  <c r="J238" i="6"/>
  <c r="N238" i="6"/>
  <c r="R238" i="6"/>
  <c r="V238" i="6"/>
  <c r="AD239" i="6"/>
  <c r="AH239" i="6"/>
  <c r="AL239" i="6"/>
  <c r="AP239" i="6"/>
  <c r="AT239" i="6"/>
  <c r="AK240" i="6"/>
  <c r="AO240" i="6"/>
  <c r="AS240" i="6"/>
  <c r="G241" i="6"/>
  <c r="K241" i="6"/>
  <c r="O241" i="6"/>
  <c r="S241" i="6"/>
  <c r="F242" i="6"/>
  <c r="J242" i="6"/>
  <c r="N242" i="6"/>
  <c r="R242" i="6"/>
  <c r="V242" i="6"/>
  <c r="AB242" i="6"/>
  <c r="AG242" i="6"/>
  <c r="AL242" i="6"/>
  <c r="AR242" i="6"/>
  <c r="U243" i="6"/>
  <c r="Q243" i="6"/>
  <c r="M243" i="6"/>
  <c r="I243" i="6"/>
  <c r="E243" i="6"/>
  <c r="G243" i="6"/>
  <c r="L243" i="6"/>
  <c r="R243" i="6"/>
  <c r="I244" i="6"/>
  <c r="N244" i="6"/>
  <c r="S244" i="6"/>
  <c r="AI244" i="6"/>
  <c r="AN244" i="6"/>
  <c r="AR245" i="6"/>
  <c r="AN245" i="6"/>
  <c r="AJ245" i="6"/>
  <c r="AF245" i="6"/>
  <c r="AB245" i="6"/>
  <c r="AE245" i="6"/>
  <c r="AK245" i="6"/>
  <c r="AP245" i="6"/>
  <c r="AB246" i="6"/>
  <c r="AG246" i="6"/>
  <c r="AL246" i="6"/>
  <c r="AR246" i="6"/>
  <c r="U247" i="6"/>
  <c r="Q247" i="6"/>
  <c r="M247" i="6"/>
  <c r="I247" i="6"/>
  <c r="E247" i="6"/>
  <c r="G247" i="6"/>
  <c r="L247" i="6"/>
  <c r="R247" i="6"/>
  <c r="AD236" i="6"/>
  <c r="AH236" i="6"/>
  <c r="AL236" i="6"/>
  <c r="AP236" i="6"/>
  <c r="G238" i="6"/>
  <c r="K238" i="6"/>
  <c r="O238" i="6"/>
  <c r="F239" i="6"/>
  <c r="J239" i="6"/>
  <c r="N239" i="6"/>
  <c r="R239" i="6"/>
  <c r="AA239" i="6"/>
  <c r="AE239" i="6"/>
  <c r="AI239" i="6"/>
  <c r="AM239" i="6"/>
  <c r="AD240" i="6"/>
  <c r="AH240" i="6"/>
  <c r="AL240" i="6"/>
  <c r="AP240" i="6"/>
  <c r="H241" i="6"/>
  <c r="L241" i="6"/>
  <c r="P241" i="6"/>
  <c r="G242" i="6"/>
  <c r="K242" i="6"/>
  <c r="O242" i="6"/>
  <c r="AC242" i="6"/>
  <c r="AH242" i="6"/>
  <c r="AN242" i="6"/>
  <c r="AS242" i="6"/>
  <c r="H243" i="6"/>
  <c r="N243" i="6"/>
  <c r="S243" i="6"/>
  <c r="E244" i="6"/>
  <c r="J244" i="6"/>
  <c r="O244" i="6"/>
  <c r="U244" i="6"/>
  <c r="AS244" i="6"/>
  <c r="AO244" i="6"/>
  <c r="AK244" i="6"/>
  <c r="AG244" i="6"/>
  <c r="AC244" i="6"/>
  <c r="AE244" i="6"/>
  <c r="AJ244" i="6"/>
  <c r="AP244" i="6"/>
  <c r="AA245" i="6"/>
  <c r="AG245" i="6"/>
  <c r="AL245" i="6"/>
  <c r="AQ245" i="6"/>
  <c r="AC246" i="6"/>
  <c r="AH246" i="6"/>
  <c r="AN246" i="6"/>
  <c r="AS246" i="6"/>
  <c r="H247" i="6"/>
  <c r="N247" i="6"/>
  <c r="S247" i="6"/>
  <c r="AD243" i="6"/>
  <c r="AH243" i="6"/>
  <c r="AL243" i="6"/>
  <c r="AP243" i="6"/>
  <c r="F246" i="6"/>
  <c r="J246" i="6"/>
  <c r="N246" i="6"/>
  <c r="R246" i="6"/>
  <c r="AD247" i="6"/>
  <c r="AH247" i="6"/>
  <c r="AL247" i="6"/>
  <c r="AP247" i="6"/>
  <c r="H248" i="6"/>
  <c r="L248" i="6"/>
  <c r="P248" i="6"/>
  <c r="T248" i="6"/>
  <c r="G249" i="6"/>
  <c r="K249" i="6"/>
  <c r="O249" i="6"/>
  <c r="S249" i="6"/>
  <c r="AB249" i="6"/>
  <c r="AF249" i="6"/>
  <c r="AJ249" i="6"/>
  <c r="AN249" i="6"/>
  <c r="AR249" i="6"/>
  <c r="F250" i="6"/>
  <c r="J250" i="6"/>
  <c r="N250" i="6"/>
  <c r="R250" i="6"/>
  <c r="AA250" i="6"/>
  <c r="AE250" i="6"/>
  <c r="AI250" i="6"/>
  <c r="AM250" i="6"/>
  <c r="AQ250" i="6"/>
  <c r="AG249" i="6"/>
  <c r="AK249" i="6"/>
  <c r="AO249" i="6"/>
  <c r="AS249" i="6"/>
  <c r="AB250" i="6"/>
  <c r="AF250" i="6"/>
  <c r="AJ250" i="6"/>
  <c r="AN250" i="6"/>
  <c r="AR250" i="6"/>
  <c r="F248" i="6"/>
  <c r="J248" i="6"/>
  <c r="N248" i="6"/>
  <c r="R248" i="6"/>
  <c r="V248" i="6"/>
  <c r="E249" i="6"/>
  <c r="I249" i="6"/>
  <c r="M249" i="6"/>
  <c r="Q249" i="6"/>
  <c r="U249" i="6"/>
  <c r="AD249" i="6"/>
  <c r="AH249" i="6"/>
  <c r="AL249" i="6"/>
  <c r="AP249" i="6"/>
  <c r="AT249" i="6"/>
  <c r="AC250" i="6"/>
  <c r="AG250" i="6"/>
  <c r="AK250" i="6"/>
  <c r="AO250" i="6"/>
  <c r="AS250" i="6"/>
  <c r="G248" i="6"/>
  <c r="K248" i="6"/>
  <c r="O248" i="6"/>
  <c r="F249" i="6"/>
  <c r="J249" i="6"/>
  <c r="N249" i="6"/>
  <c r="R249" i="6"/>
  <c r="AA249" i="6"/>
  <c r="AE249" i="6"/>
  <c r="AI249" i="6"/>
  <c r="AM249" i="6"/>
  <c r="AD250" i="6"/>
  <c r="AH250" i="6"/>
  <c r="AL250" i="6"/>
  <c r="AP250" i="6"/>
  <c r="P21" i="4" l="1"/>
  <c r="Q21" i="4" s="1"/>
  <c r="P7" i="4"/>
  <c r="Q7" i="4" s="1"/>
  <c r="P24" i="4"/>
  <c r="Q24" i="4" s="1"/>
  <c r="P23" i="4"/>
  <c r="Q23" i="4" s="1"/>
  <c r="T110" i="6"/>
  <c r="R117" i="6"/>
  <c r="R110" i="6"/>
  <c r="J117" i="6"/>
  <c r="U110" i="6"/>
  <c r="K110" i="6"/>
  <c r="Q117" i="6"/>
  <c r="K117" i="6"/>
  <c r="Q110" i="6"/>
  <c r="H110" i="6"/>
  <c r="F110" i="6"/>
  <c r="V110" i="6"/>
  <c r="O110" i="6"/>
  <c r="N117" i="6"/>
  <c r="E117" i="6"/>
  <c r="U117" i="6"/>
  <c r="O117" i="6"/>
  <c r="L117" i="6"/>
  <c r="I110" i="6"/>
  <c r="L110" i="6"/>
  <c r="J110" i="6"/>
  <c r="S110" i="6"/>
  <c r="F117" i="6"/>
  <c r="I117" i="6"/>
  <c r="S117" i="6"/>
  <c r="P117" i="6"/>
  <c r="E110" i="6"/>
  <c r="M110" i="6"/>
  <c r="P110" i="6"/>
  <c r="N110" i="6"/>
  <c r="V117" i="6"/>
  <c r="M117" i="6"/>
  <c r="G117" i="6"/>
  <c r="F122" i="6"/>
  <c r="U93" i="6"/>
  <c r="H122" i="6"/>
  <c r="T119" i="6"/>
  <c r="R119" i="6"/>
  <c r="V122" i="6"/>
  <c r="E119" i="6"/>
  <c r="E122" i="6"/>
  <c r="O122" i="6"/>
  <c r="U119" i="6"/>
  <c r="U122" i="6"/>
  <c r="L122" i="6"/>
  <c r="J122" i="6"/>
  <c r="S122" i="6"/>
  <c r="L119" i="6"/>
  <c r="K119" i="6"/>
  <c r="I119" i="6"/>
  <c r="F119" i="6"/>
  <c r="V119" i="6"/>
  <c r="Q122" i="6"/>
  <c r="I122" i="6"/>
  <c r="P122" i="6"/>
  <c r="N122" i="6"/>
  <c r="G122" i="6"/>
  <c r="H119" i="6"/>
  <c r="P119" i="6"/>
  <c r="O119" i="6"/>
  <c r="M119" i="6"/>
  <c r="J119" i="6"/>
  <c r="M122" i="6"/>
  <c r="T122" i="6"/>
  <c r="R122" i="6"/>
  <c r="S119" i="6"/>
  <c r="Q119" i="6"/>
  <c r="V26" i="6"/>
  <c r="R26" i="6"/>
  <c r="N26" i="6"/>
  <c r="J26" i="6"/>
  <c r="F26" i="6"/>
  <c r="U26" i="6"/>
  <c r="P26" i="6"/>
  <c r="K26" i="6"/>
  <c r="E26" i="6"/>
  <c r="T26" i="6"/>
  <c r="O26" i="6"/>
  <c r="I26" i="6"/>
  <c r="S26" i="6"/>
  <c r="M26" i="6"/>
  <c r="H26" i="6"/>
  <c r="Q26" i="6"/>
  <c r="L26" i="6"/>
  <c r="G26" i="6"/>
  <c r="S16" i="6"/>
  <c r="O16" i="6"/>
  <c r="K16" i="6"/>
  <c r="G16" i="6"/>
  <c r="V16" i="6"/>
  <c r="R16" i="6"/>
  <c r="N16" i="6"/>
  <c r="J16" i="6"/>
  <c r="F16" i="6"/>
  <c r="U16" i="6"/>
  <c r="Q16" i="6"/>
  <c r="M16" i="6"/>
  <c r="I16" i="6"/>
  <c r="E16" i="6"/>
  <c r="T16" i="6"/>
  <c r="H16" i="6"/>
  <c r="P16" i="6"/>
  <c r="L16" i="6"/>
  <c r="T113" i="6"/>
  <c r="P113" i="6"/>
  <c r="L113" i="6"/>
  <c r="H113" i="6"/>
  <c r="S113" i="6"/>
  <c r="O113" i="6"/>
  <c r="K113" i="6"/>
  <c r="G113" i="6"/>
  <c r="U113" i="6"/>
  <c r="Q113" i="6"/>
  <c r="M113" i="6"/>
  <c r="I113" i="6"/>
  <c r="E113" i="6"/>
  <c r="R113" i="6"/>
  <c r="N113" i="6"/>
  <c r="V113" i="6"/>
  <c r="F113" i="6"/>
  <c r="J113" i="6"/>
  <c r="A6" i="6"/>
  <c r="Y6" i="6"/>
  <c r="M93" i="6"/>
  <c r="G93" i="6" l="1"/>
  <c r="O93" i="6"/>
  <c r="P93" i="6"/>
  <c r="N93" i="6"/>
  <c r="Q27" i="6"/>
  <c r="S27" i="6"/>
  <c r="R27" i="6"/>
  <c r="P27" i="6"/>
  <c r="T27" i="6"/>
  <c r="I27" i="6"/>
  <c r="G27" i="6"/>
  <c r="F27" i="6"/>
  <c r="U27" i="6"/>
  <c r="E27" i="6"/>
  <c r="V27" i="6"/>
  <c r="J27" i="6"/>
  <c r="M27" i="6"/>
  <c r="N27" i="6"/>
  <c r="L27" i="6"/>
  <c r="K27" i="6"/>
  <c r="O27" i="6"/>
  <c r="H27" i="6"/>
  <c r="U6" i="6"/>
  <c r="E6" i="6"/>
  <c r="H6" i="6"/>
  <c r="K6" i="6"/>
  <c r="R6" i="6"/>
  <c r="T6" i="6"/>
  <c r="G6" i="6"/>
  <c r="M6" i="6"/>
  <c r="P6" i="6"/>
  <c r="S6" i="6"/>
  <c r="F6" i="6"/>
  <c r="I6" i="6"/>
  <c r="L6" i="6"/>
  <c r="O6" i="6"/>
  <c r="J6" i="6"/>
  <c r="N6" i="6"/>
  <c r="Q6" i="6"/>
  <c r="V6" i="6"/>
  <c r="V93" i="6"/>
  <c r="S93" i="6"/>
  <c r="Q93" i="6"/>
  <c r="R93" i="6"/>
  <c r="K93" i="6"/>
  <c r="H93" i="6"/>
  <c r="J93" i="6"/>
  <c r="I93" i="6"/>
  <c r="L93" i="6"/>
  <c r="T93" i="6"/>
  <c r="F93" i="6"/>
  <c r="E93" i="6"/>
  <c r="J9" i="6"/>
  <c r="M9" i="6"/>
  <c r="P9" i="6"/>
  <c r="G9" i="6"/>
  <c r="K9" i="6"/>
  <c r="N9" i="6"/>
  <c r="Q9" i="6"/>
  <c r="V9" i="6"/>
  <c r="F9" i="6"/>
  <c r="I9" i="6"/>
  <c r="L9" i="6"/>
  <c r="O9" i="6"/>
  <c r="T9" i="6"/>
  <c r="R9" i="6"/>
  <c r="U9" i="6"/>
  <c r="E9" i="6"/>
  <c r="H9" i="6"/>
  <c r="S9" i="6"/>
  <c r="R13" i="6"/>
  <c r="U13" i="6"/>
  <c r="E13" i="6"/>
  <c r="H13" i="6"/>
  <c r="G13" i="6"/>
  <c r="N13" i="6"/>
  <c r="Q13" i="6"/>
  <c r="T13" i="6"/>
  <c r="O13" i="6"/>
  <c r="I13" i="6"/>
  <c r="J13" i="6"/>
  <c r="M13" i="6"/>
  <c r="P13" i="6"/>
  <c r="S13" i="6"/>
  <c r="K13" i="6"/>
  <c r="V13" i="6"/>
  <c r="F13" i="6"/>
  <c r="L13" i="6"/>
  <c r="L48" i="6"/>
  <c r="Q48" i="6"/>
  <c r="O48" i="6"/>
  <c r="N48" i="6"/>
  <c r="M48" i="6"/>
  <c r="P48" i="6"/>
  <c r="U48" i="6"/>
  <c r="R48" i="6"/>
  <c r="H48" i="6"/>
  <c r="K48" i="6"/>
  <c r="J48" i="6"/>
  <c r="I48" i="6"/>
  <c r="G48" i="6"/>
  <c r="T48" i="6"/>
  <c r="F48" i="6"/>
  <c r="E48" i="6"/>
  <c r="V48" i="6"/>
  <c r="S48" i="6"/>
  <c r="Q23" i="6"/>
  <c r="T23" i="6"/>
  <c r="S23" i="6"/>
  <c r="R23" i="6"/>
  <c r="F23" i="6"/>
  <c r="P23" i="6"/>
  <c r="M23" i="6"/>
  <c r="O23" i="6"/>
  <c r="N23" i="6"/>
  <c r="L23" i="6"/>
  <c r="K23" i="6"/>
  <c r="U23" i="6"/>
  <c r="I23" i="6"/>
  <c r="J23" i="6"/>
  <c r="H23" i="6"/>
  <c r="G23" i="6"/>
  <c r="V23" i="6"/>
  <c r="E23" i="6"/>
  <c r="T11" i="6"/>
  <c r="P11" i="6"/>
  <c r="L11" i="6"/>
  <c r="H11" i="6"/>
  <c r="S11" i="6"/>
  <c r="O11" i="6"/>
  <c r="K11" i="6"/>
  <c r="G11" i="6"/>
  <c r="V11" i="6"/>
  <c r="R11" i="6"/>
  <c r="N11" i="6"/>
  <c r="J11" i="6"/>
  <c r="F11" i="6"/>
  <c r="I11" i="6"/>
  <c r="Q11" i="6"/>
  <c r="M11" i="6"/>
  <c r="U11" i="6"/>
  <c r="E11" i="6"/>
  <c r="U14" i="6"/>
  <c r="Q14" i="6"/>
  <c r="M14" i="6"/>
  <c r="I14" i="6"/>
  <c r="E14" i="6"/>
  <c r="T14" i="6"/>
  <c r="P14" i="6"/>
  <c r="L14" i="6"/>
  <c r="H14" i="6"/>
  <c r="S14" i="6"/>
  <c r="O14" i="6"/>
  <c r="K14" i="6"/>
  <c r="G14" i="6"/>
  <c r="N14" i="6"/>
  <c r="V14" i="6"/>
  <c r="F14" i="6"/>
  <c r="J14" i="6"/>
  <c r="R14" i="6"/>
  <c r="V30" i="6"/>
  <c r="R30" i="6"/>
  <c r="N30" i="6"/>
  <c r="J30" i="6"/>
  <c r="F30" i="6"/>
  <c r="T30" i="6"/>
  <c r="O30" i="6"/>
  <c r="I30" i="6"/>
  <c r="S30" i="6"/>
  <c r="M30" i="6"/>
  <c r="H30" i="6"/>
  <c r="U30" i="6"/>
  <c r="K30" i="6"/>
  <c r="Q30" i="6"/>
  <c r="L30" i="6"/>
  <c r="G30" i="6"/>
  <c r="P30" i="6"/>
  <c r="E30" i="6"/>
  <c r="V60" i="6"/>
  <c r="R60" i="6"/>
  <c r="N60" i="6"/>
  <c r="J60" i="6"/>
  <c r="F60" i="6"/>
  <c r="T60" i="6"/>
  <c r="P60" i="6"/>
  <c r="L60" i="6"/>
  <c r="H60" i="6"/>
  <c r="S60" i="6"/>
  <c r="K60" i="6"/>
  <c r="Q60" i="6"/>
  <c r="I60" i="6"/>
  <c r="O60" i="6"/>
  <c r="G60" i="6"/>
  <c r="E60" i="6"/>
  <c r="U60" i="6"/>
  <c r="M60" i="6"/>
  <c r="V88" i="6"/>
  <c r="R88" i="6"/>
  <c r="N88" i="6"/>
  <c r="J88" i="6"/>
  <c r="F88" i="6"/>
  <c r="S88" i="6"/>
  <c r="M88" i="6"/>
  <c r="H88" i="6"/>
  <c r="Q88" i="6"/>
  <c r="L88" i="6"/>
  <c r="G88" i="6"/>
  <c r="T88" i="6"/>
  <c r="O88" i="6"/>
  <c r="I88" i="6"/>
  <c r="P88" i="6"/>
  <c r="K88" i="6"/>
  <c r="E88" i="6"/>
  <c r="U88" i="6"/>
  <c r="T67" i="6"/>
  <c r="P67" i="6"/>
  <c r="L67" i="6"/>
  <c r="H67" i="6"/>
  <c r="S67" i="6"/>
  <c r="O67" i="6"/>
  <c r="K67" i="6"/>
  <c r="G67" i="6"/>
  <c r="U67" i="6"/>
  <c r="Q67" i="6"/>
  <c r="M67" i="6"/>
  <c r="I67" i="6"/>
  <c r="E67" i="6"/>
  <c r="V67" i="6"/>
  <c r="F67" i="6"/>
  <c r="R67" i="6"/>
  <c r="N67" i="6"/>
  <c r="J67" i="6"/>
  <c r="S118" i="6"/>
  <c r="O118" i="6"/>
  <c r="K118" i="6"/>
  <c r="G118" i="6"/>
  <c r="V118" i="6"/>
  <c r="R118" i="6"/>
  <c r="N118" i="6"/>
  <c r="J118" i="6"/>
  <c r="F118" i="6"/>
  <c r="T118" i="6"/>
  <c r="P118" i="6"/>
  <c r="L118" i="6"/>
  <c r="H118" i="6"/>
  <c r="Q118" i="6"/>
  <c r="M118" i="6"/>
  <c r="U118" i="6"/>
  <c r="E118" i="6"/>
  <c r="I118" i="6"/>
  <c r="T63" i="6"/>
  <c r="P63" i="6"/>
  <c r="L63" i="6"/>
  <c r="H63" i="6"/>
  <c r="S63" i="6"/>
  <c r="O63" i="6"/>
  <c r="K63" i="6"/>
  <c r="G63" i="6"/>
  <c r="U63" i="6"/>
  <c r="Q63" i="6"/>
  <c r="M63" i="6"/>
  <c r="I63" i="6"/>
  <c r="E63" i="6"/>
  <c r="J63" i="6"/>
  <c r="V63" i="6"/>
  <c r="F63" i="6"/>
  <c r="R63" i="6"/>
  <c r="N63" i="6"/>
  <c r="T28" i="6"/>
  <c r="P28" i="6"/>
  <c r="L28" i="6"/>
  <c r="H28" i="6"/>
  <c r="U28" i="6"/>
  <c r="O28" i="6"/>
  <c r="J28" i="6"/>
  <c r="E28" i="6"/>
  <c r="S28" i="6"/>
  <c r="N28" i="6"/>
  <c r="I28" i="6"/>
  <c r="R28" i="6"/>
  <c r="M28" i="6"/>
  <c r="G28" i="6"/>
  <c r="F28" i="6"/>
  <c r="V28" i="6"/>
  <c r="Q28" i="6"/>
  <c r="K28" i="6"/>
  <c r="U120" i="6"/>
  <c r="Q120" i="6"/>
  <c r="M120" i="6"/>
  <c r="I120" i="6"/>
  <c r="E120" i="6"/>
  <c r="T120" i="6"/>
  <c r="P120" i="6"/>
  <c r="L120" i="6"/>
  <c r="H120" i="6"/>
  <c r="V120" i="6"/>
  <c r="R120" i="6"/>
  <c r="N120" i="6"/>
  <c r="J120" i="6"/>
  <c r="F120" i="6"/>
  <c r="K120" i="6"/>
  <c r="G120" i="6"/>
  <c r="O120" i="6"/>
  <c r="S120" i="6"/>
  <c r="U100" i="6"/>
  <c r="Q100" i="6"/>
  <c r="M100" i="6"/>
  <c r="I100" i="6"/>
  <c r="E100" i="6"/>
  <c r="V100" i="6"/>
  <c r="R100" i="6"/>
  <c r="N100" i="6"/>
  <c r="J100" i="6"/>
  <c r="F100" i="6"/>
  <c r="T100" i="6"/>
  <c r="L100" i="6"/>
  <c r="S100" i="6"/>
  <c r="K100" i="6"/>
  <c r="O100" i="6"/>
  <c r="G100" i="6"/>
  <c r="P100" i="6"/>
  <c r="H100" i="6"/>
  <c r="T40" i="6"/>
  <c r="P40" i="6"/>
  <c r="L40" i="6"/>
  <c r="H40" i="6"/>
  <c r="S40" i="6"/>
  <c r="N40" i="6"/>
  <c r="I40" i="6"/>
  <c r="R40" i="6"/>
  <c r="M40" i="6"/>
  <c r="G40" i="6"/>
  <c r="Q40" i="6"/>
  <c r="F40" i="6"/>
  <c r="U40" i="6"/>
  <c r="J40" i="6"/>
  <c r="O40" i="6"/>
  <c r="E40" i="6"/>
  <c r="V40" i="6"/>
  <c r="K40" i="6"/>
  <c r="U32" i="6"/>
  <c r="Q32" i="6"/>
  <c r="M32" i="6"/>
  <c r="I32" i="6"/>
  <c r="E32" i="6"/>
  <c r="T32" i="6"/>
  <c r="P32" i="6"/>
  <c r="L32" i="6"/>
  <c r="H32" i="6"/>
  <c r="V32" i="6"/>
  <c r="N32" i="6"/>
  <c r="F32" i="6"/>
  <c r="G32" i="6"/>
  <c r="S32" i="6"/>
  <c r="K32" i="6"/>
  <c r="O32" i="6"/>
  <c r="R32" i="6"/>
  <c r="J32" i="6"/>
  <c r="V77" i="6"/>
  <c r="R77" i="6"/>
  <c r="N77" i="6"/>
  <c r="J77" i="6"/>
  <c r="F77" i="6"/>
  <c r="U77" i="6"/>
  <c r="Q77" i="6"/>
  <c r="M77" i="6"/>
  <c r="I77" i="6"/>
  <c r="E77" i="6"/>
  <c r="S77" i="6"/>
  <c r="O77" i="6"/>
  <c r="K77" i="6"/>
  <c r="G77" i="6"/>
  <c r="P77" i="6"/>
  <c r="L77" i="6"/>
  <c r="H77" i="6"/>
  <c r="T77" i="6"/>
  <c r="U116" i="6"/>
  <c r="Q116" i="6"/>
  <c r="M116" i="6"/>
  <c r="I116" i="6"/>
  <c r="E116" i="6"/>
  <c r="T116" i="6"/>
  <c r="P116" i="6"/>
  <c r="L116" i="6"/>
  <c r="H116" i="6"/>
  <c r="V116" i="6"/>
  <c r="R116" i="6"/>
  <c r="N116" i="6"/>
  <c r="J116" i="6"/>
  <c r="F116" i="6"/>
  <c r="O116" i="6"/>
  <c r="K116" i="6"/>
  <c r="S116" i="6"/>
  <c r="G116" i="6"/>
  <c r="V65" i="6"/>
  <c r="R65" i="6"/>
  <c r="N65" i="6"/>
  <c r="J65" i="6"/>
  <c r="F65" i="6"/>
  <c r="U65" i="6"/>
  <c r="Q65" i="6"/>
  <c r="M65" i="6"/>
  <c r="I65" i="6"/>
  <c r="E65" i="6"/>
  <c r="S65" i="6"/>
  <c r="O65" i="6"/>
  <c r="K65" i="6"/>
  <c r="G65" i="6"/>
  <c r="L65" i="6"/>
  <c r="H65" i="6"/>
  <c r="T65" i="6"/>
  <c r="P65" i="6"/>
  <c r="T3" i="6"/>
  <c r="P3" i="6"/>
  <c r="L3" i="6"/>
  <c r="H3" i="6"/>
  <c r="S3" i="6"/>
  <c r="O3" i="6"/>
  <c r="K3" i="6"/>
  <c r="G3" i="6"/>
  <c r="V3" i="6"/>
  <c r="R3" i="6"/>
  <c r="N3" i="6"/>
  <c r="J3" i="6"/>
  <c r="F3" i="6"/>
  <c r="I3" i="6"/>
  <c r="U3" i="6"/>
  <c r="E3" i="6"/>
  <c r="Q3" i="6"/>
  <c r="M3" i="6"/>
  <c r="V50" i="6"/>
  <c r="R50" i="6"/>
  <c r="N50" i="6"/>
  <c r="J50" i="6"/>
  <c r="F50" i="6"/>
  <c r="U50" i="6"/>
  <c r="P50" i="6"/>
  <c r="K50" i="6"/>
  <c r="E50" i="6"/>
  <c r="T50" i="6"/>
  <c r="O50" i="6"/>
  <c r="I50" i="6"/>
  <c r="S50" i="6"/>
  <c r="M50" i="6"/>
  <c r="H50" i="6"/>
  <c r="Q50" i="6"/>
  <c r="L50" i="6"/>
  <c r="G50" i="6"/>
  <c r="S45" i="6"/>
  <c r="O45" i="6"/>
  <c r="K45" i="6"/>
  <c r="G45" i="6"/>
  <c r="U45" i="6"/>
  <c r="P45" i="6"/>
  <c r="J45" i="6"/>
  <c r="E45" i="6"/>
  <c r="T45" i="6"/>
  <c r="N45" i="6"/>
  <c r="I45" i="6"/>
  <c r="R45" i="6"/>
  <c r="M45" i="6"/>
  <c r="H45" i="6"/>
  <c r="L45" i="6"/>
  <c r="Q45" i="6"/>
  <c r="F45" i="6"/>
  <c r="V45" i="6"/>
  <c r="U66" i="6"/>
  <c r="Q66" i="6"/>
  <c r="M66" i="6"/>
  <c r="I66" i="6"/>
  <c r="E66" i="6"/>
  <c r="T66" i="6"/>
  <c r="P66" i="6"/>
  <c r="L66" i="6"/>
  <c r="H66" i="6"/>
  <c r="V66" i="6"/>
  <c r="R66" i="6"/>
  <c r="N66" i="6"/>
  <c r="J66" i="6"/>
  <c r="F66" i="6"/>
  <c r="G66" i="6"/>
  <c r="S66" i="6"/>
  <c r="O66" i="6"/>
  <c r="K66" i="6"/>
  <c r="S55" i="6"/>
  <c r="O55" i="6"/>
  <c r="K55" i="6"/>
  <c r="G55" i="6"/>
  <c r="U55" i="6"/>
  <c r="Q55" i="6"/>
  <c r="M55" i="6"/>
  <c r="I55" i="6"/>
  <c r="E55" i="6"/>
  <c r="T55" i="6"/>
  <c r="L55" i="6"/>
  <c r="R55" i="6"/>
  <c r="J55" i="6"/>
  <c r="P55" i="6"/>
  <c r="H55" i="6"/>
  <c r="V55" i="6"/>
  <c r="N55" i="6"/>
  <c r="F55" i="6"/>
  <c r="U74" i="6"/>
  <c r="Q74" i="6"/>
  <c r="M74" i="6"/>
  <c r="I74" i="6"/>
  <c r="E74" i="6"/>
  <c r="T74" i="6"/>
  <c r="P74" i="6"/>
  <c r="L74" i="6"/>
  <c r="H74" i="6"/>
  <c r="V74" i="6"/>
  <c r="R74" i="6"/>
  <c r="N74" i="6"/>
  <c r="J74" i="6"/>
  <c r="F74" i="6"/>
  <c r="K74" i="6"/>
  <c r="G74" i="6"/>
  <c r="S74" i="6"/>
  <c r="O74" i="6"/>
  <c r="U97" i="6"/>
  <c r="Q97" i="6"/>
  <c r="M97" i="6"/>
  <c r="I97" i="6"/>
  <c r="E97" i="6"/>
  <c r="S97" i="6"/>
  <c r="N97" i="6"/>
  <c r="H97" i="6"/>
  <c r="R97" i="6"/>
  <c r="L97" i="6"/>
  <c r="G97" i="6"/>
  <c r="T97" i="6"/>
  <c r="O97" i="6"/>
  <c r="J97" i="6"/>
  <c r="V97" i="6"/>
  <c r="P97" i="6"/>
  <c r="K97" i="6"/>
  <c r="F97" i="6"/>
  <c r="S29" i="6"/>
  <c r="O29" i="6"/>
  <c r="K29" i="6"/>
  <c r="G29" i="6"/>
  <c r="R29" i="6"/>
  <c r="M29" i="6"/>
  <c r="H29" i="6"/>
  <c r="V29" i="6"/>
  <c r="Q29" i="6"/>
  <c r="L29" i="6"/>
  <c r="F29" i="6"/>
  <c r="N29" i="6"/>
  <c r="U29" i="6"/>
  <c r="P29" i="6"/>
  <c r="J29" i="6"/>
  <c r="E29" i="6"/>
  <c r="T29" i="6"/>
  <c r="I29" i="6"/>
  <c r="V38" i="6"/>
  <c r="R38" i="6"/>
  <c r="N38" i="6"/>
  <c r="J38" i="6"/>
  <c r="F38" i="6"/>
  <c r="T38" i="6"/>
  <c r="O38" i="6"/>
  <c r="I38" i="6"/>
  <c r="S38" i="6"/>
  <c r="M38" i="6"/>
  <c r="H38" i="6"/>
  <c r="Q38" i="6"/>
  <c r="G38" i="6"/>
  <c r="P38" i="6"/>
  <c r="E38" i="6"/>
  <c r="U38" i="6"/>
  <c r="K38" i="6"/>
  <c r="L38" i="6"/>
  <c r="U39" i="6"/>
  <c r="Q39" i="6"/>
  <c r="M39" i="6"/>
  <c r="I39" i="6"/>
  <c r="E39" i="6"/>
  <c r="R39" i="6"/>
  <c r="L39" i="6"/>
  <c r="G39" i="6"/>
  <c r="V39" i="6"/>
  <c r="P39" i="6"/>
  <c r="K39" i="6"/>
  <c r="F39" i="6"/>
  <c r="N39" i="6"/>
  <c r="T39" i="6"/>
  <c r="J39" i="6"/>
  <c r="S39" i="6"/>
  <c r="H39" i="6"/>
  <c r="O39" i="6"/>
  <c r="S59" i="6"/>
  <c r="O59" i="6"/>
  <c r="K59" i="6"/>
  <c r="G59" i="6"/>
  <c r="U59" i="6"/>
  <c r="Q59" i="6"/>
  <c r="M59" i="6"/>
  <c r="I59" i="6"/>
  <c r="E59" i="6"/>
  <c r="V59" i="6"/>
  <c r="N59" i="6"/>
  <c r="F59" i="6"/>
  <c r="T59" i="6"/>
  <c r="L59" i="6"/>
  <c r="R59" i="6"/>
  <c r="J59" i="6"/>
  <c r="P59" i="6"/>
  <c r="H59" i="6"/>
  <c r="T83" i="6"/>
  <c r="P83" i="6"/>
  <c r="L83" i="6"/>
  <c r="H83" i="6"/>
  <c r="S83" i="6"/>
  <c r="O83" i="6"/>
  <c r="K83" i="6"/>
  <c r="G83" i="6"/>
  <c r="U83" i="6"/>
  <c r="Q83" i="6"/>
  <c r="M83" i="6"/>
  <c r="I83" i="6"/>
  <c r="E83" i="6"/>
  <c r="R83" i="6"/>
  <c r="N83" i="6"/>
  <c r="J83" i="6"/>
  <c r="F83" i="6"/>
  <c r="V83" i="6"/>
  <c r="S21" i="6"/>
  <c r="O21" i="6"/>
  <c r="K21" i="6"/>
  <c r="G21" i="6"/>
  <c r="U21" i="6"/>
  <c r="P21" i="6"/>
  <c r="J21" i="6"/>
  <c r="E21" i="6"/>
  <c r="T21" i="6"/>
  <c r="N21" i="6"/>
  <c r="I21" i="6"/>
  <c r="R21" i="6"/>
  <c r="M21" i="6"/>
  <c r="H21" i="6"/>
  <c r="Q21" i="6"/>
  <c r="L21" i="6"/>
  <c r="F21" i="6"/>
  <c r="V21" i="6"/>
  <c r="V52" i="6"/>
  <c r="R52" i="6"/>
  <c r="N52" i="6"/>
  <c r="J52" i="6"/>
  <c r="F52" i="6"/>
  <c r="T52" i="6"/>
  <c r="P52" i="6"/>
  <c r="L52" i="6"/>
  <c r="H52" i="6"/>
  <c r="O52" i="6"/>
  <c r="G52" i="6"/>
  <c r="U52" i="6"/>
  <c r="M52" i="6"/>
  <c r="E52" i="6"/>
  <c r="S52" i="6"/>
  <c r="K52" i="6"/>
  <c r="Q52" i="6"/>
  <c r="I52" i="6"/>
  <c r="V92" i="6"/>
  <c r="R92" i="6"/>
  <c r="N92" i="6"/>
  <c r="J92" i="6"/>
  <c r="F92" i="6"/>
  <c r="Q92" i="6"/>
  <c r="L92" i="6"/>
  <c r="G92" i="6"/>
  <c r="U92" i="6"/>
  <c r="P92" i="6"/>
  <c r="K92" i="6"/>
  <c r="E92" i="6"/>
  <c r="S92" i="6"/>
  <c r="M92" i="6"/>
  <c r="H92" i="6"/>
  <c r="T92" i="6"/>
  <c r="O92" i="6"/>
  <c r="I92" i="6"/>
  <c r="S80" i="6"/>
  <c r="O80" i="6"/>
  <c r="K80" i="6"/>
  <c r="G80" i="6"/>
  <c r="V80" i="6"/>
  <c r="R80" i="6"/>
  <c r="N80" i="6"/>
  <c r="J80" i="6"/>
  <c r="F80" i="6"/>
  <c r="T80" i="6"/>
  <c r="P80" i="6"/>
  <c r="L80" i="6"/>
  <c r="H80" i="6"/>
  <c r="M80" i="6"/>
  <c r="I80" i="6"/>
  <c r="U80" i="6"/>
  <c r="E80" i="6"/>
  <c r="Q80" i="6"/>
  <c r="V99" i="6"/>
  <c r="R99" i="6"/>
  <c r="N99" i="6"/>
  <c r="J99" i="6"/>
  <c r="F99" i="6"/>
  <c r="S99" i="6"/>
  <c r="O99" i="6"/>
  <c r="K99" i="6"/>
  <c r="G99" i="6"/>
  <c r="T99" i="6"/>
  <c r="L99" i="6"/>
  <c r="Q99" i="6"/>
  <c r="I99" i="6"/>
  <c r="U99" i="6"/>
  <c r="M99" i="6"/>
  <c r="E99" i="6"/>
  <c r="P99" i="6"/>
  <c r="H99" i="6"/>
  <c r="V115" i="6"/>
  <c r="R115" i="6"/>
  <c r="N115" i="6"/>
  <c r="J115" i="6"/>
  <c r="F115" i="6"/>
  <c r="U115" i="6"/>
  <c r="Q115" i="6"/>
  <c r="M115" i="6"/>
  <c r="I115" i="6"/>
  <c r="E115" i="6"/>
  <c r="S115" i="6"/>
  <c r="O115" i="6"/>
  <c r="K115" i="6"/>
  <c r="G115" i="6"/>
  <c r="T115" i="6"/>
  <c r="P115" i="6"/>
  <c r="H115" i="6"/>
  <c r="L115" i="6"/>
  <c r="T90" i="6"/>
  <c r="P90" i="6"/>
  <c r="L90" i="6"/>
  <c r="H90" i="6"/>
  <c r="R90" i="6"/>
  <c r="M90" i="6"/>
  <c r="G90" i="6"/>
  <c r="V90" i="6"/>
  <c r="Q90" i="6"/>
  <c r="K90" i="6"/>
  <c r="F90" i="6"/>
  <c r="S90" i="6"/>
  <c r="N90" i="6"/>
  <c r="I90" i="6"/>
  <c r="U90" i="6"/>
  <c r="O90" i="6"/>
  <c r="J90" i="6"/>
  <c r="E90" i="6"/>
  <c r="S37" i="6"/>
  <c r="O37" i="6"/>
  <c r="K37" i="6"/>
  <c r="G37" i="6"/>
  <c r="R37" i="6"/>
  <c r="M37" i="6"/>
  <c r="H37" i="6"/>
  <c r="V37" i="6"/>
  <c r="Q37" i="6"/>
  <c r="L37" i="6"/>
  <c r="F37" i="6"/>
  <c r="N37" i="6"/>
  <c r="U37" i="6"/>
  <c r="J37" i="6"/>
  <c r="P37" i="6"/>
  <c r="E37" i="6"/>
  <c r="T37" i="6"/>
  <c r="I37" i="6"/>
  <c r="S49" i="6"/>
  <c r="O49" i="6"/>
  <c r="K49" i="6"/>
  <c r="G49" i="6"/>
  <c r="T49" i="6"/>
  <c r="N49" i="6"/>
  <c r="I49" i="6"/>
  <c r="R49" i="6"/>
  <c r="M49" i="6"/>
  <c r="H49" i="6"/>
  <c r="V49" i="6"/>
  <c r="Q49" i="6"/>
  <c r="L49" i="6"/>
  <c r="F49" i="6"/>
  <c r="J49" i="6"/>
  <c r="E49" i="6"/>
  <c r="U49" i="6"/>
  <c r="P49" i="6"/>
  <c r="V69" i="6"/>
  <c r="R69" i="6"/>
  <c r="N69" i="6"/>
  <c r="J69" i="6"/>
  <c r="F69" i="6"/>
  <c r="U69" i="6"/>
  <c r="Q69" i="6"/>
  <c r="M69" i="6"/>
  <c r="I69" i="6"/>
  <c r="E69" i="6"/>
  <c r="S69" i="6"/>
  <c r="O69" i="6"/>
  <c r="K69" i="6"/>
  <c r="G69" i="6"/>
  <c r="H69" i="6"/>
  <c r="T69" i="6"/>
  <c r="P69" i="6"/>
  <c r="L69" i="6"/>
  <c r="T109" i="6"/>
  <c r="P109" i="6"/>
  <c r="L109" i="6"/>
  <c r="H109" i="6"/>
  <c r="S109" i="6"/>
  <c r="O109" i="6"/>
  <c r="K109" i="6"/>
  <c r="G109" i="6"/>
  <c r="U109" i="6"/>
  <c r="Q109" i="6"/>
  <c r="M109" i="6"/>
  <c r="I109" i="6"/>
  <c r="E109" i="6"/>
  <c r="J109" i="6"/>
  <c r="V109" i="6"/>
  <c r="F109" i="6"/>
  <c r="N109" i="6"/>
  <c r="R109" i="6"/>
  <c r="U57" i="6"/>
  <c r="Q57" i="6"/>
  <c r="M57" i="6"/>
  <c r="I57" i="6"/>
  <c r="E57" i="6"/>
  <c r="S57" i="6"/>
  <c r="O57" i="6"/>
  <c r="K57" i="6"/>
  <c r="G57" i="6"/>
  <c r="T57" i="6"/>
  <c r="L57" i="6"/>
  <c r="R57" i="6"/>
  <c r="J57" i="6"/>
  <c r="P57" i="6"/>
  <c r="H57" i="6"/>
  <c r="F57" i="6"/>
  <c r="V57" i="6"/>
  <c r="N57" i="6"/>
  <c r="T79" i="6"/>
  <c r="P79" i="6"/>
  <c r="L79" i="6"/>
  <c r="H79" i="6"/>
  <c r="S79" i="6"/>
  <c r="O79" i="6"/>
  <c r="K79" i="6"/>
  <c r="G79" i="6"/>
  <c r="U79" i="6"/>
  <c r="Q79" i="6"/>
  <c r="M79" i="6"/>
  <c r="I79" i="6"/>
  <c r="E79" i="6"/>
  <c r="V79" i="6"/>
  <c r="F79" i="6"/>
  <c r="R79" i="6"/>
  <c r="N79" i="6"/>
  <c r="J79" i="6"/>
  <c r="V46" i="6"/>
  <c r="R46" i="6"/>
  <c r="N46" i="6"/>
  <c r="J46" i="6"/>
  <c r="F46" i="6"/>
  <c r="Q46" i="6"/>
  <c r="L46" i="6"/>
  <c r="G46" i="6"/>
  <c r="U46" i="6"/>
  <c r="P46" i="6"/>
  <c r="K46" i="6"/>
  <c r="E46" i="6"/>
  <c r="T46" i="6"/>
  <c r="O46" i="6"/>
  <c r="I46" i="6"/>
  <c r="S46" i="6"/>
  <c r="M46" i="6"/>
  <c r="H46" i="6"/>
  <c r="V5" i="6"/>
  <c r="R5" i="6"/>
  <c r="N5" i="6"/>
  <c r="J5" i="6"/>
  <c r="F5" i="6"/>
  <c r="U5" i="6"/>
  <c r="Q5" i="6"/>
  <c r="M5" i="6"/>
  <c r="I5" i="6"/>
  <c r="E5" i="6"/>
  <c r="T5" i="6"/>
  <c r="P5" i="6"/>
  <c r="L5" i="6"/>
  <c r="H5" i="6"/>
  <c r="O5" i="6"/>
  <c r="K5" i="6"/>
  <c r="G5" i="6"/>
  <c r="S5" i="6"/>
  <c r="U43" i="6"/>
  <c r="Q43" i="6"/>
  <c r="M43" i="6"/>
  <c r="I43" i="6"/>
  <c r="E43" i="6"/>
  <c r="V43" i="6"/>
  <c r="P43" i="6"/>
  <c r="K43" i="6"/>
  <c r="F43" i="6"/>
  <c r="T43" i="6"/>
  <c r="O43" i="6"/>
  <c r="J43" i="6"/>
  <c r="S43" i="6"/>
  <c r="N43" i="6"/>
  <c r="H43" i="6"/>
  <c r="R43" i="6"/>
  <c r="L43" i="6"/>
  <c r="G43" i="6"/>
  <c r="T98" i="6"/>
  <c r="P98" i="6"/>
  <c r="L98" i="6"/>
  <c r="H98" i="6"/>
  <c r="U98" i="6"/>
  <c r="O98" i="6"/>
  <c r="J98" i="6"/>
  <c r="E98" i="6"/>
  <c r="S98" i="6"/>
  <c r="N98" i="6"/>
  <c r="I98" i="6"/>
  <c r="V98" i="6"/>
  <c r="Q98" i="6"/>
  <c r="K98" i="6"/>
  <c r="F98" i="6"/>
  <c r="R98" i="6"/>
  <c r="M98" i="6"/>
  <c r="G98" i="6"/>
  <c r="T7" i="6"/>
  <c r="P7" i="6"/>
  <c r="L7" i="6"/>
  <c r="H7" i="6"/>
  <c r="S7" i="6"/>
  <c r="O7" i="6"/>
  <c r="K7" i="6"/>
  <c r="G7" i="6"/>
  <c r="V7" i="6"/>
  <c r="R7" i="6"/>
  <c r="N7" i="6"/>
  <c r="J7" i="6"/>
  <c r="F7" i="6"/>
  <c r="M7" i="6"/>
  <c r="U7" i="6"/>
  <c r="E7" i="6"/>
  <c r="Q7" i="6"/>
  <c r="I7" i="6"/>
  <c r="V103" i="6"/>
  <c r="R103" i="6"/>
  <c r="N103" i="6"/>
  <c r="J103" i="6"/>
  <c r="F103" i="6"/>
  <c r="S103" i="6"/>
  <c r="O103" i="6"/>
  <c r="K103" i="6"/>
  <c r="G103" i="6"/>
  <c r="P103" i="6"/>
  <c r="H103" i="6"/>
  <c r="U103" i="6"/>
  <c r="M103" i="6"/>
  <c r="E103" i="6"/>
  <c r="Q103" i="6"/>
  <c r="I103" i="6"/>
  <c r="T103" i="6"/>
  <c r="L103" i="6"/>
  <c r="V73" i="6"/>
  <c r="R73" i="6"/>
  <c r="N73" i="6"/>
  <c r="J73" i="6"/>
  <c r="F73" i="6"/>
  <c r="U73" i="6"/>
  <c r="Q73" i="6"/>
  <c r="M73" i="6"/>
  <c r="I73" i="6"/>
  <c r="E73" i="6"/>
  <c r="S73" i="6"/>
  <c r="O73" i="6"/>
  <c r="K73" i="6"/>
  <c r="G73" i="6"/>
  <c r="T73" i="6"/>
  <c r="P73" i="6"/>
  <c r="L73" i="6"/>
  <c r="H73" i="6"/>
  <c r="S91" i="6"/>
  <c r="O91" i="6"/>
  <c r="K91" i="6"/>
  <c r="G91" i="6"/>
  <c r="U91" i="6"/>
  <c r="P91" i="6"/>
  <c r="J91" i="6"/>
  <c r="E91" i="6"/>
  <c r="T91" i="6"/>
  <c r="N91" i="6"/>
  <c r="I91" i="6"/>
  <c r="V91" i="6"/>
  <c r="Q91" i="6"/>
  <c r="L91" i="6"/>
  <c r="F91" i="6"/>
  <c r="H91" i="6"/>
  <c r="R91" i="6"/>
  <c r="M91" i="6"/>
  <c r="S68" i="6"/>
  <c r="O68" i="6"/>
  <c r="K68" i="6"/>
  <c r="G68" i="6"/>
  <c r="V68" i="6"/>
  <c r="R68" i="6"/>
  <c r="N68" i="6"/>
  <c r="J68" i="6"/>
  <c r="F68" i="6"/>
  <c r="T68" i="6"/>
  <c r="P68" i="6"/>
  <c r="L68" i="6"/>
  <c r="H68" i="6"/>
  <c r="I68" i="6"/>
  <c r="U68" i="6"/>
  <c r="E68" i="6"/>
  <c r="Q68" i="6"/>
  <c r="M68" i="6"/>
  <c r="S95" i="6"/>
  <c r="O95" i="6"/>
  <c r="K95" i="6"/>
  <c r="G95" i="6"/>
  <c r="T95" i="6"/>
  <c r="N95" i="6"/>
  <c r="I95" i="6"/>
  <c r="R95" i="6"/>
  <c r="M95" i="6"/>
  <c r="H95" i="6"/>
  <c r="U95" i="6"/>
  <c r="P95" i="6"/>
  <c r="J95" i="6"/>
  <c r="E95" i="6"/>
  <c r="V95" i="6"/>
  <c r="Q95" i="6"/>
  <c r="L95" i="6"/>
  <c r="F95" i="6"/>
  <c r="S72" i="6"/>
  <c r="O72" i="6"/>
  <c r="K72" i="6"/>
  <c r="G72" i="6"/>
  <c r="V72" i="6"/>
  <c r="R72" i="6"/>
  <c r="N72" i="6"/>
  <c r="J72" i="6"/>
  <c r="F72" i="6"/>
  <c r="T72" i="6"/>
  <c r="P72" i="6"/>
  <c r="L72" i="6"/>
  <c r="H72" i="6"/>
  <c r="U72" i="6"/>
  <c r="E72" i="6"/>
  <c r="Q72" i="6"/>
  <c r="M72" i="6"/>
  <c r="I72" i="6"/>
  <c r="T94" i="6"/>
  <c r="P94" i="6"/>
  <c r="L94" i="6"/>
  <c r="H94" i="6"/>
  <c r="V94" i="6"/>
  <c r="Q94" i="6"/>
  <c r="K94" i="6"/>
  <c r="F94" i="6"/>
  <c r="U94" i="6"/>
  <c r="O94" i="6"/>
  <c r="J94" i="6"/>
  <c r="E94" i="6"/>
  <c r="R94" i="6"/>
  <c r="M94" i="6"/>
  <c r="G94" i="6"/>
  <c r="I94" i="6"/>
  <c r="S94" i="6"/>
  <c r="N94" i="6"/>
  <c r="V111" i="6"/>
  <c r="R111" i="6"/>
  <c r="N111" i="6"/>
  <c r="J111" i="6"/>
  <c r="F111" i="6"/>
  <c r="U111" i="6"/>
  <c r="Q111" i="6"/>
  <c r="M111" i="6"/>
  <c r="I111" i="6"/>
  <c r="E111" i="6"/>
  <c r="S111" i="6"/>
  <c r="O111" i="6"/>
  <c r="K111" i="6"/>
  <c r="G111" i="6"/>
  <c r="L111" i="6"/>
  <c r="H111" i="6"/>
  <c r="P111" i="6"/>
  <c r="T111" i="6"/>
  <c r="U61" i="6"/>
  <c r="Q61" i="6"/>
  <c r="M61" i="6"/>
  <c r="I61" i="6"/>
  <c r="E61" i="6"/>
  <c r="S61" i="6"/>
  <c r="O61" i="6"/>
  <c r="K61" i="6"/>
  <c r="G61" i="6"/>
  <c r="V61" i="6"/>
  <c r="N61" i="6"/>
  <c r="F61" i="6"/>
  <c r="T61" i="6"/>
  <c r="L61" i="6"/>
  <c r="R61" i="6"/>
  <c r="J61" i="6"/>
  <c r="P61" i="6"/>
  <c r="H61" i="6"/>
  <c r="T71" i="6"/>
  <c r="P71" i="6"/>
  <c r="L71" i="6"/>
  <c r="H71" i="6"/>
  <c r="S71" i="6"/>
  <c r="O71" i="6"/>
  <c r="K71" i="6"/>
  <c r="G71" i="6"/>
  <c r="U71" i="6"/>
  <c r="Q71" i="6"/>
  <c r="M71" i="6"/>
  <c r="I71" i="6"/>
  <c r="E71" i="6"/>
  <c r="N71" i="6"/>
  <c r="J71" i="6"/>
  <c r="V71" i="6"/>
  <c r="F71" i="6"/>
  <c r="R71" i="6"/>
  <c r="U10" i="6"/>
  <c r="Q10" i="6"/>
  <c r="M10" i="6"/>
  <c r="I10" i="6"/>
  <c r="E10" i="6"/>
  <c r="T10" i="6"/>
  <c r="P10" i="6"/>
  <c r="L10" i="6"/>
  <c r="H10" i="6"/>
  <c r="S10" i="6"/>
  <c r="O10" i="6"/>
  <c r="K10" i="6"/>
  <c r="G10" i="6"/>
  <c r="R10" i="6"/>
  <c r="V10" i="6"/>
  <c r="F10" i="6"/>
  <c r="N10" i="6"/>
  <c r="J10" i="6"/>
  <c r="T105" i="6"/>
  <c r="P105" i="6"/>
  <c r="L105" i="6"/>
  <c r="H105" i="6"/>
  <c r="U105" i="6"/>
  <c r="Q105" i="6"/>
  <c r="M105" i="6"/>
  <c r="I105" i="6"/>
  <c r="E105" i="6"/>
  <c r="R105" i="6"/>
  <c r="J105" i="6"/>
  <c r="O105" i="6"/>
  <c r="G105" i="6"/>
  <c r="S105" i="6"/>
  <c r="K105" i="6"/>
  <c r="N105" i="6"/>
  <c r="F105" i="6"/>
  <c r="V105" i="6"/>
  <c r="S12" i="6"/>
  <c r="O12" i="6"/>
  <c r="K12" i="6"/>
  <c r="G12" i="6"/>
  <c r="V12" i="6"/>
  <c r="R12" i="6"/>
  <c r="N12" i="6"/>
  <c r="J12" i="6"/>
  <c r="F12" i="6"/>
  <c r="U12" i="6"/>
  <c r="Q12" i="6"/>
  <c r="M12" i="6"/>
  <c r="I12" i="6"/>
  <c r="E12" i="6"/>
  <c r="H12" i="6"/>
  <c r="P12" i="6"/>
  <c r="T12" i="6"/>
  <c r="L12" i="6"/>
  <c r="V22" i="6"/>
  <c r="R22" i="6"/>
  <c r="N22" i="6"/>
  <c r="J22" i="6"/>
  <c r="F22" i="6"/>
  <c r="Q22" i="6"/>
  <c r="L22" i="6"/>
  <c r="G22" i="6"/>
  <c r="U22" i="6"/>
  <c r="P22" i="6"/>
  <c r="K22" i="6"/>
  <c r="E22" i="6"/>
  <c r="T22" i="6"/>
  <c r="O22" i="6"/>
  <c r="I22" i="6"/>
  <c r="H22" i="6"/>
  <c r="S22" i="6"/>
  <c r="M22" i="6"/>
  <c r="T33" i="6"/>
  <c r="P33" i="6"/>
  <c r="L33" i="6"/>
  <c r="H33" i="6"/>
  <c r="S33" i="6"/>
  <c r="O33" i="6"/>
  <c r="K33" i="6"/>
  <c r="G33" i="6"/>
  <c r="V33" i="6"/>
  <c r="N33" i="6"/>
  <c r="F33" i="6"/>
  <c r="Q33" i="6"/>
  <c r="I33" i="6"/>
  <c r="U33" i="6"/>
  <c r="M33" i="6"/>
  <c r="E33" i="6"/>
  <c r="R33" i="6"/>
  <c r="J33" i="6"/>
  <c r="U31" i="6"/>
  <c r="Q31" i="6"/>
  <c r="M31" i="6"/>
  <c r="I31" i="6"/>
  <c r="E31" i="6"/>
  <c r="R31" i="6"/>
  <c r="L31" i="6"/>
  <c r="G31" i="6"/>
  <c r="V31" i="6"/>
  <c r="P31" i="6"/>
  <c r="K31" i="6"/>
  <c r="F31" i="6"/>
  <c r="S31" i="6"/>
  <c r="N31" i="6"/>
  <c r="H31" i="6"/>
  <c r="T31" i="6"/>
  <c r="O31" i="6"/>
  <c r="J31" i="6"/>
  <c r="S106" i="6"/>
  <c r="O106" i="6"/>
  <c r="K106" i="6"/>
  <c r="G106" i="6"/>
  <c r="V106" i="6"/>
  <c r="R106" i="6"/>
  <c r="N106" i="6"/>
  <c r="J106" i="6"/>
  <c r="F106" i="6"/>
  <c r="T106" i="6"/>
  <c r="P106" i="6"/>
  <c r="L106" i="6"/>
  <c r="H106" i="6"/>
  <c r="U106" i="6"/>
  <c r="E106" i="6"/>
  <c r="Q106" i="6"/>
  <c r="I106" i="6"/>
  <c r="M106" i="6"/>
  <c r="U62" i="6"/>
  <c r="Q62" i="6"/>
  <c r="M62" i="6"/>
  <c r="I62" i="6"/>
  <c r="E62" i="6"/>
  <c r="T62" i="6"/>
  <c r="P62" i="6"/>
  <c r="L62" i="6"/>
  <c r="H62" i="6"/>
  <c r="V62" i="6"/>
  <c r="R62" i="6"/>
  <c r="N62" i="6"/>
  <c r="J62" i="6"/>
  <c r="F62" i="6"/>
  <c r="K62" i="6"/>
  <c r="G62" i="6"/>
  <c r="S62" i="6"/>
  <c r="O62" i="6"/>
  <c r="T20" i="6"/>
  <c r="P20" i="6"/>
  <c r="L20" i="6"/>
  <c r="H20" i="6"/>
  <c r="R20" i="6"/>
  <c r="M20" i="6"/>
  <c r="G20" i="6"/>
  <c r="V20" i="6"/>
  <c r="Q20" i="6"/>
  <c r="K20" i="6"/>
  <c r="F20" i="6"/>
  <c r="U20" i="6"/>
  <c r="O20" i="6"/>
  <c r="J20" i="6"/>
  <c r="E20" i="6"/>
  <c r="N20" i="6"/>
  <c r="S20" i="6"/>
  <c r="I20" i="6"/>
  <c r="Y7" i="6"/>
  <c r="A7" i="6"/>
  <c r="T44" i="6"/>
  <c r="P44" i="6"/>
  <c r="L44" i="6"/>
  <c r="H44" i="6"/>
  <c r="R44" i="6"/>
  <c r="M44" i="6"/>
  <c r="G44" i="6"/>
  <c r="V44" i="6"/>
  <c r="Q44" i="6"/>
  <c r="K44" i="6"/>
  <c r="F44" i="6"/>
  <c r="U44" i="6"/>
  <c r="O44" i="6"/>
  <c r="J44" i="6"/>
  <c r="E44" i="6"/>
  <c r="S44" i="6"/>
  <c r="N44" i="6"/>
  <c r="I44" i="6"/>
  <c r="S8" i="6"/>
  <c r="O8" i="6"/>
  <c r="K8" i="6"/>
  <c r="G8" i="6"/>
  <c r="V8" i="6"/>
  <c r="R8" i="6"/>
  <c r="N8" i="6"/>
  <c r="J8" i="6"/>
  <c r="F8" i="6"/>
  <c r="U8" i="6"/>
  <c r="Q8" i="6"/>
  <c r="M8" i="6"/>
  <c r="I8" i="6"/>
  <c r="E8" i="6"/>
  <c r="L8" i="6"/>
  <c r="P8" i="6"/>
  <c r="H8" i="6"/>
  <c r="T8" i="6"/>
  <c r="V35" i="6"/>
  <c r="R35" i="6"/>
  <c r="N35" i="6"/>
  <c r="J35" i="6"/>
  <c r="F35" i="6"/>
  <c r="U35" i="6"/>
  <c r="Q35" i="6"/>
  <c r="M35" i="6"/>
  <c r="I35" i="6"/>
  <c r="E35" i="6"/>
  <c r="P35" i="6"/>
  <c r="H35" i="6"/>
  <c r="S35" i="6"/>
  <c r="K35" i="6"/>
  <c r="O35" i="6"/>
  <c r="G35" i="6"/>
  <c r="T35" i="6"/>
  <c r="L35" i="6"/>
  <c r="U36" i="6"/>
  <c r="Q36" i="6"/>
  <c r="M36" i="6"/>
  <c r="I36" i="6"/>
  <c r="E36" i="6"/>
  <c r="T36" i="6"/>
  <c r="P36" i="6"/>
  <c r="L36" i="6"/>
  <c r="H36" i="6"/>
  <c r="O36" i="6"/>
  <c r="G36" i="6"/>
  <c r="R36" i="6"/>
  <c r="V36" i="6"/>
  <c r="N36" i="6"/>
  <c r="F36" i="6"/>
  <c r="J36" i="6"/>
  <c r="S36" i="6"/>
  <c r="K36" i="6"/>
  <c r="S64" i="6"/>
  <c r="O64" i="6"/>
  <c r="K64" i="6"/>
  <c r="G64" i="6"/>
  <c r="V64" i="6"/>
  <c r="R64" i="6"/>
  <c r="N64" i="6"/>
  <c r="J64" i="6"/>
  <c r="F64" i="6"/>
  <c r="T64" i="6"/>
  <c r="P64" i="6"/>
  <c r="L64" i="6"/>
  <c r="H64" i="6"/>
  <c r="M64" i="6"/>
  <c r="I64" i="6"/>
  <c r="U64" i="6"/>
  <c r="E64" i="6"/>
  <c r="Q64" i="6"/>
  <c r="S87" i="6"/>
  <c r="O87" i="6"/>
  <c r="K87" i="6"/>
  <c r="G87" i="6"/>
  <c r="V87" i="6"/>
  <c r="Q87" i="6"/>
  <c r="L87" i="6"/>
  <c r="F87" i="6"/>
  <c r="U87" i="6"/>
  <c r="P87" i="6"/>
  <c r="J87" i="6"/>
  <c r="E87" i="6"/>
  <c r="R87" i="6"/>
  <c r="M87" i="6"/>
  <c r="H87" i="6"/>
  <c r="I87" i="6"/>
  <c r="T87" i="6"/>
  <c r="N87" i="6"/>
  <c r="V107" i="6"/>
  <c r="R107" i="6"/>
  <c r="N107" i="6"/>
  <c r="J107" i="6"/>
  <c r="F107" i="6"/>
  <c r="U107" i="6"/>
  <c r="Q107" i="6"/>
  <c r="M107" i="6"/>
  <c r="I107" i="6"/>
  <c r="E107" i="6"/>
  <c r="S107" i="6"/>
  <c r="O107" i="6"/>
  <c r="K107" i="6"/>
  <c r="G107" i="6"/>
  <c r="T107" i="6"/>
  <c r="P107" i="6"/>
  <c r="H107" i="6"/>
  <c r="L107" i="6"/>
  <c r="T75" i="6"/>
  <c r="P75" i="6"/>
  <c r="L75" i="6"/>
  <c r="H75" i="6"/>
  <c r="S75" i="6"/>
  <c r="O75" i="6"/>
  <c r="K75" i="6"/>
  <c r="G75" i="6"/>
  <c r="U75" i="6"/>
  <c r="Q75" i="6"/>
  <c r="M75" i="6"/>
  <c r="I75" i="6"/>
  <c r="E75" i="6"/>
  <c r="J75" i="6"/>
  <c r="V75" i="6"/>
  <c r="F75" i="6"/>
  <c r="R75" i="6"/>
  <c r="N75" i="6"/>
  <c r="S4" i="6"/>
  <c r="O4" i="6"/>
  <c r="K4" i="6"/>
  <c r="G4" i="6"/>
  <c r="V4" i="6"/>
  <c r="R4" i="6"/>
  <c r="N4" i="6"/>
  <c r="J4" i="6"/>
  <c r="F4" i="6"/>
  <c r="U4" i="6"/>
  <c r="Q4" i="6"/>
  <c r="M4" i="6"/>
  <c r="I4" i="6"/>
  <c r="E4" i="6"/>
  <c r="T4" i="6"/>
  <c r="L4" i="6"/>
  <c r="H4" i="6"/>
  <c r="P4" i="6"/>
  <c r="S41" i="6"/>
  <c r="O41" i="6"/>
  <c r="K41" i="6"/>
  <c r="G41" i="6"/>
  <c r="V41" i="6"/>
  <c r="Q41" i="6"/>
  <c r="L41" i="6"/>
  <c r="F41" i="6"/>
  <c r="U41" i="6"/>
  <c r="P41" i="6"/>
  <c r="J41" i="6"/>
  <c r="E41" i="6"/>
  <c r="T41" i="6"/>
  <c r="N41" i="6"/>
  <c r="I41" i="6"/>
  <c r="M41" i="6"/>
  <c r="R41" i="6"/>
  <c r="H41" i="6"/>
  <c r="S34" i="6"/>
  <c r="O34" i="6"/>
  <c r="K34" i="6"/>
  <c r="G34" i="6"/>
  <c r="V34" i="6"/>
  <c r="R34" i="6"/>
  <c r="N34" i="6"/>
  <c r="J34" i="6"/>
  <c r="F34" i="6"/>
  <c r="P34" i="6"/>
  <c r="H34" i="6"/>
  <c r="U34" i="6"/>
  <c r="M34" i="6"/>
  <c r="E34" i="6"/>
  <c r="Q34" i="6"/>
  <c r="I34" i="6"/>
  <c r="T34" i="6"/>
  <c r="L34" i="6"/>
  <c r="V84" i="6"/>
  <c r="R84" i="6"/>
  <c r="N84" i="6"/>
  <c r="J84" i="6"/>
  <c r="F84" i="6"/>
  <c r="T84" i="6"/>
  <c r="O84" i="6"/>
  <c r="I84" i="6"/>
  <c r="S84" i="6"/>
  <c r="M84" i="6"/>
  <c r="H84" i="6"/>
  <c r="U84" i="6"/>
  <c r="P84" i="6"/>
  <c r="K84" i="6"/>
  <c r="E84" i="6"/>
  <c r="L84" i="6"/>
  <c r="G84" i="6"/>
  <c r="Q84" i="6"/>
  <c r="T24" i="6"/>
  <c r="P24" i="6"/>
  <c r="L24" i="6"/>
  <c r="H24" i="6"/>
  <c r="V24" i="6"/>
  <c r="Q24" i="6"/>
  <c r="K24" i="6"/>
  <c r="F24" i="6"/>
  <c r="U24" i="6"/>
  <c r="O24" i="6"/>
  <c r="J24" i="6"/>
  <c r="E24" i="6"/>
  <c r="S24" i="6"/>
  <c r="N24" i="6"/>
  <c r="I24" i="6"/>
  <c r="M24" i="6"/>
  <c r="G24" i="6"/>
  <c r="R24" i="6"/>
  <c r="S76" i="6"/>
  <c r="O76" i="6"/>
  <c r="K76" i="6"/>
  <c r="G76" i="6"/>
  <c r="V76" i="6"/>
  <c r="R76" i="6"/>
  <c r="N76" i="6"/>
  <c r="J76" i="6"/>
  <c r="F76" i="6"/>
  <c r="T76" i="6"/>
  <c r="P76" i="6"/>
  <c r="L76" i="6"/>
  <c r="H76" i="6"/>
  <c r="Q76" i="6"/>
  <c r="M76" i="6"/>
  <c r="I76" i="6"/>
  <c r="U76" i="6"/>
  <c r="E76" i="6"/>
  <c r="U82" i="6"/>
  <c r="Q82" i="6"/>
  <c r="M82" i="6"/>
  <c r="I82" i="6"/>
  <c r="E82" i="6"/>
  <c r="T82" i="6"/>
  <c r="P82" i="6"/>
  <c r="L82" i="6"/>
  <c r="H82" i="6"/>
  <c r="V82" i="6"/>
  <c r="R82" i="6"/>
  <c r="N82" i="6"/>
  <c r="J82" i="6"/>
  <c r="F82" i="6"/>
  <c r="S82" i="6"/>
  <c r="O82" i="6"/>
  <c r="K82" i="6"/>
  <c r="G82" i="6"/>
  <c r="T101" i="6"/>
  <c r="P101" i="6"/>
  <c r="L101" i="6"/>
  <c r="H101" i="6"/>
  <c r="U101" i="6"/>
  <c r="Q101" i="6"/>
  <c r="M101" i="6"/>
  <c r="I101" i="6"/>
  <c r="E101" i="6"/>
  <c r="V101" i="6"/>
  <c r="N101" i="6"/>
  <c r="F101" i="6"/>
  <c r="S101" i="6"/>
  <c r="K101" i="6"/>
  <c r="O101" i="6"/>
  <c r="G101" i="6"/>
  <c r="R101" i="6"/>
  <c r="J101" i="6"/>
  <c r="U18" i="6"/>
  <c r="Q18" i="6"/>
  <c r="M18" i="6"/>
  <c r="I18" i="6"/>
  <c r="E18" i="6"/>
  <c r="T18" i="6"/>
  <c r="P18" i="6"/>
  <c r="L18" i="6"/>
  <c r="H18" i="6"/>
  <c r="S18" i="6"/>
  <c r="O18" i="6"/>
  <c r="K18" i="6"/>
  <c r="G18" i="6"/>
  <c r="N18" i="6"/>
  <c r="V18" i="6"/>
  <c r="F18" i="6"/>
  <c r="J18" i="6"/>
  <c r="R18" i="6"/>
  <c r="U51" i="6"/>
  <c r="Q51" i="6"/>
  <c r="M51" i="6"/>
  <c r="I51" i="6"/>
  <c r="E51" i="6"/>
  <c r="S51" i="6"/>
  <c r="N51" i="6"/>
  <c r="H51" i="6"/>
  <c r="R51" i="6"/>
  <c r="L51" i="6"/>
  <c r="G51" i="6"/>
  <c r="V51" i="6"/>
  <c r="P51" i="6"/>
  <c r="K51" i="6"/>
  <c r="F51" i="6"/>
  <c r="T51" i="6"/>
  <c r="O51" i="6"/>
  <c r="J51" i="6"/>
  <c r="T19" i="6"/>
  <c r="P19" i="6"/>
  <c r="L19" i="6"/>
  <c r="H19" i="6"/>
  <c r="S19" i="6"/>
  <c r="O19" i="6"/>
  <c r="K19" i="6"/>
  <c r="G19" i="6"/>
  <c r="V19" i="6"/>
  <c r="R19" i="6"/>
  <c r="N19" i="6"/>
  <c r="J19" i="6"/>
  <c r="F19" i="6"/>
  <c r="U19" i="6"/>
  <c r="E19" i="6"/>
  <c r="Q19" i="6"/>
  <c r="M19" i="6"/>
  <c r="I19" i="6"/>
  <c r="U78" i="6"/>
  <c r="Q78" i="6"/>
  <c r="M78" i="6"/>
  <c r="I78" i="6"/>
  <c r="E78" i="6"/>
  <c r="T78" i="6"/>
  <c r="P78" i="6"/>
  <c r="L78" i="6"/>
  <c r="H78" i="6"/>
  <c r="V78" i="6"/>
  <c r="R78" i="6"/>
  <c r="N78" i="6"/>
  <c r="J78" i="6"/>
  <c r="F78" i="6"/>
  <c r="G78" i="6"/>
  <c r="S78" i="6"/>
  <c r="O78" i="6"/>
  <c r="K78" i="6"/>
  <c r="V96" i="6"/>
  <c r="R96" i="6"/>
  <c r="N96" i="6"/>
  <c r="J96" i="6"/>
  <c r="F96" i="6"/>
  <c r="U96" i="6"/>
  <c r="P96" i="6"/>
  <c r="K96" i="6"/>
  <c r="E96" i="6"/>
  <c r="T96" i="6"/>
  <c r="O96" i="6"/>
  <c r="I96" i="6"/>
  <c r="Q96" i="6"/>
  <c r="L96" i="6"/>
  <c r="G96" i="6"/>
  <c r="H96" i="6"/>
  <c r="S96" i="6"/>
  <c r="M96" i="6"/>
  <c r="U70" i="6"/>
  <c r="Q70" i="6"/>
  <c r="M70" i="6"/>
  <c r="I70" i="6"/>
  <c r="E70" i="6"/>
  <c r="T70" i="6"/>
  <c r="P70" i="6"/>
  <c r="L70" i="6"/>
  <c r="H70" i="6"/>
  <c r="V70" i="6"/>
  <c r="R70" i="6"/>
  <c r="N70" i="6"/>
  <c r="J70" i="6"/>
  <c r="F70" i="6"/>
  <c r="O70" i="6"/>
  <c r="K70" i="6"/>
  <c r="G70" i="6"/>
  <c r="S70" i="6"/>
  <c r="S102" i="6"/>
  <c r="O102" i="6"/>
  <c r="K102" i="6"/>
  <c r="G102" i="6"/>
  <c r="T102" i="6"/>
  <c r="P102" i="6"/>
  <c r="L102" i="6"/>
  <c r="H102" i="6"/>
  <c r="V102" i="6"/>
  <c r="N102" i="6"/>
  <c r="F102" i="6"/>
  <c r="U102" i="6"/>
  <c r="M102" i="6"/>
  <c r="E102" i="6"/>
  <c r="Q102" i="6"/>
  <c r="I102" i="6"/>
  <c r="J102" i="6"/>
  <c r="R102" i="6"/>
  <c r="T121" i="6"/>
  <c r="P121" i="6"/>
  <c r="L121" i="6"/>
  <c r="H121" i="6"/>
  <c r="S121" i="6"/>
  <c r="O121" i="6"/>
  <c r="K121" i="6"/>
  <c r="G121" i="6"/>
  <c r="U121" i="6"/>
  <c r="Q121" i="6"/>
  <c r="M121" i="6"/>
  <c r="I121" i="6"/>
  <c r="E121" i="6"/>
  <c r="V121" i="6"/>
  <c r="F121" i="6"/>
  <c r="R121" i="6"/>
  <c r="J121" i="6"/>
  <c r="N121" i="6"/>
  <c r="U53" i="6"/>
  <c r="Q53" i="6"/>
  <c r="M53" i="6"/>
  <c r="I53" i="6"/>
  <c r="E53" i="6"/>
  <c r="S53" i="6"/>
  <c r="O53" i="6"/>
  <c r="K53" i="6"/>
  <c r="G53" i="6"/>
  <c r="R53" i="6"/>
  <c r="J53" i="6"/>
  <c r="P53" i="6"/>
  <c r="H53" i="6"/>
  <c r="V53" i="6"/>
  <c r="N53" i="6"/>
  <c r="F53" i="6"/>
  <c r="T53" i="6"/>
  <c r="L53" i="6"/>
  <c r="T15" i="6"/>
  <c r="P15" i="6"/>
  <c r="L15" i="6"/>
  <c r="H15" i="6"/>
  <c r="S15" i="6"/>
  <c r="O15" i="6"/>
  <c r="K15" i="6"/>
  <c r="G15" i="6"/>
  <c r="V15" i="6"/>
  <c r="R15" i="6"/>
  <c r="N15" i="6"/>
  <c r="J15" i="6"/>
  <c r="F15" i="6"/>
  <c r="U15" i="6"/>
  <c r="E15" i="6"/>
  <c r="M15" i="6"/>
  <c r="Q15" i="6"/>
  <c r="I15" i="6"/>
  <c r="S25" i="6"/>
  <c r="O25" i="6"/>
  <c r="K25" i="6"/>
  <c r="G25" i="6"/>
  <c r="T25" i="6"/>
  <c r="N25" i="6"/>
  <c r="I25" i="6"/>
  <c r="R25" i="6"/>
  <c r="M25" i="6"/>
  <c r="H25" i="6"/>
  <c r="V25" i="6"/>
  <c r="Q25" i="6"/>
  <c r="L25" i="6"/>
  <c r="F25" i="6"/>
  <c r="E25" i="6"/>
  <c r="U25" i="6"/>
  <c r="P25" i="6"/>
  <c r="J25" i="6"/>
  <c r="U85" i="6"/>
  <c r="Q85" i="6"/>
  <c r="M85" i="6"/>
  <c r="I85" i="6"/>
  <c r="E85" i="6"/>
  <c r="R85" i="6"/>
  <c r="L85" i="6"/>
  <c r="G85" i="6"/>
  <c r="V85" i="6"/>
  <c r="P85" i="6"/>
  <c r="K85" i="6"/>
  <c r="F85" i="6"/>
  <c r="S85" i="6"/>
  <c r="N85" i="6"/>
  <c r="H85" i="6"/>
  <c r="T85" i="6"/>
  <c r="O85" i="6"/>
  <c r="J85" i="6"/>
  <c r="V17" i="6"/>
  <c r="R17" i="6"/>
  <c r="N17" i="6"/>
  <c r="J17" i="6"/>
  <c r="F17" i="6"/>
  <c r="U17" i="6"/>
  <c r="Q17" i="6"/>
  <c r="M17" i="6"/>
  <c r="I17" i="6"/>
  <c r="E17" i="6"/>
  <c r="T17" i="6"/>
  <c r="P17" i="6"/>
  <c r="L17" i="6"/>
  <c r="H17" i="6"/>
  <c r="O17" i="6"/>
  <c r="K17" i="6"/>
  <c r="G17" i="6"/>
  <c r="S17" i="6"/>
  <c r="V42" i="6"/>
  <c r="R42" i="6"/>
  <c r="N42" i="6"/>
  <c r="J42" i="6"/>
  <c r="F42" i="6"/>
  <c r="S42" i="6"/>
  <c r="M42" i="6"/>
  <c r="H42" i="6"/>
  <c r="Q42" i="6"/>
  <c r="L42" i="6"/>
  <c r="G42" i="6"/>
  <c r="U42" i="6"/>
  <c r="P42" i="6"/>
  <c r="K42" i="6"/>
  <c r="E42" i="6"/>
  <c r="I42" i="6"/>
  <c r="T42" i="6"/>
  <c r="O42" i="6"/>
  <c r="V56" i="6"/>
  <c r="R56" i="6"/>
  <c r="N56" i="6"/>
  <c r="J56" i="6"/>
  <c r="F56" i="6"/>
  <c r="T56" i="6"/>
  <c r="P56" i="6"/>
  <c r="L56" i="6"/>
  <c r="H56" i="6"/>
  <c r="Q56" i="6"/>
  <c r="I56" i="6"/>
  <c r="O56" i="6"/>
  <c r="G56" i="6"/>
  <c r="U56" i="6"/>
  <c r="M56" i="6"/>
  <c r="E56" i="6"/>
  <c r="S56" i="6"/>
  <c r="K56" i="6"/>
  <c r="U47" i="6"/>
  <c r="Q47" i="6"/>
  <c r="M47" i="6"/>
  <c r="I47" i="6"/>
  <c r="E47" i="6"/>
  <c r="T47" i="6"/>
  <c r="O47" i="6"/>
  <c r="J47" i="6"/>
  <c r="S47" i="6"/>
  <c r="N47" i="6"/>
  <c r="H47" i="6"/>
  <c r="R47" i="6"/>
  <c r="L47" i="6"/>
  <c r="G47" i="6"/>
  <c r="F47" i="6"/>
  <c r="V47" i="6"/>
  <c r="P47" i="6"/>
  <c r="K47" i="6"/>
  <c r="U108" i="6"/>
  <c r="Q108" i="6"/>
  <c r="M108" i="6"/>
  <c r="I108" i="6"/>
  <c r="E108" i="6"/>
  <c r="T108" i="6"/>
  <c r="P108" i="6"/>
  <c r="L108" i="6"/>
  <c r="H108" i="6"/>
  <c r="V108" i="6"/>
  <c r="R108" i="6"/>
  <c r="N108" i="6"/>
  <c r="J108" i="6"/>
  <c r="F108" i="6"/>
  <c r="O108" i="6"/>
  <c r="K108" i="6"/>
  <c r="S108" i="6"/>
  <c r="G108" i="6"/>
  <c r="U104" i="6"/>
  <c r="Q104" i="6"/>
  <c r="M104" i="6"/>
  <c r="I104" i="6"/>
  <c r="E104" i="6"/>
  <c r="V104" i="6"/>
  <c r="R104" i="6"/>
  <c r="N104" i="6"/>
  <c r="J104" i="6"/>
  <c r="F104" i="6"/>
  <c r="P104" i="6"/>
  <c r="H104" i="6"/>
  <c r="O104" i="6"/>
  <c r="G104" i="6"/>
  <c r="S104" i="6"/>
  <c r="K104" i="6"/>
  <c r="T104" i="6"/>
  <c r="L104" i="6"/>
  <c r="S114" i="6"/>
  <c r="O114" i="6"/>
  <c r="K114" i="6"/>
  <c r="G114" i="6"/>
  <c r="V114" i="6"/>
  <c r="R114" i="6"/>
  <c r="N114" i="6"/>
  <c r="J114" i="6"/>
  <c r="F114" i="6"/>
  <c r="T114" i="6"/>
  <c r="P114" i="6"/>
  <c r="L114" i="6"/>
  <c r="H114" i="6"/>
  <c r="U114" i="6"/>
  <c r="E114" i="6"/>
  <c r="Q114" i="6"/>
  <c r="I114" i="6"/>
  <c r="M114" i="6"/>
  <c r="T54" i="6"/>
  <c r="P54" i="6"/>
  <c r="L54" i="6"/>
  <c r="H54" i="6"/>
  <c r="V54" i="6"/>
  <c r="R54" i="6"/>
  <c r="N54" i="6"/>
  <c r="J54" i="6"/>
  <c r="F54" i="6"/>
  <c r="Q54" i="6"/>
  <c r="I54" i="6"/>
  <c r="O54" i="6"/>
  <c r="G54" i="6"/>
  <c r="U54" i="6"/>
  <c r="M54" i="6"/>
  <c r="E54" i="6"/>
  <c r="K54" i="6"/>
  <c r="S54" i="6"/>
  <c r="V81" i="6"/>
  <c r="R81" i="6"/>
  <c r="N81" i="6"/>
  <c r="J81" i="6"/>
  <c r="F81" i="6"/>
  <c r="U81" i="6"/>
  <c r="Q81" i="6"/>
  <c r="M81" i="6"/>
  <c r="I81" i="6"/>
  <c r="E81" i="6"/>
  <c r="S81" i="6"/>
  <c r="O81" i="6"/>
  <c r="K81" i="6"/>
  <c r="G81" i="6"/>
  <c r="L81" i="6"/>
  <c r="H81" i="6"/>
  <c r="T81" i="6"/>
  <c r="P81" i="6"/>
  <c r="U112" i="6"/>
  <c r="Q112" i="6"/>
  <c r="M112" i="6"/>
  <c r="I112" i="6"/>
  <c r="E112" i="6"/>
  <c r="T112" i="6"/>
  <c r="P112" i="6"/>
  <c r="L112" i="6"/>
  <c r="H112" i="6"/>
  <c r="V112" i="6"/>
  <c r="R112" i="6"/>
  <c r="N112" i="6"/>
  <c r="J112" i="6"/>
  <c r="F112" i="6"/>
  <c r="G112" i="6"/>
  <c r="S112" i="6"/>
  <c r="K112" i="6"/>
  <c r="O112" i="6"/>
  <c r="U89" i="6"/>
  <c r="Q89" i="6"/>
  <c r="M89" i="6"/>
  <c r="I89" i="6"/>
  <c r="E89" i="6"/>
  <c r="V89" i="6"/>
  <c r="P89" i="6"/>
  <c r="K89" i="6"/>
  <c r="F89" i="6"/>
  <c r="T89" i="6"/>
  <c r="O89" i="6"/>
  <c r="J89" i="6"/>
  <c r="R89" i="6"/>
  <c r="L89" i="6"/>
  <c r="G89" i="6"/>
  <c r="S89" i="6"/>
  <c r="N89" i="6"/>
  <c r="H89" i="6"/>
  <c r="T58" i="6"/>
  <c r="P58" i="6"/>
  <c r="L58" i="6"/>
  <c r="H58" i="6"/>
  <c r="V58" i="6"/>
  <c r="R58" i="6"/>
  <c r="N58" i="6"/>
  <c r="J58" i="6"/>
  <c r="F58" i="6"/>
  <c r="S58" i="6"/>
  <c r="K58" i="6"/>
  <c r="Q58" i="6"/>
  <c r="I58" i="6"/>
  <c r="O58" i="6"/>
  <c r="G58" i="6"/>
  <c r="U58" i="6"/>
  <c r="M58" i="6"/>
  <c r="E58" i="6"/>
  <c r="T86" i="6"/>
  <c r="P86" i="6"/>
  <c r="L86" i="6"/>
  <c r="H86" i="6"/>
  <c r="S86" i="6"/>
  <c r="N86" i="6"/>
  <c r="I86" i="6"/>
  <c r="R86" i="6"/>
  <c r="M86" i="6"/>
  <c r="G86" i="6"/>
  <c r="U86" i="6"/>
  <c r="O86" i="6"/>
  <c r="J86" i="6"/>
  <c r="E86" i="6"/>
  <c r="V86" i="6"/>
  <c r="Q86" i="6"/>
  <c r="K86" i="6"/>
  <c r="F86" i="6"/>
  <c r="V123" i="6"/>
  <c r="R123" i="6"/>
  <c r="N123" i="6"/>
  <c r="J123" i="6"/>
  <c r="F123" i="6"/>
  <c r="U123" i="6"/>
  <c r="Q123" i="6"/>
  <c r="M123" i="6"/>
  <c r="I123" i="6"/>
  <c r="E123" i="6"/>
  <c r="S123" i="6"/>
  <c r="O123" i="6"/>
  <c r="K123" i="6"/>
  <c r="G123" i="6"/>
  <c r="H123" i="6"/>
  <c r="T123" i="6"/>
  <c r="L123" i="6"/>
  <c r="P123" i="6"/>
  <c r="A8" i="6" l="1"/>
  <c r="Y8" i="6"/>
  <c r="A9" i="6" l="1"/>
  <c r="Y9" i="6"/>
  <c r="A10" i="6" l="1"/>
  <c r="Y10" i="6"/>
  <c r="Y11" i="6" l="1"/>
  <c r="A11" i="6"/>
  <c r="A12" i="6" l="1"/>
  <c r="Y12" i="6"/>
  <c r="A13" i="6" l="1"/>
  <c r="Y13" i="6"/>
  <c r="A14" i="6" l="1"/>
  <c r="Y14" i="6"/>
  <c r="Y15" i="6" l="1"/>
  <c r="A15" i="6"/>
  <c r="A16" i="6" l="1"/>
  <c r="Y16" i="6"/>
  <c r="A17" i="6" l="1"/>
  <c r="Y17" i="6"/>
  <c r="A18" i="6" l="1"/>
  <c r="Y18" i="6"/>
  <c r="Y19" i="6" l="1"/>
  <c r="A19" i="6"/>
  <c r="Y20" i="6" l="1"/>
  <c r="A20" i="6"/>
  <c r="Y21" i="6" l="1"/>
  <c r="A21" i="6"/>
  <c r="A22" i="6" l="1"/>
  <c r="Y22" i="6"/>
  <c r="A23" i="6" l="1"/>
  <c r="Y23" i="6"/>
  <c r="Y24" i="6" l="1"/>
  <c r="A24" i="6"/>
  <c r="Y25" i="6" l="1"/>
  <c r="A25" i="6"/>
  <c r="Y26" i="6" l="1"/>
  <c r="A26" i="6"/>
  <c r="A27" i="6" l="1"/>
  <c r="Y27" i="6"/>
  <c r="Y28" i="6" l="1"/>
  <c r="A28" i="6"/>
  <c r="A29" i="6" l="1"/>
  <c r="Y29" i="6"/>
  <c r="Y30" i="6" l="1"/>
  <c r="A30" i="6"/>
  <c r="A31" i="6" l="1"/>
  <c r="Y31" i="6"/>
  <c r="A32" i="6" l="1"/>
  <c r="Y32" i="6"/>
  <c r="Y33" i="6" l="1"/>
  <c r="A33" i="6"/>
  <c r="Y34" i="6" l="1"/>
  <c r="A34" i="6"/>
  <c r="A35" i="6" l="1"/>
  <c r="Y35" i="6"/>
  <c r="A36" i="6" l="1"/>
  <c r="Y36" i="6"/>
  <c r="A37" i="6" l="1"/>
  <c r="Y37" i="6"/>
  <c r="Y38" i="6" l="1"/>
  <c r="A38" i="6"/>
  <c r="A39" i="6" l="1"/>
  <c r="Y39" i="6"/>
  <c r="Y40" i="6" l="1"/>
  <c r="A40" i="6"/>
  <c r="A41" i="6" l="1"/>
  <c r="Y41" i="6"/>
  <c r="Y42" i="6" l="1"/>
  <c r="A42" i="6"/>
  <c r="A43" i="6" l="1"/>
  <c r="Y43" i="6"/>
  <c r="Y44" i="6" l="1"/>
  <c r="A44" i="6"/>
  <c r="Y45" i="6" l="1"/>
  <c r="A45" i="6"/>
  <c r="A46" i="6" l="1"/>
  <c r="Y46" i="6"/>
  <c r="A47" i="6" l="1"/>
  <c r="Y47" i="6"/>
  <c r="Y48" i="6" l="1"/>
  <c r="A48" i="6"/>
  <c r="Y49" i="6" l="1"/>
  <c r="A49" i="6"/>
  <c r="Y50" i="6" l="1"/>
  <c r="A50" i="6"/>
  <c r="A51" i="6" l="1"/>
  <c r="Y51" i="6"/>
  <c r="Y52" i="6" l="1"/>
  <c r="A52" i="6"/>
  <c r="A53" i="6" l="1"/>
  <c r="Y53" i="6"/>
  <c r="Y54" i="6" l="1"/>
  <c r="A54" i="6"/>
  <c r="A55" i="6" l="1"/>
  <c r="Y55" i="6"/>
  <c r="Y56" i="6" l="1"/>
  <c r="A56" i="6"/>
  <c r="A57" i="6" l="1"/>
  <c r="Y57" i="6"/>
  <c r="Y58" i="6" l="1"/>
  <c r="A58" i="6"/>
  <c r="A59" i="6" l="1"/>
  <c r="Y59" i="6"/>
  <c r="Y60" i="6" l="1"/>
  <c r="A60" i="6"/>
  <c r="A61" i="6" l="1"/>
  <c r="Y61" i="6"/>
  <c r="A62" i="6" l="1"/>
  <c r="Y62" i="6"/>
  <c r="Y63" i="6" l="1"/>
  <c r="A63" i="6"/>
  <c r="Y64" i="6" l="1"/>
  <c r="A64" i="6"/>
  <c r="A65" i="6" l="1"/>
  <c r="Y65" i="6"/>
  <c r="A66" i="6" l="1"/>
  <c r="Y66" i="6"/>
  <c r="Y67" i="6" l="1"/>
  <c r="A67" i="6"/>
  <c r="Y68" i="6" l="1"/>
  <c r="A68" i="6"/>
  <c r="A69" i="6" l="1"/>
  <c r="Y69" i="6"/>
  <c r="A70" i="6" l="1"/>
  <c r="Y70" i="6"/>
  <c r="Y71" i="6" l="1"/>
  <c r="A71" i="6"/>
  <c r="Y72" i="6" l="1"/>
  <c r="A72" i="6"/>
  <c r="A73" i="6" l="1"/>
  <c r="Y73" i="6"/>
  <c r="A74" i="6" l="1"/>
  <c r="Y74" i="6"/>
  <c r="Y75" i="6" l="1"/>
  <c r="A75" i="6"/>
  <c r="Y76" i="6" l="1"/>
  <c r="A76" i="6"/>
  <c r="A77" i="6" l="1"/>
  <c r="Y77" i="6"/>
  <c r="A78" i="6" l="1"/>
  <c r="Y78" i="6"/>
  <c r="Y79" i="6" l="1"/>
  <c r="A79" i="6"/>
  <c r="Y80" i="6" l="1"/>
  <c r="A80" i="6"/>
  <c r="A81" i="6" l="1"/>
  <c r="Y81" i="6"/>
  <c r="A82" i="6" l="1"/>
  <c r="Y82" i="6"/>
  <c r="Y83" i="6" l="1"/>
  <c r="A83" i="6"/>
  <c r="Y84" i="6" l="1"/>
  <c r="A84" i="6"/>
  <c r="A85" i="6" l="1"/>
  <c r="Y85" i="6"/>
  <c r="Y86" i="6" l="1"/>
  <c r="A86" i="6"/>
  <c r="A87" i="6" l="1"/>
  <c r="Y87" i="6"/>
  <c r="Y88" i="6" l="1"/>
  <c r="A88" i="6"/>
  <c r="A89" i="6" l="1"/>
  <c r="Y89" i="6"/>
  <c r="Y90" i="6" l="1"/>
  <c r="A90" i="6"/>
  <c r="Y91" i="6" l="1"/>
  <c r="A91" i="6"/>
  <c r="A92" i="6" l="1"/>
  <c r="Y92" i="6"/>
  <c r="A93" i="6" l="1"/>
  <c r="Y93" i="6"/>
  <c r="Y94" i="6" l="1"/>
  <c r="A94" i="6"/>
  <c r="Y95" i="6" l="1"/>
  <c r="A95" i="6"/>
  <c r="A96" i="6" l="1"/>
  <c r="Y96" i="6"/>
  <c r="A97" i="6" l="1"/>
  <c r="Y97" i="6"/>
  <c r="Y98" i="6" l="1"/>
  <c r="A98" i="6"/>
  <c r="Y99" i="6" l="1"/>
  <c r="A99" i="6"/>
  <c r="A100" i="6" l="1"/>
  <c r="Y100" i="6"/>
  <c r="Y101" i="6" l="1"/>
  <c r="A101" i="6"/>
  <c r="Y102" i="6" l="1"/>
  <c r="A102" i="6"/>
  <c r="Y103" i="6" l="1"/>
  <c r="A103" i="6"/>
  <c r="A104" i="6" l="1"/>
  <c r="Y104" i="6"/>
  <c r="Y105" i="6" l="1"/>
  <c r="A105" i="6"/>
  <c r="Y106" i="6" l="1"/>
  <c r="A106" i="6"/>
  <c r="A107" i="6" l="1"/>
  <c r="Y107" i="6"/>
  <c r="A108" i="6" l="1"/>
  <c r="Y108" i="6"/>
  <c r="Y109" i="6" l="1"/>
  <c r="A109" i="6"/>
  <c r="Y110" i="6" l="1"/>
  <c r="A110" i="6"/>
  <c r="A111" i="6" l="1"/>
  <c r="Y111" i="6"/>
  <c r="A112" i="6" l="1"/>
  <c r="Y112" i="6"/>
  <c r="Y113" i="6" l="1"/>
  <c r="A113" i="6"/>
  <c r="Y114" i="6" l="1"/>
  <c r="A114" i="6"/>
  <c r="A115" i="6" l="1"/>
  <c r="Y115" i="6"/>
  <c r="A116" i="6" l="1"/>
  <c r="Y116" i="6"/>
  <c r="Y117" i="6" l="1"/>
  <c r="A117" i="6"/>
  <c r="Y118" i="6" l="1"/>
  <c r="A118" i="6"/>
  <c r="A119" i="6" l="1"/>
  <c r="Y119" i="6"/>
  <c r="A120" i="6" l="1"/>
  <c r="Y120" i="6"/>
  <c r="Y121" i="6" l="1"/>
  <c r="A121" i="6"/>
  <c r="Y122" i="6" l="1"/>
  <c r="A122" i="6"/>
  <c r="A123" i="6" l="1"/>
  <c r="Y123" i="6"/>
</calcChain>
</file>

<file path=xl/sharedStrings.xml><?xml version="1.0" encoding="utf-8"?>
<sst xmlns="http://schemas.openxmlformats.org/spreadsheetml/2006/main" count="2064" uniqueCount="994">
  <si>
    <t>Compound</t>
  </si>
  <si>
    <t>KI</t>
  </si>
  <si>
    <t>#</t>
  </si>
  <si>
    <t>name</t>
  </si>
  <si>
    <t>Name</t>
  </si>
  <si>
    <t>min</t>
  </si>
  <si>
    <t>amu</t>
  </si>
  <si>
    <t>s17</t>
  </si>
  <si>
    <t>Carbonylsulfide</t>
  </si>
  <si>
    <t>Cheese</t>
  </si>
  <si>
    <t>Silage</t>
  </si>
  <si>
    <t>IS-2-Methyl-3-Heptanone</t>
  </si>
  <si>
    <t>ad14</t>
  </si>
  <si>
    <t>Acetaldehyde</t>
  </si>
  <si>
    <t>s1</t>
  </si>
  <si>
    <t>Methanethiol</t>
  </si>
  <si>
    <t>IS-Dimethyl-d6-disulfide</t>
  </si>
  <si>
    <t>al1</t>
  </si>
  <si>
    <t>Ethanol</t>
  </si>
  <si>
    <t>IS-Ethanol-d6</t>
  </si>
  <si>
    <t>k1</t>
  </si>
  <si>
    <t>Acetone</t>
  </si>
  <si>
    <t>s3</t>
  </si>
  <si>
    <t>Dimethyl sulfide</t>
  </si>
  <si>
    <t>s16</t>
  </si>
  <si>
    <t>Unknown Sulfur compound3</t>
  </si>
  <si>
    <t>s12</t>
  </si>
  <si>
    <t>Carbondisulfide</t>
  </si>
  <si>
    <t>2-Butenal / 2.3-dihydro-Furan</t>
  </si>
  <si>
    <t>k11</t>
  </si>
  <si>
    <t>Diacetyl</t>
  </si>
  <si>
    <t>k2</t>
  </si>
  <si>
    <t>2-Butanone/Butanal</t>
  </si>
  <si>
    <t>2-Methyl-Furan</t>
  </si>
  <si>
    <t>Ethylacetate</t>
  </si>
  <si>
    <t>ac1</t>
  </si>
  <si>
    <t>Acetic acid**</t>
  </si>
  <si>
    <t>Tetrahydrofuran</t>
  </si>
  <si>
    <t>ad11</t>
  </si>
  <si>
    <t>3-MethylButanal</t>
  </si>
  <si>
    <t>al3</t>
  </si>
  <si>
    <t>1-Butanol</t>
  </si>
  <si>
    <t>ad10</t>
  </si>
  <si>
    <t>2-MethylButanal</t>
  </si>
  <si>
    <t>k22</t>
  </si>
  <si>
    <t>Hydroxyacetone</t>
  </si>
  <si>
    <t>Pentanal</t>
  </si>
  <si>
    <t>k3</t>
  </si>
  <si>
    <t>2-Pentanone</t>
  </si>
  <si>
    <t>1-Penten-3-one</t>
  </si>
  <si>
    <t>k36</t>
  </si>
  <si>
    <t>2,3-Pentanedione</t>
  </si>
  <si>
    <t>3-Pentanone</t>
  </si>
  <si>
    <t>s5</t>
  </si>
  <si>
    <t>Methylthioacetate</t>
  </si>
  <si>
    <t>2-Ethyl-Furan</t>
  </si>
  <si>
    <t>2-Pentanol</t>
  </si>
  <si>
    <t>3-Pentanol</t>
  </si>
  <si>
    <t>2.5-di-Methyl-furan</t>
  </si>
  <si>
    <t>e31</t>
  </si>
  <si>
    <t>Propylacetate</t>
  </si>
  <si>
    <t>EthylPropanoate</t>
  </si>
  <si>
    <t>k16</t>
  </si>
  <si>
    <t>Acetoin</t>
  </si>
  <si>
    <t>ar30</t>
  </si>
  <si>
    <t>Pyrazine</t>
  </si>
  <si>
    <t>IS-Pyrazine-d4</t>
  </si>
  <si>
    <t>ac14</t>
  </si>
  <si>
    <t>Propanoic acid**</t>
  </si>
  <si>
    <t>Vinylfuran</t>
  </si>
  <si>
    <t>Bromodichloromethane</t>
  </si>
  <si>
    <t>al17</t>
  </si>
  <si>
    <t>3-methyl-1-butanol</t>
  </si>
  <si>
    <t>al6</t>
  </si>
  <si>
    <t>1-Pentanol</t>
  </si>
  <si>
    <t>2-methyl-1-butanol</t>
  </si>
  <si>
    <t>s4</t>
  </si>
  <si>
    <t>Dimethyldisulfide</t>
  </si>
  <si>
    <t>ac2</t>
  </si>
  <si>
    <t>Butanoic acid**</t>
  </si>
  <si>
    <t>al34a</t>
  </si>
  <si>
    <t>2,3-butanediol1**</t>
  </si>
  <si>
    <t>al34b</t>
  </si>
  <si>
    <t>2,3-butanediol2**</t>
  </si>
  <si>
    <t>e2</t>
  </si>
  <si>
    <t>Ethylbutanoate</t>
  </si>
  <si>
    <t>ad3</t>
  </si>
  <si>
    <t>Hexanal</t>
  </si>
  <si>
    <t>ac3</t>
  </si>
  <si>
    <t>Isovaleric acid**</t>
  </si>
  <si>
    <t>x-Furaldehyde</t>
  </si>
  <si>
    <t>ac12</t>
  </si>
  <si>
    <t>Anteiso-valeric acid**</t>
  </si>
  <si>
    <t>s14</t>
  </si>
  <si>
    <t>Unknown Sulfur compound1</t>
  </si>
  <si>
    <t>s15</t>
  </si>
  <si>
    <t>Unknown Sulfur compound2</t>
  </si>
  <si>
    <t>3-Hexen-1-ol</t>
  </si>
  <si>
    <t>ac17</t>
  </si>
  <si>
    <t>Valeric acid**</t>
  </si>
  <si>
    <t>Ethylbenzene**</t>
  </si>
  <si>
    <t>al43</t>
  </si>
  <si>
    <t>1-Hexanol</t>
  </si>
  <si>
    <t>3-Methyl-1-Butanol-acetate</t>
  </si>
  <si>
    <t>2-Methyl-1-Butanol-acetate</t>
  </si>
  <si>
    <t>1,4-Dimethylbenzene**</t>
  </si>
  <si>
    <t>k5</t>
  </si>
  <si>
    <t>2-Heptanone</t>
  </si>
  <si>
    <t>EthylPentanoate</t>
  </si>
  <si>
    <t>al13</t>
  </si>
  <si>
    <t>2-Heptanol</t>
  </si>
  <si>
    <t>ar33</t>
  </si>
  <si>
    <t>Styrene**</t>
  </si>
  <si>
    <t>1,2-Dimethylbenzene**</t>
  </si>
  <si>
    <t>ad4</t>
  </si>
  <si>
    <t>Heptanal</t>
  </si>
  <si>
    <t>Tribromomethane</t>
  </si>
  <si>
    <t>Pentylacetate</t>
  </si>
  <si>
    <t>s2</t>
  </si>
  <si>
    <t>Methional</t>
  </si>
  <si>
    <t>s7</t>
  </si>
  <si>
    <t>Dimethyl sulfone</t>
  </si>
  <si>
    <t>ar65</t>
  </si>
  <si>
    <t>2,6-dimethylpyrazine</t>
  </si>
  <si>
    <t>2-Pentene-1-ol, acetate</t>
  </si>
  <si>
    <t>l14</t>
  </si>
  <si>
    <t>Butyrolactone</t>
  </si>
  <si>
    <t>ar48</t>
  </si>
  <si>
    <t>2,5-dimethylpyrazine</t>
  </si>
  <si>
    <t>ar56</t>
  </si>
  <si>
    <t>2,3-dimethylpyrazine</t>
  </si>
  <si>
    <t>ar1</t>
  </si>
  <si>
    <t>a-Pinene</t>
  </si>
  <si>
    <t>ac4</t>
  </si>
  <si>
    <t>Caproic acid**</t>
  </si>
  <si>
    <t>al45</t>
  </si>
  <si>
    <t>1-Heptanol</t>
  </si>
  <si>
    <t>1-Ethyl-3-methyl-Benzene</t>
  </si>
  <si>
    <t>ar2</t>
  </si>
  <si>
    <t>Benzaldehyde</t>
  </si>
  <si>
    <t>Ethyl-3-ethoxyPropanoate</t>
  </si>
  <si>
    <t>al27</t>
  </si>
  <si>
    <t>1-Octen-3-ol</t>
  </si>
  <si>
    <t>a-Methyl-g-crotonolactone</t>
  </si>
  <si>
    <t>s6</t>
  </si>
  <si>
    <t>DimethylTrisulfide</t>
  </si>
  <si>
    <t>Butylbutanoate</t>
  </si>
  <si>
    <t>2-Pentyl-Furan</t>
  </si>
  <si>
    <t>e3</t>
  </si>
  <si>
    <t>EthylHexanoate</t>
  </si>
  <si>
    <t>s9</t>
  </si>
  <si>
    <t>2-Methyl-3-thiolanone</t>
  </si>
  <si>
    <t>ad19</t>
  </si>
  <si>
    <t>Octanal</t>
  </si>
  <si>
    <t>p-Cymene</t>
  </si>
  <si>
    <t>1,2,3-Trimethyl-Benzene</t>
  </si>
  <si>
    <t>misc5</t>
  </si>
  <si>
    <t>Limonene</t>
  </si>
  <si>
    <t>al21</t>
  </si>
  <si>
    <t>Benzyl alcohol</t>
  </si>
  <si>
    <t>Ethyl-2-hydroxy-4-methylpentanoate</t>
  </si>
  <si>
    <t>ar3</t>
  </si>
  <si>
    <t>Phenylacetaldehyde</t>
  </si>
  <si>
    <t>ar50</t>
  </si>
  <si>
    <t>2-Ethyl-3.5-dimethyl-Pyrazine</t>
  </si>
  <si>
    <t>p-Cresol</t>
  </si>
  <si>
    <t>ar36</t>
  </si>
  <si>
    <t>3-Ethyl-2.5-dimethyl-Pyrazine</t>
  </si>
  <si>
    <t>ar20</t>
  </si>
  <si>
    <t>Tetramethylpyrazine</t>
  </si>
  <si>
    <t>k7</t>
  </si>
  <si>
    <t>2-Nonanone</t>
  </si>
  <si>
    <t>l15</t>
  </si>
  <si>
    <t>d-Caprolactone</t>
  </si>
  <si>
    <t>4-Ethyl-1.2-dimethyl-Benzene</t>
  </si>
  <si>
    <t>b-Linalool</t>
  </si>
  <si>
    <t>ad5</t>
  </si>
  <si>
    <t>Nonanal</t>
  </si>
  <si>
    <t>ac6</t>
  </si>
  <si>
    <t>Caprylic acid**</t>
  </si>
  <si>
    <t>1-Nonanol</t>
  </si>
  <si>
    <t>ar4</t>
  </si>
  <si>
    <t>2-Hydroxy-5-methylbenzaldehyde</t>
  </si>
  <si>
    <t>e26</t>
  </si>
  <si>
    <t>EthylOctanoate</t>
  </si>
  <si>
    <t>ac7</t>
  </si>
  <si>
    <t>Pelargonic acid**</t>
  </si>
  <si>
    <t>Cyclohexyl isothiocyanate**</t>
  </si>
  <si>
    <t>s13</t>
  </si>
  <si>
    <t>Dimethyltetrasulfide</t>
  </si>
  <si>
    <t>k8</t>
  </si>
  <si>
    <t>2-Undecanone</t>
  </si>
  <si>
    <t>l16</t>
  </si>
  <si>
    <t>d-Octalactone</t>
  </si>
  <si>
    <t>ac8</t>
  </si>
  <si>
    <t>Capric acid**</t>
  </si>
  <si>
    <t>e5</t>
  </si>
  <si>
    <t>EthylDecanoate</t>
  </si>
  <si>
    <t>l10</t>
  </si>
  <si>
    <t>g-Decalactone</t>
  </si>
  <si>
    <t>l9</t>
  </si>
  <si>
    <t>d-Decalactone</t>
  </si>
  <si>
    <t>2-Tridecanone</t>
  </si>
  <si>
    <t>EthylDodecanoate**</t>
  </si>
  <si>
    <t>l11</t>
  </si>
  <si>
    <t>d-Dodecalactone</t>
  </si>
  <si>
    <t>Rt</t>
  </si>
  <si>
    <t>mz</t>
  </si>
  <si>
    <t>Max shift</t>
  </si>
  <si>
    <t>Point-to-Point MATLAB</t>
  </si>
  <si>
    <t>Please note: NO DATA IN THE YELLOW CELLS (Only graphs and pictures)</t>
  </si>
  <si>
    <t>C5</t>
  </si>
  <si>
    <t xml:space="preserve">Slope 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</si>
  <si>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</si>
  <si>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</si>
  <si>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</si>
  <si>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</si>
  <si>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</si>
  <si>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</si>
  <si>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</si>
  <si>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</si>
  <si>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</si>
  <si>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</si>
  <si>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</si>
  <si>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</si>
  <si>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</si>
  <si>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</si>
  <si>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</si>
  <si>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RI</t>
  </si>
  <si>
    <t>&lt;C5</t>
  </si>
  <si>
    <t>&lt;C6</t>
  </si>
  <si>
    <t>&lt;C7</t>
  </si>
  <si>
    <t>&lt;C8</t>
  </si>
  <si>
    <t>&lt;C9</t>
  </si>
  <si>
    <t>&lt;C10</t>
  </si>
  <si>
    <t>&lt;C11</t>
  </si>
  <si>
    <t>&lt;C12</t>
  </si>
  <si>
    <t>&lt;C13</t>
  </si>
  <si>
    <t>&lt;C14</t>
  </si>
  <si>
    <t>&lt;C15</t>
  </si>
  <si>
    <t>&lt;C16</t>
  </si>
  <si>
    <t>&lt;C17</t>
  </si>
  <si>
    <t>&lt;C18</t>
  </si>
  <si>
    <t>&lt;C19</t>
  </si>
  <si>
    <t>&lt;C20</t>
  </si>
  <si>
    <t>&lt;C21</t>
  </si>
  <si>
    <t>&lt;C22</t>
  </si>
  <si>
    <t>&lt;C23</t>
  </si>
  <si>
    <t>&gt;C23</t>
  </si>
  <si>
    <t>Rt(min)</t>
  </si>
  <si>
    <t>&gt;C16</t>
  </si>
  <si>
    <t>Quantifier</t>
  </si>
  <si>
    <t>RT</t>
  </si>
  <si>
    <t>Left RT Delta</t>
  </si>
  <si>
    <t>Right RT Delta</t>
  </si>
  <si>
    <t>RT Delta Units</t>
  </si>
  <si>
    <t>User Defined</t>
  </si>
  <si>
    <t>Cmpd. Group</t>
  </si>
  <si>
    <t>User Defined 1</t>
  </si>
  <si>
    <t>User Defined 2</t>
  </si>
  <si>
    <t>User Defined 3</t>
  </si>
  <si>
    <t>User Defined 4</t>
  </si>
  <si>
    <t>CAS#</t>
  </si>
  <si>
    <t>Minutes</t>
  </si>
  <si>
    <t>Sulfur</t>
  </si>
  <si>
    <t>463-58-1</t>
  </si>
  <si>
    <t>Aldehyde</t>
  </si>
  <si>
    <t>Ferm. Milk</t>
  </si>
  <si>
    <t>75-07-0</t>
  </si>
  <si>
    <t>Thiol</t>
  </si>
  <si>
    <t>74-93-1</t>
  </si>
  <si>
    <t>IS</t>
  </si>
  <si>
    <t>Alcohol</t>
  </si>
  <si>
    <t>64-17-5</t>
  </si>
  <si>
    <t>Ketone</t>
  </si>
  <si>
    <t>67-64-1</t>
  </si>
  <si>
    <t>75-18-3</t>
  </si>
  <si>
    <t>75-15-0</t>
  </si>
  <si>
    <t>ad27/ar58</t>
  </si>
  <si>
    <t>4170-30-3</t>
  </si>
  <si>
    <t xml:space="preserve">431-03-8 </t>
  </si>
  <si>
    <t>2-Butanone</t>
  </si>
  <si>
    <t>78-93-3</t>
  </si>
  <si>
    <t>Ethyl acetate</t>
  </si>
  <si>
    <t>Ester</t>
  </si>
  <si>
    <t>141-78-6</t>
  </si>
  <si>
    <t>Ethyl methyl sulfide</t>
  </si>
  <si>
    <t>624-89-5</t>
  </si>
  <si>
    <t>Acid</t>
  </si>
  <si>
    <t>64-19-7</t>
  </si>
  <si>
    <t>590-86-3</t>
  </si>
  <si>
    <t>71-36-3</t>
  </si>
  <si>
    <t>96-17-3</t>
  </si>
  <si>
    <t>107-87-9</t>
  </si>
  <si>
    <t>116-09-6</t>
  </si>
  <si>
    <t>600-14-6</t>
  </si>
  <si>
    <t>None</t>
  </si>
  <si>
    <t>513-86-0</t>
  </si>
  <si>
    <t>1534-08-3</t>
  </si>
  <si>
    <t>109-60-4</t>
  </si>
  <si>
    <t>290-37-9</t>
  </si>
  <si>
    <t>79-09-4</t>
  </si>
  <si>
    <t>71-41-0</t>
  </si>
  <si>
    <t>123-51-3</t>
  </si>
  <si>
    <t>624-92-0</t>
  </si>
  <si>
    <t>513-85-9</t>
  </si>
  <si>
    <t>107-92-6</t>
  </si>
  <si>
    <t>105-54-4</t>
  </si>
  <si>
    <t>66-25-1</t>
  </si>
  <si>
    <t>503-74-2</t>
  </si>
  <si>
    <t>109-52-4</t>
  </si>
  <si>
    <t>110-43-0</t>
  </si>
  <si>
    <t>Benzene</t>
  </si>
  <si>
    <t>100-42-5</t>
  </si>
  <si>
    <t>543-49-7</t>
  </si>
  <si>
    <t>111-71-7</t>
  </si>
  <si>
    <t>108-50-9</t>
  </si>
  <si>
    <t>67-71-0</t>
  </si>
  <si>
    <t>3268-49-3</t>
  </si>
  <si>
    <t>123-32-0</t>
  </si>
  <si>
    <t>Lactone</t>
  </si>
  <si>
    <t>96-48-0</t>
  </si>
  <si>
    <t>13019-20-0</t>
  </si>
  <si>
    <t>5910-89-4</t>
  </si>
  <si>
    <t>Terpene</t>
  </si>
  <si>
    <t>80-56-8</t>
  </si>
  <si>
    <t>Benzaldehyde-high</t>
  </si>
  <si>
    <t>100-52-7</t>
  </si>
  <si>
    <t>111-70-6</t>
  </si>
  <si>
    <t>3391-86-4</t>
  </si>
  <si>
    <t>123-66-0</t>
  </si>
  <si>
    <t>EthylHexanoate-high</t>
  </si>
  <si>
    <t>124-13-0</t>
  </si>
  <si>
    <t>13679-85-1</t>
  </si>
  <si>
    <t>100-51-6</t>
  </si>
  <si>
    <t>122-78-1</t>
  </si>
  <si>
    <t>Phenylacetaldehyde-high</t>
  </si>
  <si>
    <t>5989-27-5</t>
  </si>
  <si>
    <t>1-Octanol</t>
  </si>
  <si>
    <t>al</t>
  </si>
  <si>
    <t>11-87-5</t>
  </si>
  <si>
    <t>8-Nonen-2-one</t>
  </si>
  <si>
    <t>k9</t>
  </si>
  <si>
    <t>5009-32-5</t>
  </si>
  <si>
    <t>821-55-6</t>
  </si>
  <si>
    <t>1124-11-4</t>
  </si>
  <si>
    <t>55301-15-7</t>
  </si>
  <si>
    <t>27043-05-6</t>
  </si>
  <si>
    <t>124-19-6</t>
  </si>
  <si>
    <t>lactone</t>
  </si>
  <si>
    <t>502-44-3</t>
  </si>
  <si>
    <t>124-07-2</t>
  </si>
  <si>
    <t>Hexyl Butanoate</t>
  </si>
  <si>
    <t>ester</t>
  </si>
  <si>
    <t>2639-63-6</t>
  </si>
  <si>
    <t>106-32-1</t>
  </si>
  <si>
    <t>613-84-3</t>
  </si>
  <si>
    <t>Octyl acetate</t>
  </si>
  <si>
    <t>112-14-1</t>
  </si>
  <si>
    <t>5756-24-1</t>
  </si>
  <si>
    <t>Unknown</t>
  </si>
  <si>
    <t>1122-82-3</t>
  </si>
  <si>
    <t>112-12-9</t>
  </si>
  <si>
    <t>698-76-0</t>
  </si>
  <si>
    <t>Indole</t>
  </si>
  <si>
    <t>Misc</t>
  </si>
  <si>
    <t>120-72-9</t>
  </si>
  <si>
    <t>2-Undecenal</t>
  </si>
  <si>
    <t>ar</t>
  </si>
  <si>
    <t>53448-07-0</t>
  </si>
  <si>
    <t>Hexyl hexanoate</t>
  </si>
  <si>
    <t>6378-65-0</t>
  </si>
  <si>
    <t>334-48-5</t>
  </si>
  <si>
    <t>Octyl Butanoate</t>
  </si>
  <si>
    <t>110-39-4</t>
  </si>
  <si>
    <t>110-38-3</t>
  </si>
  <si>
    <t>Decyl Acetate</t>
  </si>
  <si>
    <t>112-17-4</t>
  </si>
  <si>
    <t>593-08-8</t>
  </si>
  <si>
    <t>706-14-9</t>
  </si>
  <si>
    <t>705-86-2</t>
  </si>
  <si>
    <t>713-95-1</t>
  </si>
  <si>
    <t>Hexahydropyrrolo[1,2-a]pyrazine-1,4-dione</t>
  </si>
  <si>
    <t>19179-12-5</t>
  </si>
  <si>
    <t>δ-Tetradecalactone</t>
  </si>
  <si>
    <t>Difference</t>
  </si>
  <si>
    <t>Acetoin-saturated</t>
  </si>
  <si>
    <t>Code</t>
  </si>
  <si>
    <t>ac0</t>
  </si>
  <si>
    <t>Formic acid</t>
  </si>
  <si>
    <t>ac =</t>
  </si>
  <si>
    <t>aliphatic Acid</t>
  </si>
  <si>
    <t>Acetic acid</t>
  </si>
  <si>
    <t>ad =</t>
  </si>
  <si>
    <t>aliphatic Aldehyde</t>
  </si>
  <si>
    <t>ac10</t>
  </si>
  <si>
    <t>4-Hydroxy-Butanoic acid</t>
  </si>
  <si>
    <t>al =</t>
  </si>
  <si>
    <t>aliphatic Alcohol</t>
  </si>
  <si>
    <t>ac11</t>
  </si>
  <si>
    <t>4-Methyl-2-oxo-Pentanoic acid</t>
  </si>
  <si>
    <t>ar =</t>
  </si>
  <si>
    <t>Aromatic compound</t>
  </si>
  <si>
    <t>Anteio-Valeric acid</t>
  </si>
  <si>
    <t>e =</t>
  </si>
  <si>
    <t>aliphatic Ester</t>
  </si>
  <si>
    <t>ac13</t>
  </si>
  <si>
    <t>Iso-Butanoic acid</t>
  </si>
  <si>
    <t>k =</t>
  </si>
  <si>
    <t>aliphatic Ketone</t>
  </si>
  <si>
    <t>1-Methoxy-2-PropylAcetate</t>
  </si>
  <si>
    <t>hc =</t>
  </si>
  <si>
    <t>hydrocarbon</t>
  </si>
  <si>
    <t>Propanoic acid</t>
  </si>
  <si>
    <t>l =</t>
  </si>
  <si>
    <t>ac14/al3</t>
  </si>
  <si>
    <t>Butylformate? Butanol?</t>
  </si>
  <si>
    <t>misc =</t>
  </si>
  <si>
    <t>Miscellaneus</t>
  </si>
  <si>
    <t>ac15</t>
  </si>
  <si>
    <t>Dodecanoic acid</t>
  </si>
  <si>
    <t>eth =</t>
  </si>
  <si>
    <t>Ether</t>
  </si>
  <si>
    <t>ac16</t>
  </si>
  <si>
    <t>9-Decenoic acid</t>
  </si>
  <si>
    <t>s=</t>
  </si>
  <si>
    <t>Sulfur compound</t>
  </si>
  <si>
    <t>Valeric acid</t>
  </si>
  <si>
    <t>Butanoic acid</t>
  </si>
  <si>
    <t>Isovaleric acid</t>
  </si>
  <si>
    <t>Caproic acid</t>
  </si>
  <si>
    <t>ac5</t>
  </si>
  <si>
    <t>Enanthic acid</t>
  </si>
  <si>
    <t>Caprylic acid</t>
  </si>
  <si>
    <t>Pelargonic acid</t>
  </si>
  <si>
    <t>Capric acid</t>
  </si>
  <si>
    <t>ac9</t>
  </si>
  <si>
    <t>Methanesylfonylacetic acid</t>
  </si>
  <si>
    <t>ad1</t>
  </si>
  <si>
    <t>Butanal</t>
  </si>
  <si>
    <t>2-methylbutanal</t>
  </si>
  <si>
    <t>ad15</t>
  </si>
  <si>
    <t>Acetaldehyde-Trimer</t>
  </si>
  <si>
    <t>ad16</t>
  </si>
  <si>
    <t>2-methylpropanal</t>
  </si>
  <si>
    <t>ad17</t>
  </si>
  <si>
    <t>2-Propenal</t>
  </si>
  <si>
    <t>ad18</t>
  </si>
  <si>
    <t>ad20</t>
  </si>
  <si>
    <t>Decanal</t>
  </si>
  <si>
    <t>ad21</t>
  </si>
  <si>
    <t>Dodecanal</t>
  </si>
  <si>
    <t>ad22</t>
  </si>
  <si>
    <t>Hexadecanal</t>
  </si>
  <si>
    <t>ad23</t>
  </si>
  <si>
    <t>Octadecanal</t>
  </si>
  <si>
    <t>ad24</t>
  </si>
  <si>
    <t>Didecanal?</t>
  </si>
  <si>
    <t>ad25</t>
  </si>
  <si>
    <t>2-Hexenal</t>
  </si>
  <si>
    <t>ad26</t>
  </si>
  <si>
    <t>Tetradecanal</t>
  </si>
  <si>
    <t>ad27</t>
  </si>
  <si>
    <t>2-Butenal</t>
  </si>
  <si>
    <t>ad28</t>
  </si>
  <si>
    <t>Acetaldehyde-Tetramer</t>
  </si>
  <si>
    <t>ad29</t>
  </si>
  <si>
    <t>3-Methyl-2-Butenal</t>
  </si>
  <si>
    <t>ad30</t>
  </si>
  <si>
    <t>2-Nonenal</t>
  </si>
  <si>
    <t>3-Hexanol?</t>
  </si>
  <si>
    <t>1H-Pyrrole-2-carboxaldehyde</t>
  </si>
  <si>
    <t>Trimethyl-Hexanol?</t>
  </si>
  <si>
    <t>4-Hydroxy-Benzeneethanol</t>
  </si>
  <si>
    <t>al10</t>
  </si>
  <si>
    <t>2-Propanol</t>
  </si>
  <si>
    <t>al11</t>
  </si>
  <si>
    <t>2-Butanol</t>
  </si>
  <si>
    <t>al12</t>
  </si>
  <si>
    <t>2-pentanol</t>
  </si>
  <si>
    <t>al14</t>
  </si>
  <si>
    <t>2-Nonanol</t>
  </si>
  <si>
    <t>al16</t>
  </si>
  <si>
    <t>Ethylhexanoic acid</t>
  </si>
  <si>
    <t>al19</t>
  </si>
  <si>
    <t>3-methyl-3-buten-1-ol</t>
  </si>
  <si>
    <t>al2</t>
  </si>
  <si>
    <t>1-Propanol</t>
  </si>
  <si>
    <t>Benzylalcohol</t>
  </si>
  <si>
    <t>al22</t>
  </si>
  <si>
    <t>PhenylEthylAlcohol</t>
  </si>
  <si>
    <t>al28</t>
  </si>
  <si>
    <t>2-Hexanol</t>
  </si>
  <si>
    <t>al29</t>
  </si>
  <si>
    <t>2-Octanol</t>
  </si>
  <si>
    <t>al30</t>
  </si>
  <si>
    <t>3-Octanol</t>
  </si>
  <si>
    <t>al31</t>
  </si>
  <si>
    <t>3-methyl-2-heptanol</t>
  </si>
  <si>
    <t>al32</t>
  </si>
  <si>
    <t>2-Methyl-Propanol</t>
  </si>
  <si>
    <t>al33</t>
  </si>
  <si>
    <t>1,2-Propanediol</t>
  </si>
  <si>
    <t>2,3-butanediol1</t>
  </si>
  <si>
    <t>2,3-butanediol2</t>
  </si>
  <si>
    <t>al35</t>
  </si>
  <si>
    <t>3-methyl-2-butanol</t>
  </si>
  <si>
    <t>al36</t>
  </si>
  <si>
    <t>2-methyl-3-pentanol</t>
  </si>
  <si>
    <t>al37</t>
  </si>
  <si>
    <t>3-methyl-2-hexanol</t>
  </si>
  <si>
    <t>al38</t>
  </si>
  <si>
    <t>al39</t>
  </si>
  <si>
    <t>1,3-Propanediol</t>
  </si>
  <si>
    <t>al40</t>
  </si>
  <si>
    <t>6-Heptene-1-ol</t>
  </si>
  <si>
    <t>al41</t>
  </si>
  <si>
    <t>2,4-Pentanediol</t>
  </si>
  <si>
    <t>al42</t>
  </si>
  <si>
    <t>al44</t>
  </si>
  <si>
    <t>1,4-Butanediol</t>
  </si>
  <si>
    <t>al46</t>
  </si>
  <si>
    <t>al47</t>
  </si>
  <si>
    <t>al48</t>
  </si>
  <si>
    <t>al49</t>
  </si>
  <si>
    <t>al50</t>
  </si>
  <si>
    <t>3-Methyl-2-buten-1-ol</t>
  </si>
  <si>
    <t>al51</t>
  </si>
  <si>
    <t>al52</t>
  </si>
  <si>
    <t>1-pentanol</t>
  </si>
  <si>
    <t>1,1,4a-Trimethyl-3,4,4a,5,6,7-hexahydro-2(1H)-naphthalenone?</t>
  </si>
  <si>
    <t>ar11</t>
  </si>
  <si>
    <t>Pyridine</t>
  </si>
  <si>
    <t>ar13</t>
  </si>
  <si>
    <t>Trimethylpyrazine</t>
  </si>
  <si>
    <t>ar21</t>
  </si>
  <si>
    <t>ar22</t>
  </si>
  <si>
    <t>ar25</t>
  </si>
  <si>
    <t>Dihydro-2-methyl-3-furanone</t>
  </si>
  <si>
    <t>ar26</t>
  </si>
  <si>
    <t>Furfural</t>
  </si>
  <si>
    <t>ar27</t>
  </si>
  <si>
    <t>Furfuryl alcohol</t>
  </si>
  <si>
    <t>ar28</t>
  </si>
  <si>
    <t>Acetylfuran</t>
  </si>
  <si>
    <t>ar29</t>
  </si>
  <si>
    <t>5-Methyl-Furfural</t>
  </si>
  <si>
    <t>ar31</t>
  </si>
  <si>
    <t>EthylBenzene</t>
  </si>
  <si>
    <t>ar32</t>
  </si>
  <si>
    <t>Methoxy-Phenyl-Oxime</t>
  </si>
  <si>
    <t>Styrene</t>
  </si>
  <si>
    <t>ar34</t>
  </si>
  <si>
    <t>1-Methoxy-4-Methyl-Benzene</t>
  </si>
  <si>
    <t>ar35</t>
  </si>
  <si>
    <t>ar37</t>
  </si>
  <si>
    <t>3,6-Dimethyl-1,4-dioxane-2,5-dione</t>
  </si>
  <si>
    <t>ar38</t>
  </si>
  <si>
    <t>ar39</t>
  </si>
  <si>
    <t>Naphthalene</t>
  </si>
  <si>
    <t>ar40</t>
  </si>
  <si>
    <t>1,1,6-Trimethyl-1,2-dihydronaphthalene</t>
  </si>
  <si>
    <t>ar41</t>
  </si>
  <si>
    <t>2,4-bis(1,1-dimethylethyl)-Phenol</t>
  </si>
  <si>
    <t>ar42</t>
  </si>
  <si>
    <t>Butylated Hydroxytoluene</t>
  </si>
  <si>
    <t>ar43</t>
  </si>
  <si>
    <t>DiethylPhthalate</t>
  </si>
  <si>
    <t>2,5-dimethylPyrazine</t>
  </si>
  <si>
    <t>ar49</t>
  </si>
  <si>
    <t>Toluene</t>
  </si>
  <si>
    <t>ar51</t>
  </si>
  <si>
    <t>2-Methyl-Pyrazine</t>
  </si>
  <si>
    <t>ar52</t>
  </si>
  <si>
    <t>Ethylbenzene</t>
  </si>
  <si>
    <t>ar53</t>
  </si>
  <si>
    <t>1,2-Dimethylbenzene</t>
  </si>
  <si>
    <t>ar54</t>
  </si>
  <si>
    <t>1,4-Dimethylbenzene</t>
  </si>
  <si>
    <t>ar55</t>
  </si>
  <si>
    <t>Ethylpyrazine</t>
  </si>
  <si>
    <t>ar57</t>
  </si>
  <si>
    <t>ar58</t>
  </si>
  <si>
    <t>2.3-dihydro-Furan</t>
  </si>
  <si>
    <t>ar59</t>
  </si>
  <si>
    <t>ar61</t>
  </si>
  <si>
    <t>ar62</t>
  </si>
  <si>
    <t>ar63</t>
  </si>
  <si>
    <t>ar64</t>
  </si>
  <si>
    <t>e1</t>
  </si>
  <si>
    <t>e13</t>
  </si>
  <si>
    <t>MethylButanoate</t>
  </si>
  <si>
    <t>e14</t>
  </si>
  <si>
    <t>Ethyl-Lactate</t>
  </si>
  <si>
    <t>e15</t>
  </si>
  <si>
    <t>Methyl-Hexanoate</t>
  </si>
  <si>
    <t>e16</t>
  </si>
  <si>
    <t>3-MethylButyl-Butanoate/Pentyl-Butanoate</t>
  </si>
  <si>
    <t>e17</t>
  </si>
  <si>
    <t>Monoethyl succinate</t>
  </si>
  <si>
    <t>e18</t>
  </si>
  <si>
    <t>Methyl-Decanoate</t>
  </si>
  <si>
    <t>e19</t>
  </si>
  <si>
    <t>Ethyl-9-Decenoate</t>
  </si>
  <si>
    <t>e20</t>
  </si>
  <si>
    <t>Methyl-Dodecanoate</t>
  </si>
  <si>
    <t>e21</t>
  </si>
  <si>
    <t>Ethyl-Dodecanoate</t>
  </si>
  <si>
    <t>e22</t>
  </si>
  <si>
    <t>Butyl-Propenoate</t>
  </si>
  <si>
    <t>e23</t>
  </si>
  <si>
    <t>1,3-Propanediol, diacetate</t>
  </si>
  <si>
    <t>e24</t>
  </si>
  <si>
    <t>Hexyl-Butanoate</t>
  </si>
  <si>
    <t>e25</t>
  </si>
  <si>
    <t>Ethylpropanoate</t>
  </si>
  <si>
    <t>e27</t>
  </si>
  <si>
    <t>e28</t>
  </si>
  <si>
    <t>e29</t>
  </si>
  <si>
    <t>Ethyl-Hexanoate</t>
  </si>
  <si>
    <t>e30</t>
  </si>
  <si>
    <t>e32</t>
  </si>
  <si>
    <t>1-Butanol-3-Methyl-acetate</t>
  </si>
  <si>
    <t>e33</t>
  </si>
  <si>
    <t>e34</t>
  </si>
  <si>
    <t>e35</t>
  </si>
  <si>
    <t>eth1</t>
  </si>
  <si>
    <t>OctylEther</t>
  </si>
  <si>
    <t>hc0</t>
  </si>
  <si>
    <t>Pentane</t>
  </si>
  <si>
    <t>hc11</t>
  </si>
  <si>
    <t>Decane</t>
  </si>
  <si>
    <t>hc12</t>
  </si>
  <si>
    <t>5-ethyl-2,2,3-trimethylheptane</t>
  </si>
  <si>
    <t>hc13</t>
  </si>
  <si>
    <t>Undecane</t>
  </si>
  <si>
    <t>hc14</t>
  </si>
  <si>
    <t>Dodecane</t>
  </si>
  <si>
    <t>hc15</t>
  </si>
  <si>
    <t>Tridecane</t>
  </si>
  <si>
    <t>hc16</t>
  </si>
  <si>
    <t>Nonane</t>
  </si>
  <si>
    <t>hc17</t>
  </si>
  <si>
    <t>Butane</t>
  </si>
  <si>
    <t>hc18</t>
  </si>
  <si>
    <t>Hexane</t>
  </si>
  <si>
    <t>hc19</t>
  </si>
  <si>
    <t>Alkane_RI966</t>
  </si>
  <si>
    <t>hc2</t>
  </si>
  <si>
    <t>Heptane</t>
  </si>
  <si>
    <t>hc20</t>
  </si>
  <si>
    <t>3,5,5-trimethyl-2-Hexene</t>
  </si>
  <si>
    <t>hc21</t>
  </si>
  <si>
    <t>2-Heptyl-1,3-Dioxepane</t>
  </si>
  <si>
    <t>hc22</t>
  </si>
  <si>
    <t xml:space="preserve">4,5-Dimethyl-2-pentadecyl-1,3-dioxolane  </t>
  </si>
  <si>
    <t>hc23</t>
  </si>
  <si>
    <t>Alkane_RI1001</t>
  </si>
  <si>
    <t>hc24</t>
  </si>
  <si>
    <t>2-Butyl-4-methyl-1,3-Dioxolane</t>
  </si>
  <si>
    <t>hc25</t>
  </si>
  <si>
    <t>2,2,4,6,6-Pentamethyl-Heptane</t>
  </si>
  <si>
    <t>hc26</t>
  </si>
  <si>
    <t>Alkane_RI1021</t>
  </si>
  <si>
    <t>hc27</t>
  </si>
  <si>
    <t>Alkane_RI1026</t>
  </si>
  <si>
    <t>hc28</t>
  </si>
  <si>
    <t>Alkane_RI1035</t>
  </si>
  <si>
    <t>hc29</t>
  </si>
  <si>
    <t>Alkane_RI1044</t>
  </si>
  <si>
    <t>hc30</t>
  </si>
  <si>
    <t>Alkane_RI1058</t>
  </si>
  <si>
    <t>hc31</t>
  </si>
  <si>
    <t>Alkane_RI1063</t>
  </si>
  <si>
    <t>hc32</t>
  </si>
  <si>
    <t>Alkane_RI1066</t>
  </si>
  <si>
    <t>hc33</t>
  </si>
  <si>
    <t>2,6-Dimethyl-Octane</t>
  </si>
  <si>
    <t>hc34</t>
  </si>
  <si>
    <t>Alkane_RI1081</t>
  </si>
  <si>
    <t>hc35</t>
  </si>
  <si>
    <t>Alkane_RI1095</t>
  </si>
  <si>
    <t>hc36</t>
  </si>
  <si>
    <t>Alkane_RI1101</t>
  </si>
  <si>
    <t>1-Hydroxy-2-Propanone</t>
  </si>
  <si>
    <t>k23</t>
  </si>
  <si>
    <t>4-methyl-2-hexanone</t>
  </si>
  <si>
    <t>k24</t>
  </si>
  <si>
    <t>2,4-Heptanedione</t>
  </si>
  <si>
    <t>k25</t>
  </si>
  <si>
    <t>3-Octanone</t>
  </si>
  <si>
    <t>k26</t>
  </si>
  <si>
    <t>2-Octanone</t>
  </si>
  <si>
    <t>k27</t>
  </si>
  <si>
    <t>k28</t>
  </si>
  <si>
    <t>2-Decanone</t>
  </si>
  <si>
    <t>k29</t>
  </si>
  <si>
    <t>7-Decen-2-one</t>
  </si>
  <si>
    <t>k30</t>
  </si>
  <si>
    <t>2-Hydroxy-3-pentanone</t>
  </si>
  <si>
    <t>k37</t>
  </si>
  <si>
    <t>1-Octen-3-one</t>
  </si>
  <si>
    <t>k38</t>
  </si>
  <si>
    <t>MethylAcetoin</t>
  </si>
  <si>
    <t>k39</t>
  </si>
  <si>
    <t>2-Methyl-3-Heptanone</t>
  </si>
  <si>
    <t>k4</t>
  </si>
  <si>
    <t>2-Hexanone</t>
  </si>
  <si>
    <t>k40</t>
  </si>
  <si>
    <t>3-Pentene-2-one</t>
  </si>
  <si>
    <t>k41</t>
  </si>
  <si>
    <t>k42</t>
  </si>
  <si>
    <t>k43</t>
  </si>
  <si>
    <t>l1</t>
  </si>
  <si>
    <t>Pantolactone</t>
  </si>
  <si>
    <t>l12</t>
  </si>
  <si>
    <t>a-Methyl-g-Crotonolactone</t>
  </si>
  <si>
    <t>l13</t>
  </si>
  <si>
    <t>Angelica lactone</t>
  </si>
  <si>
    <t>ButyroLactone</t>
  </si>
  <si>
    <t>l2</t>
  </si>
  <si>
    <t>g-Caprolactone</t>
  </si>
  <si>
    <t>l3</t>
  </si>
  <si>
    <t>Tetradecalactone</t>
  </si>
  <si>
    <t>l4</t>
  </si>
  <si>
    <t>d-Nonalactone</t>
  </si>
  <si>
    <t>l5</t>
  </si>
  <si>
    <t>g-Undecalactone</t>
  </si>
  <si>
    <t>l6</t>
  </si>
  <si>
    <t>g-Dodecalactone</t>
  </si>
  <si>
    <t>l7</t>
  </si>
  <si>
    <t>trans-Geranylacetone</t>
  </si>
  <si>
    <t>l8</t>
  </si>
  <si>
    <t>g-Heptylbutyrolacone</t>
  </si>
  <si>
    <t>misc1</t>
  </si>
  <si>
    <t>EthylHydrazine?</t>
  </si>
  <si>
    <t>misc10</t>
  </si>
  <si>
    <t>misc11</t>
  </si>
  <si>
    <t>misc2</t>
  </si>
  <si>
    <t>N-Methyl-Acetamide</t>
  </si>
  <si>
    <t>misc3</t>
  </si>
  <si>
    <t>N-Ethylacetamide</t>
  </si>
  <si>
    <t>misc4</t>
  </si>
  <si>
    <t>DichloroMethane</t>
  </si>
  <si>
    <t>misc6</t>
  </si>
  <si>
    <t>misc7</t>
  </si>
  <si>
    <t>misc8</t>
  </si>
  <si>
    <t>4-Ethyl-1,2-dimethyl-Benzene</t>
  </si>
  <si>
    <t>misc9</t>
  </si>
  <si>
    <t>s10</t>
  </si>
  <si>
    <t>2,3-Dihydrothiophene</t>
  </si>
  <si>
    <t>s11</t>
  </si>
  <si>
    <t>Benzisothiazole</t>
  </si>
  <si>
    <t>Methylthioacetic acid</t>
  </si>
  <si>
    <t>s8</t>
  </si>
  <si>
    <t>Methyl-5-methylfurylSulfide</t>
  </si>
  <si>
    <t>Unk1</t>
  </si>
  <si>
    <t>Unknown_RI910</t>
  </si>
  <si>
    <t>Unk2</t>
  </si>
  <si>
    <t>Unknown_RI929</t>
  </si>
  <si>
    <t>Unk3</t>
  </si>
  <si>
    <t>Unknown_RI1120</t>
  </si>
  <si>
    <t>2,6-dimethylPyrazine</t>
  </si>
  <si>
    <t>s18</t>
  </si>
  <si>
    <t>Ethyl-Methyl-Sulfide</t>
  </si>
  <si>
    <t>misc12</t>
  </si>
  <si>
    <t>misc13</t>
  </si>
  <si>
    <t>Carbonyl sulfide</t>
  </si>
  <si>
    <t>Ethanol saturated</t>
  </si>
  <si>
    <t>Ethanethiol/Dimethyl sulfide</t>
  </si>
  <si>
    <t>s19</t>
  </si>
  <si>
    <t>Carbon disulfide</t>
  </si>
  <si>
    <t>1-Propanol?</t>
  </si>
  <si>
    <t>1-Propanol? saturated</t>
  </si>
  <si>
    <t>Ethyl acetate saturated</t>
  </si>
  <si>
    <t>Acetic acid** = Ethanoic acid**</t>
  </si>
  <si>
    <t>Acetic acid** = Ethanoic acid**saturated</t>
  </si>
  <si>
    <t>3-Methyl butanal</t>
  </si>
  <si>
    <t>1-Butanol saturated</t>
  </si>
  <si>
    <t>2-Methyl butanal</t>
  </si>
  <si>
    <t>Z-Furan- 2,5-dimethyl</t>
  </si>
  <si>
    <t>Propyl acetate</t>
  </si>
  <si>
    <t>Propyl acetate saturated</t>
  </si>
  <si>
    <t>Formic acid, butyl ester</t>
  </si>
  <si>
    <t>Dimethyl disulfide</t>
  </si>
  <si>
    <t>Isobutyl acetate</t>
  </si>
  <si>
    <t>1-Octene</t>
  </si>
  <si>
    <t>hc38</t>
  </si>
  <si>
    <t>Ethyl butanoate</t>
  </si>
  <si>
    <t>Ethyl butanoate saturated</t>
  </si>
  <si>
    <t>Z-Propanoic acid, 2-hydroxy ethyl ester</t>
  </si>
  <si>
    <t>ac18</t>
  </si>
  <si>
    <t>Z-Furfural</t>
  </si>
  <si>
    <t>Butanoic acid, 2-methyl-</t>
  </si>
  <si>
    <t>Valeric acid**= Pentanoic acid**</t>
  </si>
  <si>
    <t>1-Hexanol saturated</t>
  </si>
  <si>
    <t>p-Xylene</t>
  </si>
  <si>
    <t>Styrene**saturated</t>
  </si>
  <si>
    <t>Propanoic acid, 2-methyl-, butyl ester</t>
  </si>
  <si>
    <t>Propanoic acid, butyl ester</t>
  </si>
  <si>
    <t>Caproic acid**= Hexanoic acid**</t>
  </si>
  <si>
    <t>Dimethyl trisulfide</t>
  </si>
  <si>
    <t>Oxalic acid, butyl propyl ester</t>
  </si>
  <si>
    <t>Butanoic acid, butyl ester</t>
  </si>
  <si>
    <t>Ethyl hexanoate</t>
  </si>
  <si>
    <t>Ethyl hexanoate-high</t>
  </si>
  <si>
    <t>Thiopivalic acid</t>
  </si>
  <si>
    <t>Z-3-Carene</t>
  </si>
  <si>
    <t>ar68</t>
  </si>
  <si>
    <t>2-Acetylthiazole</t>
  </si>
  <si>
    <t>o-Cymene</t>
  </si>
  <si>
    <t>3,7-dimethyldecane?</t>
  </si>
  <si>
    <t>Benzenealdehyde</t>
  </si>
  <si>
    <t>Acetophenone</t>
  </si>
  <si>
    <t>3-Ethyl-2.5-dimethylpyrazine</t>
  </si>
  <si>
    <t>2-Nonanone-Alt</t>
  </si>
  <si>
    <t>Phenylethyl Alcohol</t>
  </si>
  <si>
    <t>Phenylethyl Alcohol saturated</t>
  </si>
  <si>
    <t>Benzenamine, N-ethyl-</t>
  </si>
  <si>
    <t>Benzenamine, N-ethyl- saturated</t>
  </si>
  <si>
    <t>Caprylic acid**= Octanoic acid**</t>
  </si>
  <si>
    <t>Z-Benzoic acid**</t>
  </si>
  <si>
    <t>Benzoic acid, ethyl ester</t>
  </si>
  <si>
    <t>Benzoic acid, ethyl ester- saturated</t>
  </si>
  <si>
    <t>Hexyl butanoate</t>
  </si>
  <si>
    <t>Ethyl octanoate</t>
  </si>
  <si>
    <t>e36</t>
  </si>
  <si>
    <t>Z-Benzaldehyde- 2,4-dimethyl</t>
  </si>
  <si>
    <t>ar69</t>
  </si>
  <si>
    <t>Z-Benzaldehyde, 2,4-dimethyl-saturated</t>
  </si>
  <si>
    <t>Dimethyl tetrasulfide</t>
  </si>
  <si>
    <t>ar67</t>
  </si>
  <si>
    <t>Pelargonic acid**= Nonanoic acid**</t>
  </si>
  <si>
    <t>Acetic acid, 2-phenylethyl ester</t>
  </si>
  <si>
    <t>Phenol, 4-tert-butyl-</t>
  </si>
  <si>
    <t>Capric acid**= Decanoic acid**</t>
  </si>
  <si>
    <t>Benzenepropanoic acid, ethyl ester</t>
  </si>
  <si>
    <t>Eugenol</t>
  </si>
  <si>
    <t>ad32</t>
  </si>
  <si>
    <t>e39</t>
  </si>
  <si>
    <t>Octyl butanoate</t>
  </si>
  <si>
    <t>e37</t>
  </si>
  <si>
    <t>Ethyl decanoate</t>
  </si>
  <si>
    <t>Tetradecane</t>
  </si>
  <si>
    <t>hc37</t>
  </si>
  <si>
    <t>Decyl acetate</t>
  </si>
  <si>
    <t>e38</t>
  </si>
  <si>
    <t>Unknown silage</t>
  </si>
  <si>
    <t>Dihydroactinidolide</t>
  </si>
  <si>
    <t>Z-Tetradecanal</t>
  </si>
  <si>
    <t>Pentadecanal</t>
  </si>
  <si>
    <t>al53</t>
  </si>
  <si>
    <t>1-Dodecanol, 3,7,11-trimethyl-</t>
  </si>
  <si>
    <t>al54</t>
  </si>
  <si>
    <t>Z-Hexadecanal</t>
  </si>
  <si>
    <t>Dibutyl phthalate</t>
  </si>
  <si>
    <t>Ferm. Millk</t>
  </si>
  <si>
    <t>Siage</t>
  </si>
  <si>
    <t>75-08-1</t>
  </si>
  <si>
    <t>71-23-8</t>
  </si>
  <si>
    <t xml:space="preserve">6032-29-7 </t>
  </si>
  <si>
    <t>110-62-3</t>
  </si>
  <si>
    <t xml:space="preserve">625-86-5 </t>
  </si>
  <si>
    <t>592-84-7</t>
  </si>
  <si>
    <t>110-19-0</t>
  </si>
  <si>
    <t>108-88-3</t>
  </si>
  <si>
    <t xml:space="preserve">111-66-0 </t>
  </si>
  <si>
    <t xml:space="preserve">97-64-3 </t>
  </si>
  <si>
    <t xml:space="preserve">98-01-1 </t>
  </si>
  <si>
    <t>9007-16-3</t>
  </si>
  <si>
    <t xml:space="preserve"> 116-53-0</t>
  </si>
  <si>
    <t xml:space="preserve">100-41-4 </t>
  </si>
  <si>
    <t>106-42-3</t>
  </si>
  <si>
    <t xml:space="preserve"> 97-87-0</t>
  </si>
  <si>
    <t>590-01-2</t>
  </si>
  <si>
    <t>109-21-7</t>
  </si>
  <si>
    <t xml:space="preserve">14667-55-1 </t>
  </si>
  <si>
    <t xml:space="preserve">13466-78-9 </t>
  </si>
  <si>
    <t>24295-03-2</t>
  </si>
  <si>
    <t xml:space="preserve">13475-82-6 </t>
  </si>
  <si>
    <t xml:space="preserve">527-84-4 </t>
  </si>
  <si>
    <t>17312-54-8</t>
  </si>
  <si>
    <t>98-86-2</t>
  </si>
  <si>
    <t>60-12-8</t>
  </si>
  <si>
    <t>103-69-5</t>
  </si>
  <si>
    <t xml:space="preserve">65-85-0 </t>
  </si>
  <si>
    <t>93-89-0</t>
  </si>
  <si>
    <t xml:space="preserve">112-31-2 </t>
  </si>
  <si>
    <t xml:space="preserve"> 5779-94-2 </t>
  </si>
  <si>
    <t xml:space="preserve">1014-60-4 </t>
  </si>
  <si>
    <t>103-45-7</t>
  </si>
  <si>
    <t>98-54-4</t>
  </si>
  <si>
    <t>2021-28-5</t>
  </si>
  <si>
    <t>97-53-0</t>
  </si>
  <si>
    <t xml:space="preserve">629-59-4 </t>
  </si>
  <si>
    <t xml:space="preserve">112-54-9 </t>
  </si>
  <si>
    <t xml:space="preserve">128-37-0 </t>
  </si>
  <si>
    <t>17092-92-1</t>
  </si>
  <si>
    <t xml:space="preserve">124-25-4 </t>
  </si>
  <si>
    <t>3301-94-8</t>
  </si>
  <si>
    <t xml:space="preserve">6750-34-1 </t>
  </si>
  <si>
    <t>84-74-2</t>
  </si>
  <si>
    <t/>
  </si>
  <si>
    <t>MZ</t>
  </si>
  <si>
    <t>60.0</t>
  </si>
  <si>
    <t>44.0</t>
  </si>
  <si>
    <t>48.0</t>
  </si>
  <si>
    <t>45.0</t>
  </si>
  <si>
    <t>49.0</t>
  </si>
  <si>
    <t>43.0</t>
  </si>
  <si>
    <t>62.0</t>
  </si>
  <si>
    <t>76.0</t>
  </si>
  <si>
    <t>31.0</t>
  </si>
  <si>
    <t>42.0</t>
  </si>
  <si>
    <t>70.0</t>
  </si>
  <si>
    <t>86.0</t>
  </si>
  <si>
    <t>72.0</t>
  </si>
  <si>
    <t>61.0</t>
  </si>
  <si>
    <t>71.0</t>
  </si>
  <si>
    <t>58.0</t>
  </si>
  <si>
    <t>56.0</t>
  </si>
  <si>
    <t>57.0</t>
  </si>
  <si>
    <t>100.0</t>
  </si>
  <si>
    <t>90.0</t>
  </si>
  <si>
    <t>96.0</t>
  </si>
  <si>
    <t>88.0</t>
  </si>
  <si>
    <t>80.0</t>
  </si>
  <si>
    <t>74.0</t>
  </si>
  <si>
    <t>55.0</t>
  </si>
  <si>
    <t>84.0</t>
  </si>
  <si>
    <t>94.0</t>
  </si>
  <si>
    <t>91.0</t>
  </si>
  <si>
    <t>74.1</t>
  </si>
  <si>
    <t>106.0</t>
  </si>
  <si>
    <t>91.1</t>
  </si>
  <si>
    <t>104.0</t>
  </si>
  <si>
    <t>105.0</t>
  </si>
  <si>
    <t>79.0</t>
  </si>
  <si>
    <t>108.0</t>
  </si>
  <si>
    <t>93.0</t>
  </si>
  <si>
    <t>57.1</t>
  </si>
  <si>
    <t>50.0</t>
  </si>
  <si>
    <t>110.0</t>
  </si>
  <si>
    <t>43.1</t>
  </si>
  <si>
    <t>115.0</t>
  </si>
  <si>
    <t>41.0</t>
  </si>
  <si>
    <t>127.1</t>
  </si>
  <si>
    <t>119.0</t>
  </si>
  <si>
    <t>136.0</t>
  </si>
  <si>
    <t>120.0</t>
  </si>
  <si>
    <t>105.1</t>
  </si>
  <si>
    <t>135.0</t>
  </si>
  <si>
    <t>142.0</t>
  </si>
  <si>
    <t>106.1</t>
  </si>
  <si>
    <t>107.0</t>
  </si>
  <si>
    <t>123.0</t>
  </si>
  <si>
    <t>122.1</t>
  </si>
  <si>
    <t>101.0</t>
  </si>
  <si>
    <t>112.0</t>
  </si>
  <si>
    <t>134.0</t>
  </si>
  <si>
    <t>141.0</t>
  </si>
  <si>
    <t>175.0</t>
  </si>
  <si>
    <t>99.0</t>
  </si>
  <si>
    <t>117.0</t>
  </si>
  <si>
    <t>104.1</t>
  </si>
  <si>
    <t>164.1</t>
  </si>
  <si>
    <t>140.0</t>
  </si>
  <si>
    <t>85.0</t>
  </si>
  <si>
    <t>205.0</t>
  </si>
  <si>
    <t>111.1</t>
  </si>
  <si>
    <t>83.0</t>
  </si>
  <si>
    <t>82.0</t>
  </si>
  <si>
    <t>149.0</t>
  </si>
  <si>
    <t>Ethyl methy sulfide</t>
  </si>
  <si>
    <t>Meat</t>
  </si>
  <si>
    <t>Aromatic</t>
  </si>
  <si>
    <t>Allyl methyl sulfide</t>
  </si>
  <si>
    <t>s21</t>
  </si>
  <si>
    <t>10152-76-8</t>
  </si>
  <si>
    <t>Diethyl sulfide</t>
  </si>
  <si>
    <t>s22</t>
  </si>
  <si>
    <t>352-93-2</t>
  </si>
  <si>
    <t>Hydrocarbon</t>
  </si>
  <si>
    <t>Isovaleric acid**= Butanoic acid, 3-methyl-**B3</t>
  </si>
  <si>
    <t>‎111-27-3</t>
  </si>
  <si>
    <t>‎142-62-1</t>
  </si>
  <si>
    <t>‎3658-80-8</t>
  </si>
  <si>
    <t>2,2,4,6,6-pentamethyl-heptane</t>
  </si>
  <si>
    <t>Alkane</t>
  </si>
  <si>
    <t>2,2,4,6,6-pentamethyl-heptane, Saturated</t>
  </si>
  <si>
    <t>1,3-bis(1,1-dimethylethyl)-Benzene</t>
  </si>
  <si>
    <t>‎112-05-0</t>
  </si>
  <si>
    <t>2765-11-9</t>
  </si>
  <si>
    <t xml:space="preserve">2765-11-9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</si>
</sst>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indexed="9"/>
      <name val="Calibri"/>
      <family val="2"/>
    </font>
    <font>
      <sz val="11"/>
      <color indexed="56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sz val="10"/>
      <color rgb="FFFF0000"/>
      <name val="Arial"/>
      <family val="2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sz val="11"/>
      <color indexed="8"/>
      <name val="Trebuchet MS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08000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F0F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3" fillId="21" borderId="15" applyNumberFormat="0" applyAlignment="0" applyProtection="0"/>
    <xf numFmtId="0" fontId="24" fillId="22" borderId="16" applyNumberFormat="0" applyAlignment="0" applyProtection="0"/>
    <xf numFmtId="0" fontId="25" fillId="22" borderId="15" applyNumberFormat="0" applyAlignment="0" applyProtection="0"/>
    <xf numFmtId="0" fontId="26" fillId="0" borderId="17" applyNumberFormat="0" applyFill="0" applyAlignment="0" applyProtection="0"/>
    <xf numFmtId="0" fontId="27" fillId="23" borderId="18" applyNumberFormat="0" applyAlignment="0" applyProtection="0"/>
    <xf numFmtId="0" fontId="28" fillId="0" borderId="0" applyNumberFormat="0" applyFill="0" applyBorder="0" applyAlignment="0" applyProtection="0"/>
    <xf numFmtId="0" fontId="15" fillId="24" borderId="19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15" fillId="46" borderId="0" applyNumberFormat="0" applyBorder="0" applyAlignment="0" applyProtection="0"/>
    <xf numFmtId="0" fontId="15" fillId="47" borderId="0" applyNumberFormat="0" applyBorder="0" applyAlignment="0" applyProtection="0"/>
    <xf numFmtId="0" fontId="31" fillId="48" borderId="0" applyNumberFormat="0" applyBorder="0" applyAlignment="0" applyProtection="0"/>
  </cellStyleXfs>
  <cellXfs count="72">
    <xf numFmtId="0" fontId="0" fillId="0" borderId="0" xfId="0"/>
    <xf numFmtId="0" fontId="7" fillId="5" borderId="5" xfId="3" applyFont="1" applyFill="1" applyBorder="1" applyAlignment="1">
      <alignment horizontal="left" vertical="center"/>
    </xf>
    <xf numFmtId="4" fontId="8" fillId="6" borderId="6" xfId="4" applyNumberFormat="1" applyFont="1" applyFill="1" applyBorder="1" applyAlignment="1">
      <alignment horizontal="center" vertical="center"/>
    </xf>
    <xf numFmtId="1" fontId="9" fillId="7" borderId="7" xfId="3" quotePrefix="1" applyNumberFormat="1" applyFont="1" applyFill="1" applyBorder="1" applyAlignment="1">
      <alignment horizontal="center" vertical="center"/>
    </xf>
    <xf numFmtId="0" fontId="7" fillId="5" borderId="5" xfId="3" applyFont="1" applyFill="1" applyBorder="1" applyAlignment="1">
      <alignment horizontal="left"/>
    </xf>
    <xf numFmtId="0" fontId="9" fillId="5" borderId="5" xfId="3" applyFont="1" applyFill="1" applyBorder="1" applyAlignment="1">
      <alignment horizontal="left" vertical="center"/>
    </xf>
    <xf numFmtId="0" fontId="10" fillId="8" borderId="5" xfId="3" applyFont="1" applyFill="1" applyBorder="1" applyAlignment="1">
      <alignment horizontal="left" vertical="center"/>
    </xf>
    <xf numFmtId="0" fontId="2" fillId="0" borderId="0" xfId="2"/>
    <xf numFmtId="0" fontId="5" fillId="10" borderId="1" xfId="3" applyFont="1" applyFill="1" applyBorder="1" applyAlignment="1">
      <alignment horizontal="center"/>
    </xf>
    <xf numFmtId="0" fontId="4" fillId="3" borderId="1" xfId="3" applyBorder="1" applyAlignment="1">
      <alignment horizontal="left"/>
    </xf>
    <xf numFmtId="0" fontId="4" fillId="3" borderId="2" xfId="3" applyBorder="1" applyAlignment="1">
      <alignment horizontal="center"/>
    </xf>
    <xf numFmtId="0" fontId="2" fillId="11" borderId="0" xfId="2" applyFill="1"/>
    <xf numFmtId="0" fontId="4" fillId="11" borderId="0" xfId="3" applyFill="1" applyBorder="1" applyAlignment="1">
      <alignment horizontal="center"/>
    </xf>
    <xf numFmtId="0" fontId="2" fillId="11" borderId="0" xfId="2" applyFill="1" applyAlignment="1">
      <alignment horizontal="center"/>
    </xf>
    <xf numFmtId="0" fontId="5" fillId="10" borderId="9" xfId="3" quotePrefix="1" applyFont="1" applyFill="1" applyBorder="1" applyAlignment="1">
      <alignment horizontal="center"/>
    </xf>
    <xf numFmtId="0" fontId="4" fillId="3" borderId="9" xfId="3" applyBorder="1" applyAlignment="1">
      <alignment horizontal="left"/>
    </xf>
    <xf numFmtId="0" fontId="4" fillId="3" borderId="3" xfId="3" applyBorder="1" applyAlignment="1">
      <alignment horizontal="center"/>
    </xf>
    <xf numFmtId="0" fontId="4" fillId="3" borderId="3" xfId="3" quotePrefix="1" applyBorder="1" applyAlignment="1">
      <alignment horizontal="center"/>
    </xf>
    <xf numFmtId="0" fontId="3" fillId="0" borderId="0" xfId="2" applyFont="1" applyAlignment="1">
      <alignment horizontal="center"/>
    </xf>
    <xf numFmtId="1" fontId="6" fillId="12" borderId="0" xfId="2" applyNumberFormat="1" applyFont="1" applyFill="1" applyAlignment="1">
      <alignment horizontal="left"/>
    </xf>
    <xf numFmtId="0" fontId="11" fillId="12" borderId="0" xfId="2" applyFont="1" applyFill="1" applyAlignment="1">
      <alignment horizontal="center"/>
    </xf>
    <xf numFmtId="0" fontId="11" fillId="12" borderId="0" xfId="2" applyFont="1" applyFill="1"/>
    <xf numFmtId="0" fontId="6" fillId="0" borderId="8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2" fontId="8" fillId="13" borderId="6" xfId="4" applyNumberFormat="1" applyFont="1" applyFill="1" applyBorder="1" applyAlignment="1">
      <alignment horizontal="center"/>
    </xf>
    <xf numFmtId="0" fontId="8" fillId="9" borderId="10" xfId="4" applyFont="1" applyFill="1" applyBorder="1" applyAlignment="1">
      <alignment horizontal="center"/>
    </xf>
    <xf numFmtId="1" fontId="8" fillId="13" borderId="10" xfId="4" applyNumberFormat="1" applyFont="1" applyFill="1" applyBorder="1" applyAlignment="1">
      <alignment horizontal="center"/>
    </xf>
    <xf numFmtId="165" fontId="8" fillId="13" borderId="6" xfId="4" applyNumberFormat="1" applyFont="1" applyFill="1" applyBorder="1" applyAlignment="1">
      <alignment horizontal="center"/>
    </xf>
    <xf numFmtId="0" fontId="2" fillId="0" borderId="0" xfId="2" applyAlignment="1">
      <alignment horizontal="center"/>
    </xf>
    <xf numFmtId="1" fontId="2" fillId="0" borderId="0" xfId="2" applyNumberFormat="1" applyAlignment="1">
      <alignment horizontal="center"/>
    </xf>
    <xf numFmtId="2" fontId="2" fillId="0" borderId="0" xfId="2" applyNumberFormat="1" applyAlignment="1">
      <alignment horizontal="center"/>
    </xf>
    <xf numFmtId="165" fontId="2" fillId="0" borderId="0" xfId="2" applyNumberFormat="1" applyAlignment="1">
      <alignment horizontal="center"/>
    </xf>
    <xf numFmtId="1" fontId="3" fillId="0" borderId="0" xfId="2" applyNumberFormat="1" applyFont="1" applyAlignment="1">
      <alignment horizontal="center"/>
    </xf>
    <xf numFmtId="0" fontId="2" fillId="0" borderId="8" xfId="2" applyBorder="1" applyAlignment="1">
      <alignment horizontal="center"/>
    </xf>
    <xf numFmtId="164" fontId="2" fillId="0" borderId="0" xfId="2" applyNumberFormat="1" applyAlignment="1">
      <alignment horizontal="center"/>
    </xf>
    <xf numFmtId="0" fontId="3" fillId="0" borderId="0" xfId="2" applyFont="1"/>
    <xf numFmtId="165" fontId="2" fillId="0" borderId="0" xfId="2" applyNumberFormat="1"/>
    <xf numFmtId="1" fontId="2" fillId="0" borderId="0" xfId="2" applyNumberFormat="1"/>
    <xf numFmtId="166" fontId="2" fillId="0" borderId="0" xfId="2" applyNumberFormat="1" applyAlignment="1">
      <alignment horizontal="center"/>
    </xf>
    <xf numFmtId="0" fontId="2" fillId="4" borderId="0" xfId="2" applyFill="1"/>
    <xf numFmtId="0" fontId="2" fillId="14" borderId="0" xfId="2" applyFill="1"/>
    <xf numFmtId="0" fontId="4" fillId="3" borderId="0" xfId="3" applyBorder="1" applyAlignment="1">
      <alignment horizontal="center"/>
    </xf>
    <xf numFmtId="0" fontId="3" fillId="15" borderId="0" xfId="2" applyFont="1" applyFill="1" applyAlignment="1">
      <alignment horizontal="center"/>
    </xf>
    <xf numFmtId="0" fontId="3" fillId="0" borderId="0" xfId="2" applyFont="1" applyAlignment="1">
      <alignment horizontal="left"/>
    </xf>
    <xf numFmtId="1" fontId="3" fillId="14" borderId="0" xfId="2" quotePrefix="1" applyNumberFormat="1" applyFont="1" applyFill="1" applyAlignment="1">
      <alignment horizontal="center"/>
    </xf>
    <xf numFmtId="0" fontId="2" fillId="15" borderId="0" xfId="2" applyFill="1" applyAlignment="1">
      <alignment horizontal="center"/>
    </xf>
    <xf numFmtId="1" fontId="2" fillId="14" borderId="0" xfId="2" applyNumberFormat="1" applyFill="1" applyAlignment="1">
      <alignment horizontal="center"/>
    </xf>
    <xf numFmtId="2" fontId="4" fillId="3" borderId="0" xfId="3" applyNumberFormat="1" applyBorder="1" applyAlignment="1">
      <alignment horizontal="center"/>
    </xf>
    <xf numFmtId="0" fontId="2" fillId="0" borderId="0" xfId="2" applyAlignment="1">
      <alignment horizontal="left"/>
    </xf>
    <xf numFmtId="1" fontId="4" fillId="3" borderId="0" xfId="3" applyNumberFormat="1" applyBorder="1" applyAlignment="1">
      <alignment horizontal="center"/>
    </xf>
    <xf numFmtId="2" fontId="2" fillId="15" borderId="0" xfId="2" applyNumberFormat="1" applyFill="1" applyAlignment="1">
      <alignment horizontal="center"/>
    </xf>
    <xf numFmtId="1" fontId="2" fillId="0" borderId="0" xfId="2" applyNumberFormat="1" applyFill="1"/>
    <xf numFmtId="0" fontId="2" fillId="0" borderId="0" xfId="2" applyFill="1"/>
    <xf numFmtId="0" fontId="2" fillId="0" borderId="0" xfId="2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horizontal="right" vertical="top"/>
    </xf>
    <xf numFmtId="2" fontId="6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horizontal="right" vertical="top"/>
    </xf>
    <xf numFmtId="0" fontId="13" fillId="16" borderId="8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/>
    </xf>
    <xf numFmtId="0" fontId="6" fillId="11" borderId="8" xfId="0" applyFont="1" applyFill="1" applyBorder="1"/>
    <xf numFmtId="0" fontId="6" fillId="11" borderId="5" xfId="0" applyFont="1" applyFill="1" applyBorder="1"/>
    <xf numFmtId="0" fontId="0" fillId="0" borderId="0" xfId="0" applyBorder="1" applyAlignment="1">
      <alignment horizontal="center"/>
    </xf>
    <xf numFmtId="0" fontId="14" fillId="17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8" xfId="0" applyBorder="1" applyAlignment="1">
      <alignment horizontal="center"/>
    </xf>
    <xf numFmtId="0" fontId="13" fillId="16" borderId="11" xfId="0" applyFont="1" applyFill="1" applyBorder="1" applyAlignment="1">
      <alignment horizontal="left" vertical="center"/>
    </xf>
    <xf numFmtId="0" fontId="13" fillId="16" borderId="4" xfId="0" applyFont="1" applyFill="1" applyBorder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1" builtinId="53" customBuiltin="1"/>
    <cellStyle name="Good" xfId="11" builtinId="26" customBuiltin="1"/>
    <cellStyle name="Good 2" xfId="3" xr:uid="{00000000-0005-0000-0000-00001D000000}"/>
    <cellStyle name="Good_MCA1_CompoundTable_Etc" xfId="4" xr:uid="{00000000-0005-0000-0000-00001E000000}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eutral 2" xfId="1" xr:uid="{00000000-0005-0000-0000-000026000000}"/>
    <cellStyle name="Normal" xfId="0" builtinId="0"/>
    <cellStyle name="Normal 2" xfId="2" xr:uid="{00000000-0005-0000-0000-000028000000}"/>
    <cellStyle name="Normal 2 2" xfId="5" xr:uid="{00000000-0005-0000-0000-000029000000}"/>
    <cellStyle name="Note" xfId="20" builtinId="10" customBuiltin="1"/>
    <cellStyle name="Output" xfId="15" builtinId="21" customBuiltin="1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23542157941907887"/>
                  <c:y val="-1.247670128190498E-4"/>
                </c:manualLayout>
              </c:layout>
              <c:numFmt formatCode="General" sourceLinked="0"/>
            </c:trendlineLbl>
          </c:trendline>
          <c:xVal>
            <c:numRef>
              <c:f>'RI compounds'!$C$3:$C$20</c:f>
              <c:numCache>
                <c:formatCode>0.00</c:formatCode>
                <c:ptCount val="18"/>
                <c:pt idx="0">
                  <c:v>4.2720000000000002</c:v>
                </c:pt>
                <c:pt idx="1">
                  <c:v>5.2140000000000004</c:v>
                </c:pt>
                <c:pt idx="2">
                  <c:v>6.6879999999999997</c:v>
                </c:pt>
                <c:pt idx="3">
                  <c:v>8.5340000000000007</c:v>
                </c:pt>
                <c:pt idx="4">
                  <c:v>10.597</c:v>
                </c:pt>
                <c:pt idx="5">
                  <c:v>13.019</c:v>
                </c:pt>
                <c:pt idx="6">
                  <c:v>15.734</c:v>
                </c:pt>
                <c:pt idx="7">
                  <c:v>18.513999999999999</c:v>
                </c:pt>
                <c:pt idx="8">
                  <c:v>20.547999999999998</c:v>
                </c:pt>
                <c:pt idx="9">
                  <c:v>22.068999999999999</c:v>
                </c:pt>
                <c:pt idx="10">
                  <c:v>23.3</c:v>
                </c:pt>
                <c:pt idx="11">
                  <c:v>24.25</c:v>
                </c:pt>
                <c:pt idx="12">
                  <c:v>25.1</c:v>
                </c:pt>
                <c:pt idx="13">
                  <c:v>25.85</c:v>
                </c:pt>
                <c:pt idx="14">
                  <c:v>26.5</c:v>
                </c:pt>
                <c:pt idx="15">
                  <c:v>27.15</c:v>
                </c:pt>
              </c:numCache>
            </c:numRef>
          </c:xVal>
          <c:yVal>
            <c:numRef>
              <c:f>'RI compounds'!$D$3:$D$20</c:f>
              <c:numCache>
                <c:formatCode>General</c:formatCode>
                <c:ptCount val="18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D-4B10-9A0D-8FED32654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4320"/>
        <c:axId val="111780608"/>
      </c:scatterChart>
      <c:valAx>
        <c:axId val="50344320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Rt (min)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11780608"/>
        <c:crosses val="autoZero"/>
        <c:crossBetween val="midCat"/>
      </c:valAx>
      <c:valAx>
        <c:axId val="111780608"/>
        <c:scaling>
          <c:orientation val="minMax"/>
          <c:min val="4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5034432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10</xdr:row>
      <xdr:rowOff>38100</xdr:rowOff>
    </xdr:from>
    <xdr:to>
      <xdr:col>31</xdr:col>
      <xdr:colOff>333375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309563</xdr:colOff>
      <xdr:row>17</xdr:row>
      <xdr:rowOff>11906</xdr:rowOff>
    </xdr:from>
    <xdr:to>
      <xdr:col>14</xdr:col>
      <xdr:colOff>192882</xdr:colOff>
      <xdr:row>39</xdr:row>
      <xdr:rowOff>50006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0163" y="3298031"/>
          <a:ext cx="3740944" cy="3629025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182"/>
  <sheetViews>
    <sheetView tabSelected="1" zoomScale="120" zoomScaleNormal="120" workbookViewId="0">
      <pane xSplit="2" ySplit="2" topLeftCell="E198" activePane="bottomRight" state="frozen"/>
      <selection pane="topRight" activeCell="B1" sqref="B1"/>
      <selection pane="bottomLeft" activeCell="A3" sqref="A3"/>
      <selection pane="bottomRight" activeCell="B1" sqref="B1:O205"/>
    </sheetView>
  </sheetViews>
  <sheetFormatPr defaultRowHeight="12.75" x14ac:dyDescent="0.25"/>
  <cols>
    <col min="1" max="1" width="9.140625" style="54"/>
    <col min="2" max="2" width="32.28515625" style="54" bestFit="1" customWidth="1"/>
    <col min="3" max="3" width="11" style="54" customWidth="1"/>
    <col min="4" max="4" width="11" style="54" bestFit="1" customWidth="1"/>
    <col min="5" max="5" width="11.7109375" style="54" customWidth="1"/>
    <col min="6" max="7" width="9" style="54" customWidth="1"/>
    <col min="8" max="8" width="4.42578125" style="54" bestFit="1" customWidth="1"/>
    <col min="9" max="9" width="10.7109375" style="54" bestFit="1" customWidth="1"/>
    <col min="10" max="10" width="12" style="54" bestFit="1" customWidth="1"/>
    <col min="11" max="11" width="11.85546875" style="54" customWidth="1"/>
    <col min="12" max="14" width="11.42578125" style="54" bestFit="1" customWidth="1"/>
    <col min="15" max="15" width="15.7109375" style="54" bestFit="1" customWidth="1"/>
    <col min="16" max="16" width="17.85546875" style="54" customWidth="1"/>
    <col min="17" max="22" width="9.28515625" style="54" bestFit="1" customWidth="1"/>
    <col min="23" max="23" width="9.28515625" style="54" customWidth="1"/>
    <col min="24" max="24" width="15.5703125" style="54" bestFit="1" customWidth="1"/>
    <col min="25" max="25" width="9.140625" style="54"/>
    <col min="26" max="26" width="9.28515625" style="54" bestFit="1" customWidth="1"/>
    <col min="27" max="27" width="26" style="54" bestFit="1" customWidth="1"/>
    <col min="28" max="28" width="6.140625" style="54" customWidth="1"/>
    <col min="29" max="29" width="10.5703125" style="54" customWidth="1"/>
    <col min="30" max="38" width="9.140625" style="54"/>
    <col min="39" max="40" width="23.140625" style="54" bestFit="1" customWidth="1"/>
    <col min="41" max="16384" width="9.140625" style="54"/>
  </cols>
  <sheetData>
    <row r="1" spans="2:17" ht="15.75" customHeight="1" x14ac:dyDescent="0.25">
      <c r="B1" s="69" t="s">
        <v>251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54" t="s">
        <v>385</v>
      </c>
    </row>
    <row r="2" spans="2:17" ht="25.5" customHeight="1" x14ac:dyDescent="0.25">
      <c r="B2" s="60" t="s">
        <v>4</v>
      </c>
      <c r="C2" s="60" t="s">
        <v>903</v>
      </c>
      <c r="D2" s="60" t="s">
        <v>252</v>
      </c>
      <c r="E2" s="60" t="s">
        <v>253</v>
      </c>
      <c r="F2" s="60" t="s">
        <v>254</v>
      </c>
      <c r="G2" s="60" t="s">
        <v>255</v>
      </c>
      <c r="H2" s="60" t="s">
        <v>228</v>
      </c>
      <c r="I2" s="60" t="s">
        <v>257</v>
      </c>
      <c r="J2" s="60" t="s">
        <v>256</v>
      </c>
      <c r="K2" s="60" t="s">
        <v>258</v>
      </c>
      <c r="L2" s="60" t="s">
        <v>259</v>
      </c>
      <c r="M2" s="60" t="s">
        <v>260</v>
      </c>
      <c r="N2" s="60" t="s">
        <v>261</v>
      </c>
      <c r="O2" s="60" t="s">
        <v>262</v>
      </c>
      <c r="P2" s="54" t="s">
        <v>5</v>
      </c>
      <c r="Q2" s="54" t="s">
        <v>5</v>
      </c>
    </row>
    <row r="3" spans="2:17" x14ac:dyDescent="0.25">
      <c r="B3" s="58" t="s">
        <v>767</v>
      </c>
      <c r="C3" s="59" t="s">
        <v>904</v>
      </c>
      <c r="D3" s="57">
        <v>3.6349556381653061</v>
      </c>
      <c r="E3" s="59">
        <v>0.5</v>
      </c>
      <c r="F3" s="59">
        <v>0.5</v>
      </c>
      <c r="G3" s="59" t="s">
        <v>263</v>
      </c>
      <c r="H3" s="59">
        <v>442</v>
      </c>
      <c r="I3" s="58" t="s">
        <v>264</v>
      </c>
      <c r="J3" s="58" t="s">
        <v>7</v>
      </c>
      <c r="K3" s="58"/>
      <c r="L3" s="58" t="s">
        <v>9</v>
      </c>
      <c r="M3" s="58"/>
      <c r="N3" s="58"/>
      <c r="O3" s="58" t="s">
        <v>265</v>
      </c>
      <c r="P3" s="57">
        <f>IF(H3&lt;'RI compounds'!$D$3,RI_Calc!AA3,IF(H3&lt;'RI compounds'!$D$4,RI_Calc!AB3,IF(H3&lt;'RI compounds'!$D$5,RI_Calc!AC3,IF(H3&lt;'RI compounds'!$D$6,RI_Calc!AD3,IF(H3&lt;'RI compounds'!$D$7,RI_Calc!AE3,IF(H3&lt;'RI compounds'!$D$8,RI_Calc!AF3,IF(H3&lt;'RI compounds'!$D$9,RI_Calc!AG3,IF(H3&lt;'RI compounds'!$D$10,RI_Calc!AH3,IF(H3&lt;'RI compounds'!$D$11,RI_Calc!AI3,IF(H3&lt;'RI compounds'!$D$12,RI_Calc!AJ3,IF(H3&lt;'RI compounds'!$D$13,RI_Calc!AK3,IF(H3&lt;'RI compounds'!$D$14,RI_Calc!AL3,IF(H3&lt;'RI compounds'!$D$15,RI_Calc!AM3,IF(H3&lt;'RI compounds'!$D$16,RI_Calc!AN3,IF(H3&lt;'RI compounds'!$D$17,RI_Calc!AO3,IF(H3&lt;'RI compounds'!$D$18,RI_Calc!AP3,IF(H3&lt;'RI compounds'!$D$19,RI_Calc!AQ3,IF(H3&lt;'RI compounds'!$D$20,RI_Calc!AR3,IF(H3&lt;'RI compounds'!$D$21,RI_Calc!AS3,IF(H3&gt;'RI compounds'!$D$21,RI_Calc!AT3,"ND"))))))))))))))))))))</f>
        <v>3.6349556381653061</v>
      </c>
      <c r="Q3" s="57">
        <f t="shared" ref="Q3:Q34" si="0">D3-P3</f>
        <v>0</v>
      </c>
    </row>
    <row r="4" spans="2:17" ht="15" customHeight="1" x14ac:dyDescent="0.25">
      <c r="B4" s="58" t="s">
        <v>13</v>
      </c>
      <c r="C4" s="59" t="s">
        <v>905</v>
      </c>
      <c r="D4" s="57">
        <v>3.6930743126387027</v>
      </c>
      <c r="E4" s="59">
        <v>0.5</v>
      </c>
      <c r="F4" s="59">
        <v>0.5</v>
      </c>
      <c r="G4" s="59" t="s">
        <v>263</v>
      </c>
      <c r="H4" s="59">
        <v>447</v>
      </c>
      <c r="I4" s="58" t="s">
        <v>266</v>
      </c>
      <c r="J4" s="58" t="s">
        <v>12</v>
      </c>
      <c r="K4" s="58" t="s">
        <v>267</v>
      </c>
      <c r="L4" s="58" t="s">
        <v>9</v>
      </c>
      <c r="M4" s="58"/>
      <c r="N4" s="58"/>
      <c r="O4" s="58" t="s">
        <v>268</v>
      </c>
      <c r="P4" s="57">
        <f>IF(H4&lt;'RI compounds'!$D$3,RI_Calc!AA4,IF(H4&lt;'RI compounds'!$D$4,RI_Calc!AB4,IF(H4&lt;'RI compounds'!$D$5,RI_Calc!AC4,IF(H4&lt;'RI compounds'!$D$6,RI_Calc!AD4,IF(H4&lt;'RI compounds'!$D$7,RI_Calc!AE4,IF(H4&lt;'RI compounds'!$D$8,RI_Calc!AF4,IF(H4&lt;'RI compounds'!$D$9,RI_Calc!AG4,IF(H4&lt;'RI compounds'!$D$10,RI_Calc!AH4,IF(H4&lt;'RI compounds'!$D$11,RI_Calc!AI4,IF(H4&lt;'RI compounds'!$D$12,RI_Calc!AJ4,IF(H4&lt;'RI compounds'!$D$13,RI_Calc!AK4,IF(H4&lt;'RI compounds'!$D$14,RI_Calc!AL4,IF(H4&lt;'RI compounds'!$D$15,RI_Calc!AM4,IF(H4&lt;'RI compounds'!$D$16,RI_Calc!AN4,IF(H4&lt;'RI compounds'!$D$17,RI_Calc!AO4,IF(H4&lt;'RI compounds'!$D$18,RI_Calc!AP4,IF(H4&lt;'RI compounds'!$D$19,RI_Calc!AQ4,IF(H4&lt;'RI compounds'!$D$20,RI_Calc!AR4,IF(H4&lt;'RI compounds'!$D$21,RI_Calc!AS4,IF(H4&gt;'RI compounds'!$D$21,RI_Calc!AT4,"ND"))))))))))))))))))))</f>
        <v>3.6930743126387027</v>
      </c>
      <c r="Q4" s="57">
        <f t="shared" si="0"/>
        <v>0</v>
      </c>
    </row>
    <row r="5" spans="2:17" x14ac:dyDescent="0.25">
      <c r="B5" s="58" t="s">
        <v>15</v>
      </c>
      <c r="C5" s="59" t="s">
        <v>906</v>
      </c>
      <c r="D5" s="57">
        <v>3.8747790402957278</v>
      </c>
      <c r="E5" s="59">
        <v>0.5</v>
      </c>
      <c r="F5" s="59">
        <v>0.5</v>
      </c>
      <c r="G5" s="59" t="s">
        <v>263</v>
      </c>
      <c r="H5" s="59">
        <v>463</v>
      </c>
      <c r="I5" s="58" t="s">
        <v>269</v>
      </c>
      <c r="J5" s="58" t="s">
        <v>14</v>
      </c>
      <c r="K5" s="58" t="s">
        <v>267</v>
      </c>
      <c r="L5" s="58" t="s">
        <v>9</v>
      </c>
      <c r="M5" s="58"/>
      <c r="N5" s="58"/>
      <c r="O5" s="58" t="s">
        <v>270</v>
      </c>
      <c r="P5" s="57">
        <f>IF(H5&lt;'RI compounds'!$D$3,RI_Calc!AA5,IF(H5&lt;'RI compounds'!$D$4,RI_Calc!AB5,IF(H5&lt;'RI compounds'!$D$5,RI_Calc!AC5,IF(H5&lt;'RI compounds'!$D$6,RI_Calc!AD5,IF(H5&lt;'RI compounds'!$D$7,RI_Calc!AE5,IF(H5&lt;'RI compounds'!$D$8,RI_Calc!AF5,IF(H5&lt;'RI compounds'!$D$9,RI_Calc!AG5,IF(H5&lt;'RI compounds'!$D$10,RI_Calc!AH5,IF(H5&lt;'RI compounds'!$D$11,RI_Calc!AI5,IF(H5&lt;'RI compounds'!$D$12,RI_Calc!AJ5,IF(H5&lt;'RI compounds'!$D$13,RI_Calc!AK5,IF(H5&lt;'RI compounds'!$D$14,RI_Calc!AL5,IF(H5&lt;'RI compounds'!$D$15,RI_Calc!AM5,IF(H5&lt;'RI compounds'!$D$16,RI_Calc!AN5,IF(H5&lt;'RI compounds'!$D$17,RI_Calc!AO5,IF(H5&lt;'RI compounds'!$D$18,RI_Calc!AP5,IF(H5&lt;'RI compounds'!$D$19,RI_Calc!AQ5,IF(H5&lt;'RI compounds'!$D$20,RI_Calc!AR5,IF(H5&lt;'RI compounds'!$D$21,RI_Calc!AS5,IF(H5&gt;'RI compounds'!$D$21,RI_Calc!AT5,"ND"))))))))))))))))))))</f>
        <v>3.8747790402957278</v>
      </c>
      <c r="Q5" s="57">
        <f t="shared" si="0"/>
        <v>0</v>
      </c>
    </row>
    <row r="6" spans="2:17" x14ac:dyDescent="0.25">
      <c r="B6" s="58" t="s">
        <v>18</v>
      </c>
      <c r="C6" s="59" t="s">
        <v>907</v>
      </c>
      <c r="D6" s="57">
        <v>4.0069831574349841</v>
      </c>
      <c r="E6" s="59">
        <v>0.6</v>
      </c>
      <c r="F6" s="59">
        <v>0.6</v>
      </c>
      <c r="G6" s="59" t="s">
        <v>263</v>
      </c>
      <c r="H6" s="59">
        <v>475</v>
      </c>
      <c r="I6" s="58" t="s">
        <v>272</v>
      </c>
      <c r="J6" s="58" t="s">
        <v>17</v>
      </c>
      <c r="K6" s="58" t="s">
        <v>267</v>
      </c>
      <c r="L6" s="58" t="s">
        <v>9</v>
      </c>
      <c r="M6" s="58"/>
      <c r="N6" s="58"/>
      <c r="O6" s="58" t="s">
        <v>273</v>
      </c>
      <c r="P6" s="57">
        <f>IF(H6&lt;'RI compounds'!$D$3,RI_Calc!AA6,IF(H6&lt;'RI compounds'!$D$4,RI_Calc!AB6,IF(H6&lt;'RI compounds'!$D$5,RI_Calc!AC6,IF(H6&lt;'RI compounds'!$D$6,RI_Calc!AD6,IF(H6&lt;'RI compounds'!$D$7,RI_Calc!AE6,IF(H6&lt;'RI compounds'!$D$8,RI_Calc!AF6,IF(H6&lt;'RI compounds'!$D$9,RI_Calc!AG6,IF(H6&lt;'RI compounds'!$D$10,RI_Calc!AH6,IF(H6&lt;'RI compounds'!$D$11,RI_Calc!AI6,IF(H6&lt;'RI compounds'!$D$12,RI_Calc!AJ6,IF(H6&lt;'RI compounds'!$D$13,RI_Calc!AK6,IF(H6&lt;'RI compounds'!$D$14,RI_Calc!AL6,IF(H6&lt;'RI compounds'!$D$15,RI_Calc!AM6,IF(H6&lt;'RI compounds'!$D$16,RI_Calc!AN6,IF(H6&lt;'RI compounds'!$D$17,RI_Calc!AO6,IF(H6&lt;'RI compounds'!$D$18,RI_Calc!AP6,IF(H6&lt;'RI compounds'!$D$19,RI_Calc!AQ6,IF(H6&lt;'RI compounds'!$D$20,RI_Calc!AR6,IF(H6&lt;'RI compounds'!$D$21,RI_Calc!AS6,IF(H6&gt;'RI compounds'!$D$21,RI_Calc!AT6,"ND"))))))))))))))))))))</f>
        <v>4.0069831574349841</v>
      </c>
      <c r="Q6" s="57">
        <f t="shared" si="0"/>
        <v>0</v>
      </c>
    </row>
    <row r="7" spans="2:17" x14ac:dyDescent="0.25">
      <c r="B7" s="58" t="s">
        <v>19</v>
      </c>
      <c r="C7" s="59" t="s">
        <v>908</v>
      </c>
      <c r="D7" s="57">
        <v>4.0069831574349841</v>
      </c>
      <c r="E7" s="59">
        <v>0.5</v>
      </c>
      <c r="F7" s="59">
        <v>0.5</v>
      </c>
      <c r="G7" s="59" t="s">
        <v>263</v>
      </c>
      <c r="H7" s="59">
        <v>475</v>
      </c>
      <c r="I7" s="58" t="s">
        <v>271</v>
      </c>
      <c r="J7" s="58"/>
      <c r="K7" s="58"/>
      <c r="L7" s="58" t="s">
        <v>9</v>
      </c>
      <c r="M7" s="58"/>
      <c r="N7" s="58"/>
      <c r="O7" s="58" t="s">
        <v>902</v>
      </c>
      <c r="P7" s="57">
        <f>IF(H7&lt;'RI compounds'!$D$3,RI_Calc!AA7,IF(H7&lt;'RI compounds'!$D$4,RI_Calc!AB7,IF(H7&lt;'RI compounds'!$D$5,RI_Calc!AC7,IF(H7&lt;'RI compounds'!$D$6,RI_Calc!AD7,IF(H7&lt;'RI compounds'!$D$7,RI_Calc!AE7,IF(H7&lt;'RI compounds'!$D$8,RI_Calc!AF7,IF(H7&lt;'RI compounds'!$D$9,RI_Calc!AG7,IF(H7&lt;'RI compounds'!$D$10,RI_Calc!AH7,IF(H7&lt;'RI compounds'!$D$11,RI_Calc!AI7,IF(H7&lt;'RI compounds'!$D$12,RI_Calc!AJ7,IF(H7&lt;'RI compounds'!$D$13,RI_Calc!AK7,IF(H7&lt;'RI compounds'!$D$14,RI_Calc!AL7,IF(H7&lt;'RI compounds'!$D$15,RI_Calc!AM7,IF(H7&lt;'RI compounds'!$D$16,RI_Calc!AN7,IF(H7&lt;'RI compounds'!$D$17,RI_Calc!AO7,IF(H7&lt;'RI compounds'!$D$18,RI_Calc!AP7,IF(H7&lt;'RI compounds'!$D$19,RI_Calc!AQ7,IF(H7&lt;'RI compounds'!$D$20,RI_Calc!AR7,IF(H7&lt;'RI compounds'!$D$21,RI_Calc!AS7,IF(H7&gt;'RI compounds'!$D$21,RI_Calc!AT7,"ND"))))))))))))))))))))</f>
        <v>4.0069831574349841</v>
      </c>
      <c r="Q7" s="57">
        <f t="shared" si="0"/>
        <v>0</v>
      </c>
    </row>
    <row r="8" spans="2:17" x14ac:dyDescent="0.25">
      <c r="B8" s="58" t="s">
        <v>768</v>
      </c>
      <c r="C8" s="59" t="s">
        <v>909</v>
      </c>
      <c r="D8" s="57">
        <v>4.1886643920492563</v>
      </c>
      <c r="E8" s="59">
        <v>0.6</v>
      </c>
      <c r="F8" s="59">
        <v>0.6</v>
      </c>
      <c r="G8" s="59" t="s">
        <v>263</v>
      </c>
      <c r="H8" s="59">
        <v>492</v>
      </c>
      <c r="I8" s="58" t="s">
        <v>272</v>
      </c>
      <c r="J8" s="58" t="s">
        <v>17</v>
      </c>
      <c r="K8" s="58" t="s">
        <v>267</v>
      </c>
      <c r="L8" s="58" t="s">
        <v>9</v>
      </c>
      <c r="M8" s="58"/>
      <c r="N8" s="58"/>
      <c r="O8" s="58" t="s">
        <v>273</v>
      </c>
      <c r="P8" s="57">
        <f>IF(H8&lt;'RI compounds'!$D$3,RI_Calc!AA8,IF(H8&lt;'RI compounds'!$D$4,RI_Calc!AB8,IF(H8&lt;'RI compounds'!$D$5,RI_Calc!AC8,IF(H8&lt;'RI compounds'!$D$6,RI_Calc!AD8,IF(H8&lt;'RI compounds'!$D$7,RI_Calc!AE8,IF(H8&lt;'RI compounds'!$D$8,RI_Calc!AF8,IF(H8&lt;'RI compounds'!$D$9,RI_Calc!AG8,IF(H8&lt;'RI compounds'!$D$10,RI_Calc!AH8,IF(H8&lt;'RI compounds'!$D$11,RI_Calc!AI8,IF(H8&lt;'RI compounds'!$D$12,RI_Calc!AJ8,IF(H8&lt;'RI compounds'!$D$13,RI_Calc!AK8,IF(H8&lt;'RI compounds'!$D$14,RI_Calc!AL8,IF(H8&lt;'RI compounds'!$D$15,RI_Calc!AM8,IF(H8&lt;'RI compounds'!$D$16,RI_Calc!AN8,IF(H8&lt;'RI compounds'!$D$17,RI_Calc!AO8,IF(H8&lt;'RI compounds'!$D$18,RI_Calc!AP8,IF(H8&lt;'RI compounds'!$D$19,RI_Calc!AQ8,IF(H8&lt;'RI compounds'!$D$20,RI_Calc!AR8,IF(H8&lt;'RI compounds'!$D$21,RI_Calc!AS8,IF(H8&gt;'RI compounds'!$D$21,RI_Calc!AT8,"ND"))))))))))))))))))))</f>
        <v>4.1886643920492563</v>
      </c>
      <c r="Q8" s="57">
        <f t="shared" si="0"/>
        <v>0</v>
      </c>
    </row>
    <row r="9" spans="2:17" x14ac:dyDescent="0.25">
      <c r="B9" s="58" t="s">
        <v>21</v>
      </c>
      <c r="C9" s="59" t="s">
        <v>909</v>
      </c>
      <c r="D9" s="57">
        <v>4.2200729731553501</v>
      </c>
      <c r="E9" s="59">
        <v>0.6</v>
      </c>
      <c r="F9" s="59">
        <v>0.7</v>
      </c>
      <c r="G9" s="59" t="s">
        <v>263</v>
      </c>
      <c r="H9" s="59">
        <v>495</v>
      </c>
      <c r="I9" s="58" t="s">
        <v>274</v>
      </c>
      <c r="J9" s="58" t="s">
        <v>20</v>
      </c>
      <c r="K9" s="58" t="s">
        <v>267</v>
      </c>
      <c r="L9" s="58" t="s">
        <v>9</v>
      </c>
      <c r="M9" s="58"/>
      <c r="N9" s="58"/>
      <c r="O9" s="58" t="s">
        <v>275</v>
      </c>
      <c r="P9" s="57">
        <f>IF(H9&lt;'RI compounds'!$D$3,RI_Calc!AA9,IF(H9&lt;'RI compounds'!$D$4,RI_Calc!AB9,IF(H9&lt;'RI compounds'!$D$5,RI_Calc!AC9,IF(H9&lt;'RI compounds'!$D$6,RI_Calc!AD9,IF(H9&lt;'RI compounds'!$D$7,RI_Calc!AE9,IF(H9&lt;'RI compounds'!$D$8,RI_Calc!AF9,IF(H9&lt;'RI compounds'!$D$9,RI_Calc!AG9,IF(H9&lt;'RI compounds'!$D$10,RI_Calc!AH9,IF(H9&lt;'RI compounds'!$D$11,RI_Calc!AI9,IF(H9&lt;'RI compounds'!$D$12,RI_Calc!AJ9,IF(H9&lt;'RI compounds'!$D$13,RI_Calc!AK9,IF(H9&lt;'RI compounds'!$D$14,RI_Calc!AL9,IF(H9&lt;'RI compounds'!$D$15,RI_Calc!AM9,IF(H9&lt;'RI compounds'!$D$16,RI_Calc!AN9,IF(H9&lt;'RI compounds'!$D$17,RI_Calc!AO9,IF(H9&lt;'RI compounds'!$D$18,RI_Calc!AP9,IF(H9&lt;'RI compounds'!$D$19,RI_Calc!AQ9,IF(H9&lt;'RI compounds'!$D$20,RI_Calc!AR9,IF(H9&lt;'RI compounds'!$D$21,RI_Calc!AS9,IF(H9&gt;'RI compounds'!$D$21,RI_Calc!AT9,"ND"))))))))))))))))))))</f>
        <v>4.2200729731553501</v>
      </c>
      <c r="Q9" s="57">
        <f t="shared" si="0"/>
        <v>0</v>
      </c>
    </row>
    <row r="10" spans="2:17" x14ac:dyDescent="0.25">
      <c r="B10" s="58" t="s">
        <v>23</v>
      </c>
      <c r="C10" s="59" t="s">
        <v>910</v>
      </c>
      <c r="D10" s="57">
        <v>4.4247213358703537</v>
      </c>
      <c r="E10" s="59">
        <v>0.5</v>
      </c>
      <c r="F10" s="59">
        <v>0.5</v>
      </c>
      <c r="G10" s="59" t="s">
        <v>263</v>
      </c>
      <c r="H10" s="59">
        <v>515</v>
      </c>
      <c r="I10" s="58" t="s">
        <v>264</v>
      </c>
      <c r="J10" s="58" t="s">
        <v>22</v>
      </c>
      <c r="K10" s="58" t="s">
        <v>267</v>
      </c>
      <c r="L10" s="58" t="s">
        <v>9</v>
      </c>
      <c r="M10" s="58"/>
      <c r="N10" s="58"/>
      <c r="O10" s="58" t="s">
        <v>276</v>
      </c>
      <c r="P10" s="57">
        <f>IF(H10&lt;'RI compounds'!$D$3,RI_Calc!AA10,IF(H10&lt;'RI compounds'!$D$4,RI_Calc!AB10,IF(H10&lt;'RI compounds'!$D$5,RI_Calc!AC10,IF(H10&lt;'RI compounds'!$D$6,RI_Calc!AD10,IF(H10&lt;'RI compounds'!$D$7,RI_Calc!AE10,IF(H10&lt;'RI compounds'!$D$8,RI_Calc!AF10,IF(H10&lt;'RI compounds'!$D$9,RI_Calc!AG10,IF(H10&lt;'RI compounds'!$D$10,RI_Calc!AH10,IF(H10&lt;'RI compounds'!$D$11,RI_Calc!AI10,IF(H10&lt;'RI compounds'!$D$12,RI_Calc!AJ10,IF(H10&lt;'RI compounds'!$D$13,RI_Calc!AK10,IF(H10&lt;'RI compounds'!$D$14,RI_Calc!AL10,IF(H10&lt;'RI compounds'!$D$15,RI_Calc!AM10,IF(H10&lt;'RI compounds'!$D$16,RI_Calc!AN10,IF(H10&lt;'RI compounds'!$D$17,RI_Calc!AO10,IF(H10&lt;'RI compounds'!$D$18,RI_Calc!AP10,IF(H10&lt;'RI compounds'!$D$19,RI_Calc!AQ10,IF(H10&lt;'RI compounds'!$D$20,RI_Calc!AR10,IF(H10&lt;'RI compounds'!$D$21,RI_Calc!AS10,IF(H10&gt;'RI compounds'!$D$21,RI_Calc!AT10,"ND"))))))))))))))))))))</f>
        <v>4.4247213358703537</v>
      </c>
      <c r="Q10" s="57">
        <f t="shared" si="0"/>
        <v>0</v>
      </c>
    </row>
    <row r="11" spans="2:17" x14ac:dyDescent="0.25">
      <c r="B11" s="58" t="s">
        <v>769</v>
      </c>
      <c r="C11" s="59" t="s">
        <v>910</v>
      </c>
      <c r="D11" s="57">
        <v>4.49447527821179</v>
      </c>
      <c r="E11" s="59">
        <v>0.5</v>
      </c>
      <c r="F11" s="59">
        <v>0.5</v>
      </c>
      <c r="G11" s="59" t="s">
        <v>263</v>
      </c>
      <c r="H11" s="59">
        <v>522</v>
      </c>
      <c r="I11" s="58" t="s">
        <v>264</v>
      </c>
      <c r="J11" s="58" t="s">
        <v>770</v>
      </c>
      <c r="K11" s="58"/>
      <c r="L11" s="58" t="s">
        <v>9</v>
      </c>
      <c r="M11" s="58"/>
      <c r="N11" s="58"/>
      <c r="O11" s="58" t="s">
        <v>858</v>
      </c>
      <c r="P11" s="57">
        <f>IF(H11&lt;'RI compounds'!$D$3,RI_Calc!AA11,IF(H11&lt;'RI compounds'!$D$4,RI_Calc!AB11,IF(H11&lt;'RI compounds'!$D$5,RI_Calc!AC11,IF(H11&lt;'RI compounds'!$D$6,RI_Calc!AD11,IF(H11&lt;'RI compounds'!$D$7,RI_Calc!AE11,IF(H11&lt;'RI compounds'!$D$8,RI_Calc!AF11,IF(H11&lt;'RI compounds'!$D$9,RI_Calc!AG11,IF(H11&lt;'RI compounds'!$D$10,RI_Calc!AH11,IF(H11&lt;'RI compounds'!$D$11,RI_Calc!AI11,IF(H11&lt;'RI compounds'!$D$12,RI_Calc!AJ11,IF(H11&lt;'RI compounds'!$D$13,RI_Calc!AK11,IF(H11&lt;'RI compounds'!$D$14,RI_Calc!AL11,IF(H11&lt;'RI compounds'!$D$15,RI_Calc!AM11,IF(H11&lt;'RI compounds'!$D$16,RI_Calc!AN11,IF(H11&lt;'RI compounds'!$D$17,RI_Calc!AO11,IF(H11&lt;'RI compounds'!$D$18,RI_Calc!AP11,IF(H11&lt;'RI compounds'!$D$19,RI_Calc!AQ11,IF(H11&lt;'RI compounds'!$D$20,RI_Calc!AR11,IF(H11&lt;'RI compounds'!$D$21,RI_Calc!AS11,IF(H11&gt;'RI compounds'!$D$21,RI_Calc!AT11,"ND"))))))))))))))))))))</f>
        <v>4.49447527821179</v>
      </c>
      <c r="Q11" s="57">
        <f t="shared" si="0"/>
        <v>0</v>
      </c>
    </row>
    <row r="12" spans="2:17" x14ac:dyDescent="0.25">
      <c r="B12" s="58" t="s">
        <v>771</v>
      </c>
      <c r="C12" s="59" t="s">
        <v>911</v>
      </c>
      <c r="D12" s="57">
        <v>4.7172539309480221</v>
      </c>
      <c r="E12" s="59">
        <v>0.5</v>
      </c>
      <c r="F12" s="59">
        <v>0.5</v>
      </c>
      <c r="G12" s="59" t="s">
        <v>263</v>
      </c>
      <c r="H12" s="59">
        <v>545</v>
      </c>
      <c r="I12" s="58" t="s">
        <v>264</v>
      </c>
      <c r="J12" s="58" t="s">
        <v>26</v>
      </c>
      <c r="K12" s="58"/>
      <c r="L12" s="58" t="s">
        <v>9</v>
      </c>
      <c r="M12" s="58"/>
      <c r="N12" s="58"/>
      <c r="O12" s="58" t="s">
        <v>277</v>
      </c>
      <c r="P12" s="57">
        <f>IF(H12&lt;'RI compounds'!$D$3,RI_Calc!AA12,IF(H12&lt;'RI compounds'!$D$4,RI_Calc!AB12,IF(H12&lt;'RI compounds'!$D$5,RI_Calc!AC12,IF(H12&lt;'RI compounds'!$D$6,RI_Calc!AD12,IF(H12&lt;'RI compounds'!$D$7,RI_Calc!AE12,IF(H12&lt;'RI compounds'!$D$8,RI_Calc!AF12,IF(H12&lt;'RI compounds'!$D$9,RI_Calc!AG12,IF(H12&lt;'RI compounds'!$D$10,RI_Calc!AH12,IF(H12&lt;'RI compounds'!$D$11,RI_Calc!AI12,IF(H12&lt;'RI compounds'!$D$12,RI_Calc!AJ12,IF(H12&lt;'RI compounds'!$D$13,RI_Calc!AK12,IF(H12&lt;'RI compounds'!$D$14,RI_Calc!AL12,IF(H12&lt;'RI compounds'!$D$15,RI_Calc!AM12,IF(H12&lt;'RI compounds'!$D$16,RI_Calc!AN12,IF(H12&lt;'RI compounds'!$D$17,RI_Calc!AO12,IF(H12&lt;'RI compounds'!$D$18,RI_Calc!AP12,IF(H12&lt;'RI compounds'!$D$19,RI_Calc!AQ12,IF(H12&lt;'RI compounds'!$D$20,RI_Calc!AR12,IF(H12&lt;'RI compounds'!$D$21,RI_Calc!AS12,IF(H12&gt;'RI compounds'!$D$21,RI_Calc!AT12,"ND"))))))))))))))))))))</f>
        <v>4.7172539309480221</v>
      </c>
      <c r="Q12" s="57">
        <f t="shared" si="0"/>
        <v>0</v>
      </c>
    </row>
    <row r="13" spans="2:17" x14ac:dyDescent="0.25">
      <c r="B13" s="58" t="s">
        <v>772</v>
      </c>
      <c r="C13" s="59" t="s">
        <v>912</v>
      </c>
      <c r="D13" s="57">
        <v>4.8390493147792073</v>
      </c>
      <c r="E13" s="59">
        <v>0.5</v>
      </c>
      <c r="F13" s="59">
        <v>0.5</v>
      </c>
      <c r="G13" s="59" t="s">
        <v>263</v>
      </c>
      <c r="H13" s="59">
        <v>558</v>
      </c>
      <c r="I13" s="58" t="s">
        <v>272</v>
      </c>
      <c r="J13" s="58" t="s">
        <v>486</v>
      </c>
      <c r="K13" s="58"/>
      <c r="L13" s="58" t="s">
        <v>9</v>
      </c>
      <c r="M13" s="58"/>
      <c r="N13" s="58"/>
      <c r="O13" s="58" t="s">
        <v>859</v>
      </c>
      <c r="P13" s="57">
        <f>IF(H13&lt;'RI compounds'!$D$3,RI_Calc!AA13,IF(H13&lt;'RI compounds'!$D$4,RI_Calc!AB13,IF(H13&lt;'RI compounds'!$D$5,RI_Calc!AC13,IF(H13&lt;'RI compounds'!$D$6,RI_Calc!AD13,IF(H13&lt;'RI compounds'!$D$7,RI_Calc!AE13,IF(H13&lt;'RI compounds'!$D$8,RI_Calc!AF13,IF(H13&lt;'RI compounds'!$D$9,RI_Calc!AG13,IF(H13&lt;'RI compounds'!$D$10,RI_Calc!AH13,IF(H13&lt;'RI compounds'!$D$11,RI_Calc!AI13,IF(H13&lt;'RI compounds'!$D$12,RI_Calc!AJ13,IF(H13&lt;'RI compounds'!$D$13,RI_Calc!AK13,IF(H13&lt;'RI compounds'!$D$14,RI_Calc!AL13,IF(H13&lt;'RI compounds'!$D$15,RI_Calc!AM13,IF(H13&lt;'RI compounds'!$D$16,RI_Calc!AN13,IF(H13&lt;'RI compounds'!$D$17,RI_Calc!AO13,IF(H13&lt;'RI compounds'!$D$18,RI_Calc!AP13,IF(H13&lt;'RI compounds'!$D$19,RI_Calc!AQ13,IF(H13&lt;'RI compounds'!$D$20,RI_Calc!AR13,IF(H13&lt;'RI compounds'!$D$21,RI_Calc!AS13,IF(H13&gt;'RI compounds'!$D$21,RI_Calc!AT13,"ND"))))))))))))))))))))</f>
        <v>4.8390493147792073</v>
      </c>
      <c r="Q13" s="57">
        <f t="shared" si="0"/>
        <v>0</v>
      </c>
    </row>
    <row r="14" spans="2:17" x14ac:dyDescent="0.25">
      <c r="B14" s="58" t="s">
        <v>773</v>
      </c>
      <c r="C14" s="59" t="s">
        <v>913</v>
      </c>
      <c r="D14" s="57">
        <v>4.8390493147792073</v>
      </c>
      <c r="E14" s="59">
        <v>0.5</v>
      </c>
      <c r="F14" s="59">
        <v>0.5</v>
      </c>
      <c r="G14" s="59" t="s">
        <v>263</v>
      </c>
      <c r="H14" s="59">
        <v>558</v>
      </c>
      <c r="I14" s="58" t="s">
        <v>272</v>
      </c>
      <c r="J14" s="58" t="s">
        <v>486</v>
      </c>
      <c r="K14" s="58"/>
      <c r="L14" s="58" t="s">
        <v>9</v>
      </c>
      <c r="M14" s="58"/>
      <c r="N14" s="58"/>
      <c r="O14" s="58" t="s">
        <v>859</v>
      </c>
      <c r="P14" s="57">
        <f>IF(H14&lt;'RI compounds'!$D$3,RI_Calc!AA14,IF(H14&lt;'RI compounds'!$D$4,RI_Calc!AB14,IF(H14&lt;'RI compounds'!$D$5,RI_Calc!AC14,IF(H14&lt;'RI compounds'!$D$6,RI_Calc!AD14,IF(H14&lt;'RI compounds'!$D$7,RI_Calc!AE14,IF(H14&lt;'RI compounds'!$D$8,RI_Calc!AF14,IF(H14&lt;'RI compounds'!$D$9,RI_Calc!AG14,IF(H14&lt;'RI compounds'!$D$10,RI_Calc!AH14,IF(H14&lt;'RI compounds'!$D$11,RI_Calc!AI14,IF(H14&lt;'RI compounds'!$D$12,RI_Calc!AJ14,IF(H14&lt;'RI compounds'!$D$13,RI_Calc!AK14,IF(H14&lt;'RI compounds'!$D$14,RI_Calc!AL14,IF(H14&lt;'RI compounds'!$D$15,RI_Calc!AM14,IF(H14&lt;'RI compounds'!$D$16,RI_Calc!AN14,IF(H14&lt;'RI compounds'!$D$17,RI_Calc!AO14,IF(H14&lt;'RI compounds'!$D$18,RI_Calc!AP14,IF(H14&lt;'RI compounds'!$D$19,RI_Calc!AQ14,IF(H14&lt;'RI compounds'!$D$20,RI_Calc!AR14,IF(H14&lt;'RI compounds'!$D$21,RI_Calc!AS14,IF(H14&gt;'RI compounds'!$D$21,RI_Calc!AT14,"ND"))))))))))))))))))))</f>
        <v>4.8390493147792073</v>
      </c>
      <c r="Q14" s="57">
        <f t="shared" si="0"/>
        <v>0</v>
      </c>
    </row>
    <row r="15" spans="2:17" x14ac:dyDescent="0.25">
      <c r="B15" s="58" t="s">
        <v>28</v>
      </c>
      <c r="C15" s="59" t="s">
        <v>914</v>
      </c>
      <c r="D15" s="57">
        <v>4.9670801835752378</v>
      </c>
      <c r="E15" s="59">
        <v>0.5</v>
      </c>
      <c r="F15" s="59">
        <v>0.5</v>
      </c>
      <c r="G15" s="59" t="s">
        <v>263</v>
      </c>
      <c r="H15" s="59">
        <v>572</v>
      </c>
      <c r="I15" s="58" t="s">
        <v>266</v>
      </c>
      <c r="J15" s="58" t="s">
        <v>278</v>
      </c>
      <c r="K15" s="58"/>
      <c r="L15" s="58" t="s">
        <v>9</v>
      </c>
      <c r="M15" s="58"/>
      <c r="N15" s="58"/>
      <c r="O15" s="58" t="s">
        <v>279</v>
      </c>
      <c r="P15" s="57">
        <f>IF(H15&lt;'RI compounds'!$D$3,RI_Calc!AA15,IF(H15&lt;'RI compounds'!$D$4,RI_Calc!AB15,IF(H15&lt;'RI compounds'!$D$5,RI_Calc!AC15,IF(H15&lt;'RI compounds'!$D$6,RI_Calc!AD15,IF(H15&lt;'RI compounds'!$D$7,RI_Calc!AE15,IF(H15&lt;'RI compounds'!$D$8,RI_Calc!AF15,IF(H15&lt;'RI compounds'!$D$9,RI_Calc!AG15,IF(H15&lt;'RI compounds'!$D$10,RI_Calc!AH15,IF(H15&lt;'RI compounds'!$D$11,RI_Calc!AI15,IF(H15&lt;'RI compounds'!$D$12,RI_Calc!AJ15,IF(H15&lt;'RI compounds'!$D$13,RI_Calc!AK15,IF(H15&lt;'RI compounds'!$D$14,RI_Calc!AL15,IF(H15&lt;'RI compounds'!$D$15,RI_Calc!AM15,IF(H15&lt;'RI compounds'!$D$16,RI_Calc!AN15,IF(H15&lt;'RI compounds'!$D$17,RI_Calc!AO15,IF(H15&lt;'RI compounds'!$D$18,RI_Calc!AP15,IF(H15&lt;'RI compounds'!$D$19,RI_Calc!AQ15,IF(H15&lt;'RI compounds'!$D$20,RI_Calc!AR15,IF(H15&lt;'RI compounds'!$D$21,RI_Calc!AS15,IF(H15&gt;'RI compounds'!$D$21,RI_Calc!AT15,"ND"))))))))))))))))))))</f>
        <v>4.9670801835752378</v>
      </c>
      <c r="Q15" s="57">
        <f t="shared" si="0"/>
        <v>0</v>
      </c>
    </row>
    <row r="16" spans="2:17" x14ac:dyDescent="0.25">
      <c r="B16" s="58" t="s">
        <v>30</v>
      </c>
      <c r="C16" s="59" t="s">
        <v>915</v>
      </c>
      <c r="D16" s="57">
        <v>5.1008243816124175</v>
      </c>
      <c r="E16" s="59">
        <v>0.5</v>
      </c>
      <c r="F16" s="59">
        <v>0.5</v>
      </c>
      <c r="G16" s="59" t="s">
        <v>263</v>
      </c>
      <c r="H16" s="59">
        <v>587</v>
      </c>
      <c r="I16" s="58" t="s">
        <v>274</v>
      </c>
      <c r="J16" s="58" t="s">
        <v>29</v>
      </c>
      <c r="K16" s="58" t="s">
        <v>267</v>
      </c>
      <c r="L16" s="58" t="s">
        <v>9</v>
      </c>
      <c r="M16" s="58"/>
      <c r="N16" s="58"/>
      <c r="O16" s="58" t="s">
        <v>280</v>
      </c>
      <c r="P16" s="57">
        <f>IF(H16&lt;'RI compounds'!$D$3,RI_Calc!AA16,IF(H16&lt;'RI compounds'!$D$4,RI_Calc!AB16,IF(H16&lt;'RI compounds'!$D$5,RI_Calc!AC16,IF(H16&lt;'RI compounds'!$D$6,RI_Calc!AD16,IF(H16&lt;'RI compounds'!$D$7,RI_Calc!AE16,IF(H16&lt;'RI compounds'!$D$8,RI_Calc!AF16,IF(H16&lt;'RI compounds'!$D$9,RI_Calc!AG16,IF(H16&lt;'RI compounds'!$D$10,RI_Calc!AH16,IF(H16&lt;'RI compounds'!$D$11,RI_Calc!AI16,IF(H16&lt;'RI compounds'!$D$12,RI_Calc!AJ16,IF(H16&lt;'RI compounds'!$D$13,RI_Calc!AK16,IF(H16&lt;'RI compounds'!$D$14,RI_Calc!AL16,IF(H16&lt;'RI compounds'!$D$15,RI_Calc!AM16,IF(H16&lt;'RI compounds'!$D$16,RI_Calc!AN16,IF(H16&lt;'RI compounds'!$D$17,RI_Calc!AO16,IF(H16&lt;'RI compounds'!$D$18,RI_Calc!AP16,IF(H16&lt;'RI compounds'!$D$19,RI_Calc!AQ16,IF(H16&lt;'RI compounds'!$D$20,RI_Calc!AR16,IF(H16&lt;'RI compounds'!$D$21,RI_Calc!AS16,IF(H16&gt;'RI compounds'!$D$21,RI_Calc!AT16,"ND"))))))))))))))))))))</f>
        <v>5.1008243816124175</v>
      </c>
      <c r="Q16" s="57">
        <f t="shared" si="0"/>
        <v>0</v>
      </c>
    </row>
    <row r="17" spans="2:17" x14ac:dyDescent="0.25">
      <c r="B17" s="58" t="s">
        <v>281</v>
      </c>
      <c r="C17" s="59" t="s">
        <v>916</v>
      </c>
      <c r="D17" s="57">
        <v>5.1707638005716747</v>
      </c>
      <c r="E17" s="59">
        <v>0.5</v>
      </c>
      <c r="F17" s="59">
        <v>0.5</v>
      </c>
      <c r="G17" s="59" t="s">
        <v>263</v>
      </c>
      <c r="H17" s="59">
        <v>595</v>
      </c>
      <c r="I17" s="58" t="s">
        <v>274</v>
      </c>
      <c r="J17" s="58" t="s">
        <v>31</v>
      </c>
      <c r="K17" s="58" t="s">
        <v>267</v>
      </c>
      <c r="L17" s="58" t="s">
        <v>9</v>
      </c>
      <c r="M17" s="58"/>
      <c r="N17" s="58"/>
      <c r="O17" s="58" t="s">
        <v>282</v>
      </c>
      <c r="P17" s="57">
        <f>IF(H17&lt;'RI compounds'!$D$3,RI_Calc!AA17,IF(H17&lt;'RI compounds'!$D$4,RI_Calc!AB17,IF(H17&lt;'RI compounds'!$D$5,RI_Calc!AC17,IF(H17&lt;'RI compounds'!$D$6,RI_Calc!AD17,IF(H17&lt;'RI compounds'!$D$7,RI_Calc!AE17,IF(H17&lt;'RI compounds'!$D$8,RI_Calc!AF17,IF(H17&lt;'RI compounds'!$D$9,RI_Calc!AG17,IF(H17&lt;'RI compounds'!$D$10,RI_Calc!AH17,IF(H17&lt;'RI compounds'!$D$11,RI_Calc!AI17,IF(H17&lt;'RI compounds'!$D$12,RI_Calc!AJ17,IF(H17&lt;'RI compounds'!$D$13,RI_Calc!AK17,IF(H17&lt;'RI compounds'!$D$14,RI_Calc!AL17,IF(H17&lt;'RI compounds'!$D$15,RI_Calc!AM17,IF(H17&lt;'RI compounds'!$D$16,RI_Calc!AN17,IF(H17&lt;'RI compounds'!$D$17,RI_Calc!AO17,IF(H17&lt;'RI compounds'!$D$18,RI_Calc!AP17,IF(H17&lt;'RI compounds'!$D$19,RI_Calc!AQ17,IF(H17&lt;'RI compounds'!$D$20,RI_Calc!AR17,IF(H17&lt;'RI compounds'!$D$21,RI_Calc!AS17,IF(H17&gt;'RI compounds'!$D$21,RI_Calc!AT17,"ND"))))))))))))))))))))</f>
        <v>5.1707638005716747</v>
      </c>
      <c r="Q17" s="57">
        <f t="shared" si="0"/>
        <v>0</v>
      </c>
    </row>
    <row r="18" spans="2:17" x14ac:dyDescent="0.25">
      <c r="B18" s="58" t="s">
        <v>283</v>
      </c>
      <c r="C18" s="59" t="s">
        <v>917</v>
      </c>
      <c r="D18" s="57">
        <v>5.3720543861589682</v>
      </c>
      <c r="E18" s="59">
        <v>0.5</v>
      </c>
      <c r="F18" s="59">
        <v>0.5</v>
      </c>
      <c r="G18" s="59" t="s">
        <v>263</v>
      </c>
      <c r="H18" s="59">
        <v>610</v>
      </c>
      <c r="I18" s="58" t="s">
        <v>284</v>
      </c>
      <c r="J18" s="58" t="s">
        <v>589</v>
      </c>
      <c r="K18" s="58" t="s">
        <v>267</v>
      </c>
      <c r="L18" s="58" t="s">
        <v>9</v>
      </c>
      <c r="M18" s="58" t="s">
        <v>10</v>
      </c>
      <c r="N18" s="58"/>
      <c r="O18" s="58" t="s">
        <v>285</v>
      </c>
      <c r="P18" s="57">
        <f>IF(H18&lt;'RI compounds'!$D$3,RI_Calc!AA18,IF(H18&lt;'RI compounds'!$D$4,RI_Calc!AB18,IF(H18&lt;'RI compounds'!$D$5,RI_Calc!AC18,IF(H18&lt;'RI compounds'!$D$6,RI_Calc!AD18,IF(H18&lt;'RI compounds'!$D$7,RI_Calc!AE18,IF(H18&lt;'RI compounds'!$D$8,RI_Calc!AF18,IF(H18&lt;'RI compounds'!$D$9,RI_Calc!AG18,IF(H18&lt;'RI compounds'!$D$10,RI_Calc!AH18,IF(H18&lt;'RI compounds'!$D$11,RI_Calc!AI18,IF(H18&lt;'RI compounds'!$D$12,RI_Calc!AJ18,IF(H18&lt;'RI compounds'!$D$13,RI_Calc!AK18,IF(H18&lt;'RI compounds'!$D$14,RI_Calc!AL18,IF(H18&lt;'RI compounds'!$D$15,RI_Calc!AM18,IF(H18&lt;'RI compounds'!$D$16,RI_Calc!AN18,IF(H18&lt;'RI compounds'!$D$17,RI_Calc!AO18,IF(H18&lt;'RI compounds'!$D$18,RI_Calc!AP18,IF(H18&lt;'RI compounds'!$D$19,RI_Calc!AQ18,IF(H18&lt;'RI compounds'!$D$20,RI_Calc!AR18,IF(H18&lt;'RI compounds'!$D$21,RI_Calc!AS18,IF(H18&gt;'RI compounds'!$D$21,RI_Calc!AT18,"ND"))))))))))))))))))))</f>
        <v>5.3720543861589682</v>
      </c>
      <c r="Q18" s="57">
        <f t="shared" si="0"/>
        <v>0</v>
      </c>
    </row>
    <row r="19" spans="2:17" x14ac:dyDescent="0.25">
      <c r="B19" s="58" t="s">
        <v>774</v>
      </c>
      <c r="C19" s="59" t="s">
        <v>918</v>
      </c>
      <c r="D19" s="57">
        <v>5.3720543861589682</v>
      </c>
      <c r="E19" s="59">
        <v>0.5</v>
      </c>
      <c r="F19" s="59">
        <v>0.5</v>
      </c>
      <c r="G19" s="59" t="s">
        <v>263</v>
      </c>
      <c r="H19" s="59">
        <v>610</v>
      </c>
      <c r="I19" s="58" t="s">
        <v>284</v>
      </c>
      <c r="J19" s="58" t="s">
        <v>589</v>
      </c>
      <c r="K19" s="58" t="s">
        <v>267</v>
      </c>
      <c r="L19" s="58" t="s">
        <v>9</v>
      </c>
      <c r="M19" s="58" t="s">
        <v>10</v>
      </c>
      <c r="N19" s="58"/>
      <c r="O19" s="58" t="s">
        <v>285</v>
      </c>
      <c r="P19" s="57">
        <f>IF(H19&lt;'RI compounds'!$D$3,RI_Calc!AA19,IF(H19&lt;'RI compounds'!$D$4,RI_Calc!AB19,IF(H19&lt;'RI compounds'!$D$5,RI_Calc!AC19,IF(H19&lt;'RI compounds'!$D$6,RI_Calc!AD19,IF(H19&lt;'RI compounds'!$D$7,RI_Calc!AE19,IF(H19&lt;'RI compounds'!$D$8,RI_Calc!AF19,IF(H19&lt;'RI compounds'!$D$9,RI_Calc!AG19,IF(H19&lt;'RI compounds'!$D$10,RI_Calc!AH19,IF(H19&lt;'RI compounds'!$D$11,RI_Calc!AI19,IF(H19&lt;'RI compounds'!$D$12,RI_Calc!AJ19,IF(H19&lt;'RI compounds'!$D$13,RI_Calc!AK19,IF(H19&lt;'RI compounds'!$D$14,RI_Calc!AL19,IF(H19&lt;'RI compounds'!$D$15,RI_Calc!AM19,IF(H19&lt;'RI compounds'!$D$16,RI_Calc!AN19,IF(H19&lt;'RI compounds'!$D$17,RI_Calc!AO19,IF(H19&lt;'RI compounds'!$D$18,RI_Calc!AP19,IF(H19&lt;'RI compounds'!$D$19,RI_Calc!AQ19,IF(H19&lt;'RI compounds'!$D$20,RI_Calc!AR19,IF(H19&lt;'RI compounds'!$D$21,RI_Calc!AS19,IF(H19&gt;'RI compounds'!$D$21,RI_Calc!AT19,"ND"))))))))))))))))))))</f>
        <v>5.3720543861589682</v>
      </c>
      <c r="Q19" s="57">
        <f t="shared" si="0"/>
        <v>0</v>
      </c>
    </row>
    <row r="20" spans="2:17" x14ac:dyDescent="0.25">
      <c r="B20" s="58" t="s">
        <v>973</v>
      </c>
      <c r="C20" s="59" t="s">
        <v>911</v>
      </c>
      <c r="D20" s="57">
        <v>5.4501125555786967</v>
      </c>
      <c r="E20" s="59">
        <v>0.5</v>
      </c>
      <c r="F20" s="59">
        <v>0.5</v>
      </c>
      <c r="G20" s="59" t="s">
        <v>263</v>
      </c>
      <c r="H20" s="59">
        <v>615</v>
      </c>
      <c r="I20" s="58" t="s">
        <v>264</v>
      </c>
      <c r="J20" s="58" t="s">
        <v>763</v>
      </c>
      <c r="K20" s="58"/>
      <c r="L20" s="58" t="s">
        <v>9</v>
      </c>
      <c r="M20" s="58"/>
      <c r="N20" s="58"/>
      <c r="O20" s="58" t="s">
        <v>287</v>
      </c>
      <c r="P20" s="57">
        <f>IF(H20&lt;'RI compounds'!$D$3,RI_Calc!AA20,IF(H20&lt;'RI compounds'!$D$4,RI_Calc!AB20,IF(H20&lt;'RI compounds'!$D$5,RI_Calc!AC20,IF(H20&lt;'RI compounds'!$D$6,RI_Calc!AD20,IF(H20&lt;'RI compounds'!$D$7,RI_Calc!AE20,IF(H20&lt;'RI compounds'!$D$8,RI_Calc!AF20,IF(H20&lt;'RI compounds'!$D$9,RI_Calc!AG20,IF(H20&lt;'RI compounds'!$D$10,RI_Calc!AH20,IF(H20&lt;'RI compounds'!$D$11,RI_Calc!AI20,IF(H20&lt;'RI compounds'!$D$12,RI_Calc!AJ20,IF(H20&lt;'RI compounds'!$D$13,RI_Calc!AK20,IF(H20&lt;'RI compounds'!$D$14,RI_Calc!AL20,IF(H20&lt;'RI compounds'!$D$15,RI_Calc!AM20,IF(H20&lt;'RI compounds'!$D$16,RI_Calc!AN20,IF(H20&lt;'RI compounds'!$D$17,RI_Calc!AO20,IF(H20&lt;'RI compounds'!$D$18,RI_Calc!AP20,IF(H20&lt;'RI compounds'!$D$19,RI_Calc!AQ20,IF(H20&lt;'RI compounds'!$D$20,RI_Calc!AR20,IF(H20&lt;'RI compounds'!$D$21,RI_Calc!AS20,IF(H20&gt;'RI compounds'!$D$21,RI_Calc!AT20,"ND"))))))))))))))))))))</f>
        <v>5.4501125555786967</v>
      </c>
      <c r="Q20" s="57">
        <f t="shared" si="0"/>
        <v>0</v>
      </c>
    </row>
    <row r="21" spans="2:17" x14ac:dyDescent="0.25">
      <c r="B21" s="58" t="s">
        <v>775</v>
      </c>
      <c r="C21" s="59" t="s">
        <v>909</v>
      </c>
      <c r="D21" s="57">
        <v>5.4501125555786967</v>
      </c>
      <c r="E21" s="59">
        <v>0.5</v>
      </c>
      <c r="F21" s="59">
        <v>0.5</v>
      </c>
      <c r="G21" s="59" t="s">
        <v>263</v>
      </c>
      <c r="H21" s="59">
        <v>615</v>
      </c>
      <c r="I21" s="58" t="s">
        <v>288</v>
      </c>
      <c r="J21" s="58" t="s">
        <v>35</v>
      </c>
      <c r="K21" s="58" t="s">
        <v>267</v>
      </c>
      <c r="L21" s="58" t="s">
        <v>9</v>
      </c>
      <c r="M21" s="58"/>
      <c r="N21" s="58"/>
      <c r="O21" s="58" t="s">
        <v>289</v>
      </c>
      <c r="P21" s="57">
        <f>IF(H21&lt;'RI compounds'!$D$3,RI_Calc!AA21,IF(H21&lt;'RI compounds'!$D$4,RI_Calc!AB21,IF(H21&lt;'RI compounds'!$D$5,RI_Calc!AC21,IF(H21&lt;'RI compounds'!$D$6,RI_Calc!AD21,IF(H21&lt;'RI compounds'!$D$7,RI_Calc!AE21,IF(H21&lt;'RI compounds'!$D$8,RI_Calc!AF21,IF(H21&lt;'RI compounds'!$D$9,RI_Calc!AG21,IF(H21&lt;'RI compounds'!$D$10,RI_Calc!AH21,IF(H21&lt;'RI compounds'!$D$11,RI_Calc!AI21,IF(H21&lt;'RI compounds'!$D$12,RI_Calc!AJ21,IF(H21&lt;'RI compounds'!$D$13,RI_Calc!AK21,IF(H21&lt;'RI compounds'!$D$14,RI_Calc!AL21,IF(H21&lt;'RI compounds'!$D$15,RI_Calc!AM21,IF(H21&lt;'RI compounds'!$D$16,RI_Calc!AN21,IF(H21&lt;'RI compounds'!$D$17,RI_Calc!AO21,IF(H21&lt;'RI compounds'!$D$18,RI_Calc!AP21,IF(H21&lt;'RI compounds'!$D$19,RI_Calc!AQ21,IF(H21&lt;'RI compounds'!$D$20,RI_Calc!AR21,IF(H21&lt;'RI compounds'!$D$21,RI_Calc!AS21,IF(H21&gt;'RI compounds'!$D$21,RI_Calc!AT21,"ND"))))))))))))))))))))</f>
        <v>5.4501125555786967</v>
      </c>
      <c r="Q21" s="57">
        <f t="shared" si="0"/>
        <v>0</v>
      </c>
    </row>
    <row r="22" spans="2:17" x14ac:dyDescent="0.25">
      <c r="B22" s="58" t="s">
        <v>776</v>
      </c>
      <c r="C22" s="59" t="s">
        <v>913</v>
      </c>
      <c r="D22" s="57">
        <v>5.4501125555786967</v>
      </c>
      <c r="E22" s="59">
        <v>0.5</v>
      </c>
      <c r="F22" s="59">
        <v>0.5</v>
      </c>
      <c r="G22" s="59" t="s">
        <v>263</v>
      </c>
      <c r="H22" s="59">
        <v>615</v>
      </c>
      <c r="I22" s="58" t="s">
        <v>288</v>
      </c>
      <c r="J22" s="58" t="s">
        <v>35</v>
      </c>
      <c r="K22" s="58" t="s">
        <v>267</v>
      </c>
      <c r="L22" s="58" t="s">
        <v>9</v>
      </c>
      <c r="M22" s="58"/>
      <c r="N22" s="58"/>
      <c r="O22" s="58" t="s">
        <v>289</v>
      </c>
      <c r="P22" s="57">
        <f>IF(H22&lt;'RI compounds'!$D$3,RI_Calc!AA22,IF(H22&lt;'RI compounds'!$D$4,RI_Calc!AB22,IF(H22&lt;'RI compounds'!$D$5,RI_Calc!AC22,IF(H22&lt;'RI compounds'!$D$6,RI_Calc!AD22,IF(H22&lt;'RI compounds'!$D$7,RI_Calc!AE22,IF(H22&lt;'RI compounds'!$D$8,RI_Calc!AF22,IF(H22&lt;'RI compounds'!$D$9,RI_Calc!AG22,IF(H22&lt;'RI compounds'!$D$10,RI_Calc!AH22,IF(H22&lt;'RI compounds'!$D$11,RI_Calc!AI22,IF(H22&lt;'RI compounds'!$D$12,RI_Calc!AJ22,IF(H22&lt;'RI compounds'!$D$13,RI_Calc!AK22,IF(H22&lt;'RI compounds'!$D$14,RI_Calc!AL22,IF(H22&lt;'RI compounds'!$D$15,RI_Calc!AM22,IF(H22&lt;'RI compounds'!$D$16,RI_Calc!AN22,IF(H22&lt;'RI compounds'!$D$17,RI_Calc!AO22,IF(H22&lt;'RI compounds'!$D$18,RI_Calc!AP22,IF(H22&lt;'RI compounds'!$D$19,RI_Calc!AQ22,IF(H22&lt;'RI compounds'!$D$20,RI_Calc!AR22,IF(H22&lt;'RI compounds'!$D$21,RI_Calc!AS22,IF(H22&gt;'RI compounds'!$D$21,RI_Calc!AT22,"ND"))))))))))))))))))))</f>
        <v>5.4501125555786967</v>
      </c>
      <c r="Q22" s="57">
        <f t="shared" si="0"/>
        <v>0</v>
      </c>
    </row>
    <row r="23" spans="2:17" x14ac:dyDescent="0.25">
      <c r="B23" s="58" t="s">
        <v>777</v>
      </c>
      <c r="C23" s="59" t="s">
        <v>919</v>
      </c>
      <c r="D23" s="57">
        <v>6.0087507765037032</v>
      </c>
      <c r="E23" s="59">
        <v>0.5</v>
      </c>
      <c r="F23" s="59">
        <v>0.4</v>
      </c>
      <c r="G23" s="59" t="s">
        <v>263</v>
      </c>
      <c r="H23" s="59">
        <v>652</v>
      </c>
      <c r="I23" s="58" t="s">
        <v>266</v>
      </c>
      <c r="J23" s="58" t="s">
        <v>38</v>
      </c>
      <c r="K23" s="58"/>
      <c r="L23" s="58" t="s">
        <v>9</v>
      </c>
      <c r="M23" s="58"/>
      <c r="N23" s="58"/>
      <c r="O23" s="58" t="s">
        <v>290</v>
      </c>
      <c r="P23" s="57">
        <f>IF(H23&lt;'RI compounds'!$D$3,RI_Calc!AA23,IF(H23&lt;'RI compounds'!$D$4,RI_Calc!AB23,IF(H23&lt;'RI compounds'!$D$5,RI_Calc!AC23,IF(H23&lt;'RI compounds'!$D$6,RI_Calc!AD23,IF(H23&lt;'RI compounds'!$D$7,RI_Calc!AE23,IF(H23&lt;'RI compounds'!$D$8,RI_Calc!AF23,IF(H23&lt;'RI compounds'!$D$9,RI_Calc!AG23,IF(H23&lt;'RI compounds'!$D$10,RI_Calc!AH23,IF(H23&lt;'RI compounds'!$D$11,RI_Calc!AI23,IF(H23&lt;'RI compounds'!$D$12,RI_Calc!AJ23,IF(H23&lt;'RI compounds'!$D$13,RI_Calc!AK23,IF(H23&lt;'RI compounds'!$D$14,RI_Calc!AL23,IF(H23&lt;'RI compounds'!$D$15,RI_Calc!AM23,IF(H23&lt;'RI compounds'!$D$16,RI_Calc!AN23,IF(H23&lt;'RI compounds'!$D$17,RI_Calc!AO23,IF(H23&lt;'RI compounds'!$D$18,RI_Calc!AP23,IF(H23&lt;'RI compounds'!$D$19,RI_Calc!AQ23,IF(H23&lt;'RI compounds'!$D$20,RI_Calc!AR23,IF(H23&lt;'RI compounds'!$D$21,RI_Calc!AS23,IF(H23&gt;'RI compounds'!$D$21,RI_Calc!AT23,"ND"))))))))))))))))))))</f>
        <v>6.0087507765037032</v>
      </c>
      <c r="Q23" s="57">
        <f t="shared" si="0"/>
        <v>0</v>
      </c>
    </row>
    <row r="24" spans="2:17" x14ac:dyDescent="0.25">
      <c r="B24" s="58" t="s">
        <v>41</v>
      </c>
      <c r="C24" s="59" t="s">
        <v>920</v>
      </c>
      <c r="D24" s="57">
        <v>6.081799815139453</v>
      </c>
      <c r="E24" s="59">
        <v>0.5</v>
      </c>
      <c r="F24" s="59">
        <v>0.5</v>
      </c>
      <c r="G24" s="59" t="s">
        <v>263</v>
      </c>
      <c r="H24" s="59">
        <v>657</v>
      </c>
      <c r="I24" s="58" t="s">
        <v>272</v>
      </c>
      <c r="J24" s="58" t="s">
        <v>40</v>
      </c>
      <c r="K24" s="58" t="s">
        <v>267</v>
      </c>
      <c r="L24" s="58" t="s">
        <v>9</v>
      </c>
      <c r="M24" s="58"/>
      <c r="N24" s="58"/>
      <c r="O24" s="58" t="s">
        <v>291</v>
      </c>
      <c r="P24" s="57">
        <f>IF(H24&lt;'RI compounds'!$D$3,RI_Calc!AA24,IF(H24&lt;'RI compounds'!$D$4,RI_Calc!AB24,IF(H24&lt;'RI compounds'!$D$5,RI_Calc!AC24,IF(H24&lt;'RI compounds'!$D$6,RI_Calc!AD24,IF(H24&lt;'RI compounds'!$D$7,RI_Calc!AE24,IF(H24&lt;'RI compounds'!$D$8,RI_Calc!AF24,IF(H24&lt;'RI compounds'!$D$9,RI_Calc!AG24,IF(H24&lt;'RI compounds'!$D$10,RI_Calc!AH24,IF(H24&lt;'RI compounds'!$D$11,RI_Calc!AI24,IF(H24&lt;'RI compounds'!$D$12,RI_Calc!AJ24,IF(H24&lt;'RI compounds'!$D$13,RI_Calc!AK24,IF(H24&lt;'RI compounds'!$D$14,RI_Calc!AL24,IF(H24&lt;'RI compounds'!$D$15,RI_Calc!AM24,IF(H24&lt;'RI compounds'!$D$16,RI_Calc!AN24,IF(H24&lt;'RI compounds'!$D$17,RI_Calc!AO24,IF(H24&lt;'RI compounds'!$D$18,RI_Calc!AP24,IF(H24&lt;'RI compounds'!$D$19,RI_Calc!AQ24,IF(H24&lt;'RI compounds'!$D$20,RI_Calc!AR24,IF(H24&lt;'RI compounds'!$D$21,RI_Calc!AS24,IF(H24&gt;'RI compounds'!$D$21,RI_Calc!AT24,"ND"))))))))))))))))))))</f>
        <v>6.081799815139453</v>
      </c>
      <c r="Q24" s="57">
        <f t="shared" si="0"/>
        <v>0</v>
      </c>
    </row>
    <row r="25" spans="2:17" x14ac:dyDescent="0.25">
      <c r="B25" s="58" t="s">
        <v>778</v>
      </c>
      <c r="C25" s="59" t="s">
        <v>921</v>
      </c>
      <c r="D25" s="57">
        <v>6.081799815139453</v>
      </c>
      <c r="E25" s="59">
        <v>0.5</v>
      </c>
      <c r="F25" s="59">
        <v>0.5</v>
      </c>
      <c r="G25" s="59" t="s">
        <v>263</v>
      </c>
      <c r="H25" s="59">
        <v>657</v>
      </c>
      <c r="I25" s="58"/>
      <c r="J25" s="58"/>
      <c r="K25" s="58"/>
      <c r="L25" s="58"/>
      <c r="M25" s="58"/>
      <c r="N25" s="58" t="s">
        <v>974</v>
      </c>
      <c r="O25" s="58" t="s">
        <v>902</v>
      </c>
      <c r="P25" s="57">
        <f>IF(H25&lt;'RI compounds'!$D$3,RI_Calc!AA25,IF(H25&lt;'RI compounds'!$D$4,RI_Calc!AB25,IF(H25&lt;'RI compounds'!$D$5,RI_Calc!AC25,IF(H25&lt;'RI compounds'!$D$6,RI_Calc!AD25,IF(H25&lt;'RI compounds'!$D$7,RI_Calc!AE25,IF(H25&lt;'RI compounds'!$D$8,RI_Calc!AF25,IF(H25&lt;'RI compounds'!$D$9,RI_Calc!AG25,IF(H25&lt;'RI compounds'!$D$10,RI_Calc!AH25,IF(H25&lt;'RI compounds'!$D$11,RI_Calc!AI25,IF(H25&lt;'RI compounds'!$D$12,RI_Calc!AJ25,IF(H25&lt;'RI compounds'!$D$13,RI_Calc!AK25,IF(H25&lt;'RI compounds'!$D$14,RI_Calc!AL25,IF(H25&lt;'RI compounds'!$D$15,RI_Calc!AM25,IF(H25&lt;'RI compounds'!$D$16,RI_Calc!AN25,IF(H25&lt;'RI compounds'!$D$17,RI_Calc!AO25,IF(H25&lt;'RI compounds'!$D$18,RI_Calc!AP25,IF(H25&lt;'RI compounds'!$D$19,RI_Calc!AQ25,IF(H25&lt;'RI compounds'!$D$20,RI_Calc!AR25,IF(H25&lt;'RI compounds'!$D$21,RI_Calc!AS25,IF(H25&gt;'RI compounds'!$D$21,RI_Calc!AT25,"ND"))))))))))))))))))))</f>
        <v>6.081799815139453</v>
      </c>
      <c r="Q25" s="57">
        <f t="shared" si="0"/>
        <v>0</v>
      </c>
    </row>
    <row r="26" spans="2:17" x14ac:dyDescent="0.25">
      <c r="B26" s="58" t="s">
        <v>779</v>
      </c>
      <c r="C26" s="59" t="s">
        <v>919</v>
      </c>
      <c r="D26" s="57">
        <v>6.1542950270798604</v>
      </c>
      <c r="E26" s="59">
        <v>0.5</v>
      </c>
      <c r="F26" s="59">
        <v>0.5</v>
      </c>
      <c r="G26" s="59" t="s">
        <v>263</v>
      </c>
      <c r="H26" s="59">
        <v>662</v>
      </c>
      <c r="I26" s="58" t="s">
        <v>266</v>
      </c>
      <c r="J26" s="58" t="s">
        <v>42</v>
      </c>
      <c r="K26" s="58"/>
      <c r="L26" s="58" t="s">
        <v>9</v>
      </c>
      <c r="M26" s="58"/>
      <c r="N26" s="58"/>
      <c r="O26" s="58" t="s">
        <v>292</v>
      </c>
      <c r="P26" s="57">
        <f>IF(H26&lt;'RI compounds'!$D$3,RI_Calc!AA26,IF(H26&lt;'RI compounds'!$D$4,RI_Calc!AB26,IF(H26&lt;'RI compounds'!$D$5,RI_Calc!AC26,IF(H26&lt;'RI compounds'!$D$6,RI_Calc!AD26,IF(H26&lt;'RI compounds'!$D$7,RI_Calc!AE26,IF(H26&lt;'RI compounds'!$D$8,RI_Calc!AF26,IF(H26&lt;'RI compounds'!$D$9,RI_Calc!AG26,IF(H26&lt;'RI compounds'!$D$10,RI_Calc!AH26,IF(H26&lt;'RI compounds'!$D$11,RI_Calc!AI26,IF(H26&lt;'RI compounds'!$D$12,RI_Calc!AJ26,IF(H26&lt;'RI compounds'!$D$13,RI_Calc!AK26,IF(H26&lt;'RI compounds'!$D$14,RI_Calc!AL26,IF(H26&lt;'RI compounds'!$D$15,RI_Calc!AM26,IF(H26&lt;'RI compounds'!$D$16,RI_Calc!AN26,IF(H26&lt;'RI compounds'!$D$17,RI_Calc!AO26,IF(H26&lt;'RI compounds'!$D$18,RI_Calc!AP26,IF(H26&lt;'RI compounds'!$D$19,RI_Calc!AQ26,IF(H26&lt;'RI compounds'!$D$20,RI_Calc!AR26,IF(H26&lt;'RI compounds'!$D$21,RI_Calc!AS26,IF(H26&gt;'RI compounds'!$D$21,RI_Calc!AT26,"ND"))))))))))))))))))))</f>
        <v>6.1542950270798604</v>
      </c>
      <c r="Q26" s="57">
        <f t="shared" si="0"/>
        <v>0</v>
      </c>
    </row>
    <row r="27" spans="2:17" x14ac:dyDescent="0.25">
      <c r="B27" s="58" t="s">
        <v>45</v>
      </c>
      <c r="C27" s="59" t="s">
        <v>909</v>
      </c>
      <c r="D27" s="57">
        <v>6.3260734069304299</v>
      </c>
      <c r="E27" s="59">
        <v>0.5</v>
      </c>
      <c r="F27" s="59">
        <v>0.5</v>
      </c>
      <c r="G27" s="59" t="s">
        <v>263</v>
      </c>
      <c r="H27" s="59">
        <v>674</v>
      </c>
      <c r="I27" s="58" t="s">
        <v>274</v>
      </c>
      <c r="J27" s="58" t="s">
        <v>44</v>
      </c>
      <c r="K27" s="58"/>
      <c r="L27" s="58" t="s">
        <v>9</v>
      </c>
      <c r="M27" s="58"/>
      <c r="N27" s="58"/>
      <c r="O27" s="58" t="s">
        <v>294</v>
      </c>
      <c r="P27" s="57">
        <f>IF(H27&lt;'RI compounds'!$D$3,RI_Calc!AA27,IF(H27&lt;'RI compounds'!$D$4,RI_Calc!AB27,IF(H27&lt;'RI compounds'!$D$5,RI_Calc!AC27,IF(H27&lt;'RI compounds'!$D$6,RI_Calc!AD27,IF(H27&lt;'RI compounds'!$D$7,RI_Calc!AE27,IF(H27&lt;'RI compounds'!$D$8,RI_Calc!AF27,IF(H27&lt;'RI compounds'!$D$9,RI_Calc!AG27,IF(H27&lt;'RI compounds'!$D$10,RI_Calc!AH27,IF(H27&lt;'RI compounds'!$D$11,RI_Calc!AI27,IF(H27&lt;'RI compounds'!$D$12,RI_Calc!AJ27,IF(H27&lt;'RI compounds'!$D$13,RI_Calc!AK27,IF(H27&lt;'RI compounds'!$D$14,RI_Calc!AL27,IF(H27&lt;'RI compounds'!$D$15,RI_Calc!AM27,IF(H27&lt;'RI compounds'!$D$16,RI_Calc!AN27,IF(H27&lt;'RI compounds'!$D$17,RI_Calc!AO27,IF(H27&lt;'RI compounds'!$D$18,RI_Calc!AP27,IF(H27&lt;'RI compounds'!$D$19,RI_Calc!AQ27,IF(H27&lt;'RI compounds'!$D$20,RI_Calc!AR27,IF(H27&lt;'RI compounds'!$D$21,RI_Calc!AS27,IF(H27&gt;'RI compounds'!$D$21,RI_Calc!AT27,"ND"))))))))))))))))))))</f>
        <v>6.3260734069304299</v>
      </c>
      <c r="Q27" s="57">
        <f t="shared" si="0"/>
        <v>0</v>
      </c>
    </row>
    <row r="28" spans="2:17" x14ac:dyDescent="0.25">
      <c r="B28" s="58" t="s">
        <v>48</v>
      </c>
      <c r="C28" s="59" t="s">
        <v>915</v>
      </c>
      <c r="D28" s="57">
        <v>6.4389015319572751</v>
      </c>
      <c r="E28" s="59">
        <v>0.5</v>
      </c>
      <c r="F28" s="59">
        <v>0.5</v>
      </c>
      <c r="G28" s="59" t="s">
        <v>263</v>
      </c>
      <c r="H28" s="59">
        <v>682</v>
      </c>
      <c r="I28" s="58" t="s">
        <v>274</v>
      </c>
      <c r="J28" s="58" t="s">
        <v>47</v>
      </c>
      <c r="K28" s="58" t="s">
        <v>267</v>
      </c>
      <c r="L28" s="58" t="s">
        <v>9</v>
      </c>
      <c r="M28" s="58"/>
      <c r="N28" s="58"/>
      <c r="O28" s="58" t="s">
        <v>293</v>
      </c>
      <c r="P28" s="57">
        <f>IF(H28&lt;'RI compounds'!$D$3,RI_Calc!AA28,IF(H28&lt;'RI compounds'!$D$4,RI_Calc!AB28,IF(H28&lt;'RI compounds'!$D$5,RI_Calc!AC28,IF(H28&lt;'RI compounds'!$D$6,RI_Calc!AD28,IF(H28&lt;'RI compounds'!$D$7,RI_Calc!AE28,IF(H28&lt;'RI compounds'!$D$8,RI_Calc!AF28,IF(H28&lt;'RI compounds'!$D$9,RI_Calc!AG28,IF(H28&lt;'RI compounds'!$D$10,RI_Calc!AH28,IF(H28&lt;'RI compounds'!$D$11,RI_Calc!AI28,IF(H28&lt;'RI compounds'!$D$12,RI_Calc!AJ28,IF(H28&lt;'RI compounds'!$D$13,RI_Calc!AK28,IF(H28&lt;'RI compounds'!$D$14,RI_Calc!AL28,IF(H28&lt;'RI compounds'!$D$15,RI_Calc!AM28,IF(H28&lt;'RI compounds'!$D$16,RI_Calc!AN28,IF(H28&lt;'RI compounds'!$D$17,RI_Calc!AO28,IF(H28&lt;'RI compounds'!$D$18,RI_Calc!AP28,IF(H28&lt;'RI compounds'!$D$19,RI_Calc!AQ28,IF(H28&lt;'RI compounds'!$D$20,RI_Calc!AR28,IF(H28&lt;'RI compounds'!$D$21,RI_Calc!AS28,IF(H28&gt;'RI compounds'!$D$21,RI_Calc!AT28,"ND"))))))))))))))))))))</f>
        <v>6.4389015319572751</v>
      </c>
      <c r="Q28" s="57">
        <f t="shared" si="0"/>
        <v>0</v>
      </c>
    </row>
    <row r="29" spans="2:17" x14ac:dyDescent="0.25">
      <c r="B29" s="58" t="s">
        <v>51</v>
      </c>
      <c r="C29" s="59" t="s">
        <v>922</v>
      </c>
      <c r="D29" s="57">
        <v>6.5780899088312825</v>
      </c>
      <c r="E29" s="59">
        <v>0.5</v>
      </c>
      <c r="F29" s="59">
        <v>0.1</v>
      </c>
      <c r="G29" s="59" t="s">
        <v>263</v>
      </c>
      <c r="H29" s="59">
        <v>692</v>
      </c>
      <c r="I29" s="58" t="s">
        <v>274</v>
      </c>
      <c r="J29" s="58" t="s">
        <v>50</v>
      </c>
      <c r="K29" s="58" t="s">
        <v>267</v>
      </c>
      <c r="L29" s="58" t="s">
        <v>9</v>
      </c>
      <c r="M29" s="58"/>
      <c r="N29" s="58"/>
      <c r="O29" s="58" t="s">
        <v>295</v>
      </c>
      <c r="P29" s="57">
        <f>IF(H29&lt;'RI compounds'!$D$3,RI_Calc!AA29,IF(H29&lt;'RI compounds'!$D$4,RI_Calc!AB29,IF(H29&lt;'RI compounds'!$D$5,RI_Calc!AC29,IF(H29&lt;'RI compounds'!$D$6,RI_Calc!AD29,IF(H29&lt;'RI compounds'!$D$7,RI_Calc!AE29,IF(H29&lt;'RI compounds'!$D$8,RI_Calc!AF29,IF(H29&lt;'RI compounds'!$D$9,RI_Calc!AG29,IF(H29&lt;'RI compounds'!$D$10,RI_Calc!AH29,IF(H29&lt;'RI compounds'!$D$11,RI_Calc!AI29,IF(H29&lt;'RI compounds'!$D$12,RI_Calc!AJ29,IF(H29&lt;'RI compounds'!$D$13,RI_Calc!AK29,IF(H29&lt;'RI compounds'!$D$14,RI_Calc!AL29,IF(H29&lt;'RI compounds'!$D$15,RI_Calc!AM29,IF(H29&lt;'RI compounds'!$D$16,RI_Calc!AN29,IF(H29&lt;'RI compounds'!$D$17,RI_Calc!AO29,IF(H29&lt;'RI compounds'!$D$18,RI_Calc!AP29,IF(H29&lt;'RI compounds'!$D$19,RI_Calc!AQ29,IF(H29&lt;'RI compounds'!$D$20,RI_Calc!AR29,IF(H29&lt;'RI compounds'!$D$21,RI_Calc!AS29,IF(H29&gt;'RI compounds'!$D$21,RI_Calc!AT29,"ND"))))))))))))))))))))</f>
        <v>6.5780899088312825</v>
      </c>
      <c r="Q29" s="57">
        <f t="shared" si="0"/>
        <v>0</v>
      </c>
    </row>
    <row r="30" spans="2:17" x14ac:dyDescent="0.25">
      <c r="B30" s="58" t="s">
        <v>56</v>
      </c>
      <c r="C30" s="59" t="s">
        <v>907</v>
      </c>
      <c r="D30" s="57">
        <v>6.6194543827940597</v>
      </c>
      <c r="E30" s="59">
        <v>0.5</v>
      </c>
      <c r="F30" s="59">
        <v>0.5</v>
      </c>
      <c r="G30" s="59" t="s">
        <v>263</v>
      </c>
      <c r="H30" s="59">
        <v>695</v>
      </c>
      <c r="I30" s="58" t="s">
        <v>272</v>
      </c>
      <c r="J30" s="58" t="s">
        <v>478</v>
      </c>
      <c r="K30" s="58"/>
      <c r="L30" s="58" t="s">
        <v>9</v>
      </c>
      <c r="M30" s="58"/>
      <c r="N30" s="58"/>
      <c r="O30" s="58" t="s">
        <v>860</v>
      </c>
      <c r="P30" s="57">
        <f>IF(H30&lt;'RI compounds'!$D$3,RI_Calc!AA30,IF(H30&lt;'RI compounds'!$D$4,RI_Calc!AB30,IF(H30&lt;'RI compounds'!$D$5,RI_Calc!AC30,IF(H30&lt;'RI compounds'!$D$6,RI_Calc!AD30,IF(H30&lt;'RI compounds'!$D$7,RI_Calc!AE30,IF(H30&lt;'RI compounds'!$D$8,RI_Calc!AF30,IF(H30&lt;'RI compounds'!$D$9,RI_Calc!AG30,IF(H30&lt;'RI compounds'!$D$10,RI_Calc!AH30,IF(H30&lt;'RI compounds'!$D$11,RI_Calc!AI30,IF(H30&lt;'RI compounds'!$D$12,RI_Calc!AJ30,IF(H30&lt;'RI compounds'!$D$13,RI_Calc!AK30,IF(H30&lt;'RI compounds'!$D$14,RI_Calc!AL30,IF(H30&lt;'RI compounds'!$D$15,RI_Calc!AM30,IF(H30&lt;'RI compounds'!$D$16,RI_Calc!AN30,IF(H30&lt;'RI compounds'!$D$17,RI_Calc!AO30,IF(H30&lt;'RI compounds'!$D$18,RI_Calc!AP30,IF(H30&lt;'RI compounds'!$D$19,RI_Calc!AQ30,IF(H30&lt;'RI compounds'!$D$20,RI_Calc!AR30,IF(H30&lt;'RI compounds'!$D$21,RI_Calc!AS30,IF(H30&gt;'RI compounds'!$D$21,RI_Calc!AT30,"ND"))))))))))))))))))))</f>
        <v>6.6194543827940597</v>
      </c>
      <c r="Q30" s="57">
        <f t="shared" si="0"/>
        <v>0</v>
      </c>
    </row>
    <row r="31" spans="2:17" x14ac:dyDescent="0.25">
      <c r="B31" s="58" t="s">
        <v>54</v>
      </c>
      <c r="C31" s="59" t="s">
        <v>923</v>
      </c>
      <c r="D31" s="57">
        <v>6.6332028720826344</v>
      </c>
      <c r="E31" s="59">
        <v>0.5</v>
      </c>
      <c r="F31" s="59">
        <v>0.5</v>
      </c>
      <c r="G31" s="59" t="s">
        <v>263</v>
      </c>
      <c r="H31" s="59">
        <v>696</v>
      </c>
      <c r="I31" s="58" t="s">
        <v>284</v>
      </c>
      <c r="J31" s="58" t="s">
        <v>53</v>
      </c>
      <c r="K31" s="58"/>
      <c r="L31" s="58" t="s">
        <v>9</v>
      </c>
      <c r="M31" s="58"/>
      <c r="N31" s="58"/>
      <c r="O31" s="58" t="s">
        <v>298</v>
      </c>
      <c r="P31" s="57">
        <f>IF(H31&lt;'RI compounds'!$D$3,RI_Calc!AA31,IF(H31&lt;'RI compounds'!$D$4,RI_Calc!AB31,IF(H31&lt;'RI compounds'!$D$5,RI_Calc!AC31,IF(H31&lt;'RI compounds'!$D$6,RI_Calc!AD31,IF(H31&lt;'RI compounds'!$D$7,RI_Calc!AE31,IF(H31&lt;'RI compounds'!$D$8,RI_Calc!AF31,IF(H31&lt;'RI compounds'!$D$9,RI_Calc!AG31,IF(H31&lt;'RI compounds'!$D$10,RI_Calc!AH31,IF(H31&lt;'RI compounds'!$D$11,RI_Calc!AI31,IF(H31&lt;'RI compounds'!$D$12,RI_Calc!AJ31,IF(H31&lt;'RI compounds'!$D$13,RI_Calc!AK31,IF(H31&lt;'RI compounds'!$D$14,RI_Calc!AL31,IF(H31&lt;'RI compounds'!$D$15,RI_Calc!AM31,IF(H31&lt;'RI compounds'!$D$16,RI_Calc!AN31,IF(H31&lt;'RI compounds'!$D$17,RI_Calc!AO31,IF(H31&lt;'RI compounds'!$D$18,RI_Calc!AP31,IF(H31&lt;'RI compounds'!$D$19,RI_Calc!AQ31,IF(H31&lt;'RI compounds'!$D$20,RI_Calc!AR31,IF(H31&lt;'RI compounds'!$D$21,RI_Calc!AS31,IF(H31&gt;'RI compounds'!$D$21,RI_Calc!AT31,"ND"))))))))))))))))))))</f>
        <v>6.6332028720826344</v>
      </c>
      <c r="Q31" s="57">
        <f t="shared" si="0"/>
        <v>0</v>
      </c>
    </row>
    <row r="32" spans="2:17" x14ac:dyDescent="0.25">
      <c r="B32" s="58" t="s">
        <v>46</v>
      </c>
      <c r="C32" s="59" t="s">
        <v>905</v>
      </c>
      <c r="D32" s="57">
        <v>6.6332028720826344</v>
      </c>
      <c r="E32" s="59">
        <v>0.5</v>
      </c>
      <c r="F32" s="59">
        <v>0.5</v>
      </c>
      <c r="G32" s="59" t="s">
        <v>263</v>
      </c>
      <c r="H32" s="59">
        <v>696</v>
      </c>
      <c r="I32" s="58" t="s">
        <v>266</v>
      </c>
      <c r="J32" s="58" t="s">
        <v>447</v>
      </c>
      <c r="K32" s="58"/>
      <c r="L32" s="58" t="s">
        <v>9</v>
      </c>
      <c r="M32" s="58"/>
      <c r="N32" s="58"/>
      <c r="O32" s="58" t="s">
        <v>861</v>
      </c>
      <c r="P32" s="57">
        <f>IF(H32&lt;'RI compounds'!$D$3,RI_Calc!AA32,IF(H32&lt;'RI compounds'!$D$4,RI_Calc!AB32,IF(H32&lt;'RI compounds'!$D$5,RI_Calc!AC32,IF(H32&lt;'RI compounds'!$D$6,RI_Calc!AD32,IF(H32&lt;'RI compounds'!$D$7,RI_Calc!AE32,IF(H32&lt;'RI compounds'!$D$8,RI_Calc!AF32,IF(H32&lt;'RI compounds'!$D$9,RI_Calc!AG32,IF(H32&lt;'RI compounds'!$D$10,RI_Calc!AH32,IF(H32&lt;'RI compounds'!$D$11,RI_Calc!AI32,IF(H32&lt;'RI compounds'!$D$12,RI_Calc!AJ32,IF(H32&lt;'RI compounds'!$D$13,RI_Calc!AK32,IF(H32&lt;'RI compounds'!$D$14,RI_Calc!AL32,IF(H32&lt;'RI compounds'!$D$15,RI_Calc!AM32,IF(H32&lt;'RI compounds'!$D$16,RI_Calc!AN32,IF(H32&lt;'RI compounds'!$D$17,RI_Calc!AO32,IF(H32&lt;'RI compounds'!$D$18,RI_Calc!AP32,IF(H32&lt;'RI compounds'!$D$19,RI_Calc!AQ32,IF(H32&lt;'RI compounds'!$D$20,RI_Calc!AR32,IF(H32&lt;'RI compounds'!$D$21,RI_Calc!AS32,IF(H32&gt;'RI compounds'!$D$21,RI_Calc!AT32,"ND"))))))))))))))))))))</f>
        <v>6.6332028720826344</v>
      </c>
      <c r="Q32" s="57">
        <f t="shared" si="0"/>
        <v>0</v>
      </c>
    </row>
    <row r="33" spans="2:17" x14ac:dyDescent="0.25">
      <c r="B33" s="58" t="s">
        <v>55</v>
      </c>
      <c r="C33" s="59" t="s">
        <v>924</v>
      </c>
      <c r="D33" s="57">
        <v>6.73</v>
      </c>
      <c r="E33" s="59">
        <v>0.5</v>
      </c>
      <c r="F33" s="59">
        <v>0.5</v>
      </c>
      <c r="G33" s="59" t="s">
        <v>263</v>
      </c>
      <c r="H33" s="59">
        <v>702</v>
      </c>
      <c r="I33" s="58" t="s">
        <v>975</v>
      </c>
      <c r="J33" s="58" t="s">
        <v>587</v>
      </c>
      <c r="K33" s="58" t="s">
        <v>856</v>
      </c>
      <c r="L33" s="58"/>
      <c r="M33" s="58"/>
      <c r="N33" s="58"/>
      <c r="O33" s="58" t="s">
        <v>862</v>
      </c>
      <c r="P33" s="57">
        <f>IF(H33&lt;'RI compounds'!$D$3,RI_Calc!AA33,IF(H33&lt;'RI compounds'!$D$4,RI_Calc!AB33,IF(H33&lt;'RI compounds'!$D$5,RI_Calc!AC33,IF(H33&lt;'RI compounds'!$D$6,RI_Calc!AD33,IF(H33&lt;'RI compounds'!$D$7,RI_Calc!AE33,IF(H33&lt;'RI compounds'!$D$8,RI_Calc!AF33,IF(H33&lt;'RI compounds'!$D$9,RI_Calc!AG33,IF(H33&lt;'RI compounds'!$D$10,RI_Calc!AH33,IF(H33&lt;'RI compounds'!$D$11,RI_Calc!AI33,IF(H33&lt;'RI compounds'!$D$12,RI_Calc!AJ33,IF(H33&lt;'RI compounds'!$D$13,RI_Calc!AK33,IF(H33&lt;'RI compounds'!$D$14,RI_Calc!AL33,IF(H33&lt;'RI compounds'!$D$15,RI_Calc!AM33,IF(H33&lt;'RI compounds'!$D$16,RI_Calc!AN33,IF(H33&lt;'RI compounds'!$D$17,RI_Calc!AO33,IF(H33&lt;'RI compounds'!$D$18,RI_Calc!AP33,IF(H33&lt;'RI compounds'!$D$19,RI_Calc!AQ33,IF(H33&lt;'RI compounds'!$D$20,RI_Calc!AR33,IF(H33&lt;'RI compounds'!$D$21,RI_Calc!AS33,IF(H33&gt;'RI compounds'!$D$21,RI_Calc!AT33,"ND"))))))))))))))))))))</f>
        <v>6.7274421509279989</v>
      </c>
      <c r="Q33" s="57">
        <f t="shared" si="0"/>
        <v>2.5578490720015168E-3</v>
      </c>
    </row>
    <row r="34" spans="2:17" x14ac:dyDescent="0.25">
      <c r="B34" s="58" t="s">
        <v>780</v>
      </c>
      <c r="C34" s="59" t="s">
        <v>924</v>
      </c>
      <c r="D34" s="57">
        <v>6.7471211073081658</v>
      </c>
      <c r="E34" s="59">
        <v>0.5</v>
      </c>
      <c r="F34" s="59">
        <v>0.5</v>
      </c>
      <c r="G34" s="59" t="s">
        <v>263</v>
      </c>
      <c r="H34" s="59">
        <v>703</v>
      </c>
      <c r="I34" s="58" t="s">
        <v>975</v>
      </c>
      <c r="J34" s="58" t="s">
        <v>588</v>
      </c>
      <c r="K34" s="58" t="s">
        <v>856</v>
      </c>
      <c r="L34" s="58"/>
      <c r="M34" s="58"/>
      <c r="N34" s="58"/>
      <c r="O34" s="58" t="s">
        <v>862</v>
      </c>
      <c r="P34" s="57">
        <f>IF(H34&lt;'RI compounds'!$D$3,RI_Calc!AA34,IF(H34&lt;'RI compounds'!$D$4,RI_Calc!AB34,IF(H34&lt;'RI compounds'!$D$5,RI_Calc!AC34,IF(H34&lt;'RI compounds'!$D$6,RI_Calc!AD34,IF(H34&lt;'RI compounds'!$D$7,RI_Calc!AE34,IF(H34&lt;'RI compounds'!$D$8,RI_Calc!AF34,IF(H34&lt;'RI compounds'!$D$9,RI_Calc!AG34,IF(H34&lt;'RI compounds'!$D$10,RI_Calc!AH34,IF(H34&lt;'RI compounds'!$D$11,RI_Calc!AI34,IF(H34&lt;'RI compounds'!$D$12,RI_Calc!AJ34,IF(H34&lt;'RI compounds'!$D$13,RI_Calc!AK34,IF(H34&lt;'RI compounds'!$D$14,RI_Calc!AL34,IF(H34&lt;'RI compounds'!$D$15,RI_Calc!AM34,IF(H34&lt;'RI compounds'!$D$16,RI_Calc!AN34,IF(H34&lt;'RI compounds'!$D$17,RI_Calc!AO34,IF(H34&lt;'RI compounds'!$D$18,RI_Calc!AP34,IF(H34&lt;'RI compounds'!$D$19,RI_Calc!AQ34,IF(H34&lt;'RI compounds'!$D$20,RI_Calc!AR34,IF(H34&lt;'RI compounds'!$D$21,RI_Calc!AS34,IF(H34&gt;'RI compounds'!$D$21,RI_Calc!AT34,"ND"))))))))))))))))))))</f>
        <v>6.7471211073081658</v>
      </c>
      <c r="Q34" s="57">
        <f t="shared" ref="Q34:Q60" si="1">D34-P34</f>
        <v>0</v>
      </c>
    </row>
    <row r="35" spans="2:17" x14ac:dyDescent="0.25">
      <c r="B35" s="58" t="s">
        <v>976</v>
      </c>
      <c r="C35" s="59" t="s">
        <v>925</v>
      </c>
      <c r="D35" s="57">
        <v>6.7667720907487157</v>
      </c>
      <c r="E35" s="59">
        <v>1</v>
      </c>
      <c r="F35" s="59">
        <v>1</v>
      </c>
      <c r="G35" s="59" t="s">
        <v>263</v>
      </c>
      <c r="H35" s="59">
        <v>704</v>
      </c>
      <c r="I35" s="58" t="s">
        <v>264</v>
      </c>
      <c r="J35" s="58" t="s">
        <v>977</v>
      </c>
      <c r="K35" s="58"/>
      <c r="L35" s="58"/>
      <c r="M35" s="58"/>
      <c r="N35" s="58" t="s">
        <v>974</v>
      </c>
      <c r="O35" s="58" t="s">
        <v>978</v>
      </c>
      <c r="P35" s="57">
        <f>IF(H35&lt;'RI compounds'!$D$3,RI_Calc!AA35,IF(H35&lt;'RI compounds'!$D$4,RI_Calc!AB35,IF(H35&lt;'RI compounds'!$D$5,RI_Calc!AC35,IF(H35&lt;'RI compounds'!$D$6,RI_Calc!AD35,IF(H35&lt;'RI compounds'!$D$7,RI_Calc!AE35,IF(H35&lt;'RI compounds'!$D$8,RI_Calc!AF35,IF(H35&lt;'RI compounds'!$D$9,RI_Calc!AG35,IF(H35&lt;'RI compounds'!$D$10,RI_Calc!AH35,IF(H35&lt;'RI compounds'!$D$11,RI_Calc!AI35,IF(H35&lt;'RI compounds'!$D$12,RI_Calc!AJ35,IF(H35&lt;'RI compounds'!$D$13,RI_Calc!AK35,IF(H35&lt;'RI compounds'!$D$14,RI_Calc!AL35,IF(H35&lt;'RI compounds'!$D$15,RI_Calc!AM35,IF(H35&lt;'RI compounds'!$D$16,RI_Calc!AN35,IF(H35&lt;'RI compounds'!$D$17,RI_Calc!AO35,IF(H35&lt;'RI compounds'!$D$18,RI_Calc!AP35,IF(H35&lt;'RI compounds'!$D$19,RI_Calc!AQ35,IF(H35&lt;'RI compounds'!$D$20,RI_Calc!AR35,IF(H35&lt;'RI compounds'!$D$21,RI_Calc!AS35,IF(H35&gt;'RI compounds'!$D$21,RI_Calc!AT35,"ND"))))))))))))))))))))</f>
        <v>6.7667720907487157</v>
      </c>
      <c r="Q35" s="57">
        <f t="shared" si="1"/>
        <v>0</v>
      </c>
    </row>
    <row r="36" spans="2:17" x14ac:dyDescent="0.25">
      <c r="B36" s="58" t="s">
        <v>979</v>
      </c>
      <c r="C36" s="59" t="s">
        <v>923</v>
      </c>
      <c r="D36" s="57">
        <v>6.8059904561222009</v>
      </c>
      <c r="E36" s="59">
        <v>1</v>
      </c>
      <c r="F36" s="59">
        <v>1</v>
      </c>
      <c r="G36" s="59" t="s">
        <v>263</v>
      </c>
      <c r="H36" s="59">
        <v>706</v>
      </c>
      <c r="I36" s="58" t="s">
        <v>264</v>
      </c>
      <c r="J36" s="58" t="s">
        <v>980</v>
      </c>
      <c r="K36" s="58"/>
      <c r="L36" s="58"/>
      <c r="M36" s="58"/>
      <c r="N36" s="58" t="s">
        <v>974</v>
      </c>
      <c r="O36" s="58" t="s">
        <v>981</v>
      </c>
      <c r="P36" s="57">
        <f>IF(H36&lt;'RI compounds'!$D$3,RI_Calc!AA36,IF(H36&lt;'RI compounds'!$D$4,RI_Calc!AB36,IF(H36&lt;'RI compounds'!$D$5,RI_Calc!AC36,IF(H36&lt;'RI compounds'!$D$6,RI_Calc!AD36,IF(H36&lt;'RI compounds'!$D$7,RI_Calc!AE36,IF(H36&lt;'RI compounds'!$D$8,RI_Calc!AF36,IF(H36&lt;'RI compounds'!$D$9,RI_Calc!AG36,IF(H36&lt;'RI compounds'!$D$10,RI_Calc!AH36,IF(H36&lt;'RI compounds'!$D$11,RI_Calc!AI36,IF(H36&lt;'RI compounds'!$D$12,RI_Calc!AJ36,IF(H36&lt;'RI compounds'!$D$13,RI_Calc!AK36,IF(H36&lt;'RI compounds'!$D$14,RI_Calc!AL36,IF(H36&lt;'RI compounds'!$D$15,RI_Calc!AM36,IF(H36&lt;'RI compounds'!$D$16,RI_Calc!AN36,IF(H36&lt;'RI compounds'!$D$17,RI_Calc!AO36,IF(H36&lt;'RI compounds'!$D$18,RI_Calc!AP36,IF(H36&lt;'RI compounds'!$D$19,RI_Calc!AQ36,IF(H36&lt;'RI compounds'!$D$20,RI_Calc!AR36,IF(H36&lt;'RI compounds'!$D$21,RI_Calc!AS36,IF(H36&gt;'RI compounds'!$D$21,RI_Calc!AT36,"ND"))))))))))))))))))))</f>
        <v>6.8059904561222009</v>
      </c>
      <c r="Q36" s="57">
        <f t="shared" si="1"/>
        <v>0</v>
      </c>
    </row>
    <row r="37" spans="2:17" x14ac:dyDescent="0.25">
      <c r="B37" s="58" t="s">
        <v>63</v>
      </c>
      <c r="C37" s="59" t="s">
        <v>909</v>
      </c>
      <c r="D37" s="57">
        <v>6.8255579958684276</v>
      </c>
      <c r="E37" s="59">
        <v>0.5</v>
      </c>
      <c r="F37" s="59">
        <v>0.7</v>
      </c>
      <c r="G37" s="59" t="s">
        <v>263</v>
      </c>
      <c r="H37" s="59">
        <v>707</v>
      </c>
      <c r="I37" s="58" t="s">
        <v>296</v>
      </c>
      <c r="J37" s="58" t="s">
        <v>62</v>
      </c>
      <c r="K37" s="58"/>
      <c r="L37" s="58" t="s">
        <v>9</v>
      </c>
      <c r="M37" s="58"/>
      <c r="N37" s="58"/>
      <c r="O37" s="58" t="s">
        <v>297</v>
      </c>
      <c r="P37" s="57">
        <f>IF(H37&lt;'RI compounds'!$D$3,RI_Calc!AA37,IF(H37&lt;'RI compounds'!$D$4,RI_Calc!AB37,IF(H37&lt;'RI compounds'!$D$5,RI_Calc!AC37,IF(H37&lt;'RI compounds'!$D$6,RI_Calc!AD37,IF(H37&lt;'RI compounds'!$D$7,RI_Calc!AE37,IF(H37&lt;'RI compounds'!$D$8,RI_Calc!AF37,IF(H37&lt;'RI compounds'!$D$9,RI_Calc!AG37,IF(H37&lt;'RI compounds'!$D$10,RI_Calc!AH37,IF(H37&lt;'RI compounds'!$D$11,RI_Calc!AI37,IF(H37&lt;'RI compounds'!$D$12,RI_Calc!AJ37,IF(H37&lt;'RI compounds'!$D$13,RI_Calc!AK37,IF(H37&lt;'RI compounds'!$D$14,RI_Calc!AL37,IF(H37&lt;'RI compounds'!$D$15,RI_Calc!AM37,IF(H37&lt;'RI compounds'!$D$16,RI_Calc!AN37,IF(H37&lt;'RI compounds'!$D$17,RI_Calc!AO37,IF(H37&lt;'RI compounds'!$D$18,RI_Calc!AP37,IF(H37&lt;'RI compounds'!$D$19,RI_Calc!AQ37,IF(H37&lt;'RI compounds'!$D$20,RI_Calc!AR37,IF(H37&lt;'RI compounds'!$D$21,RI_Calc!AS37,IF(H37&gt;'RI compounds'!$D$21,RI_Calc!AT37,"ND"))))))))))))))))))))</f>
        <v>6.8255579958684276</v>
      </c>
      <c r="Q37" s="57">
        <f t="shared" si="1"/>
        <v>0</v>
      </c>
    </row>
    <row r="38" spans="2:17" x14ac:dyDescent="0.25">
      <c r="B38" s="58" t="s">
        <v>386</v>
      </c>
      <c r="C38" s="59" t="s">
        <v>925</v>
      </c>
      <c r="D38" s="57">
        <v>6.8255579958684276</v>
      </c>
      <c r="E38" s="59">
        <v>0.5</v>
      </c>
      <c r="F38" s="59">
        <v>0.7</v>
      </c>
      <c r="G38" s="59" t="s">
        <v>263</v>
      </c>
      <c r="H38" s="59">
        <v>707</v>
      </c>
      <c r="I38" s="58" t="s">
        <v>296</v>
      </c>
      <c r="J38" s="58" t="s">
        <v>62</v>
      </c>
      <c r="K38" s="58"/>
      <c r="L38" s="58" t="s">
        <v>9</v>
      </c>
      <c r="M38" s="58"/>
      <c r="N38" s="58"/>
      <c r="O38" s="58" t="s">
        <v>297</v>
      </c>
      <c r="P38" s="57">
        <f>IF(H38&lt;'RI compounds'!$D$3,RI_Calc!AA38,IF(H38&lt;'RI compounds'!$D$4,RI_Calc!AB38,IF(H38&lt;'RI compounds'!$D$5,RI_Calc!AC38,IF(H38&lt;'RI compounds'!$D$6,RI_Calc!AD38,IF(H38&lt;'RI compounds'!$D$7,RI_Calc!AE38,IF(H38&lt;'RI compounds'!$D$8,RI_Calc!AF38,IF(H38&lt;'RI compounds'!$D$9,RI_Calc!AG38,IF(H38&lt;'RI compounds'!$D$10,RI_Calc!AH38,IF(H38&lt;'RI compounds'!$D$11,RI_Calc!AI38,IF(H38&lt;'RI compounds'!$D$12,RI_Calc!AJ38,IF(H38&lt;'RI compounds'!$D$13,RI_Calc!AK38,IF(H38&lt;'RI compounds'!$D$14,RI_Calc!AL38,IF(H38&lt;'RI compounds'!$D$15,RI_Calc!AM38,IF(H38&lt;'RI compounds'!$D$16,RI_Calc!AN38,IF(H38&lt;'RI compounds'!$D$17,RI_Calc!AO38,IF(H38&lt;'RI compounds'!$D$18,RI_Calc!AP38,IF(H38&lt;'RI compounds'!$D$19,RI_Calc!AQ38,IF(H38&lt;'RI compounds'!$D$20,RI_Calc!AR38,IF(H38&lt;'RI compounds'!$D$21,RI_Calc!AS38,IF(H38&gt;'RI compounds'!$D$21,RI_Calc!AT38,"ND"))))))))))))))))))))</f>
        <v>6.8255579958684276</v>
      </c>
      <c r="Q38" s="57">
        <f t="shared" si="1"/>
        <v>0</v>
      </c>
    </row>
    <row r="39" spans="2:17" x14ac:dyDescent="0.25">
      <c r="B39" s="58" t="s">
        <v>781</v>
      </c>
      <c r="C39" s="59" t="s">
        <v>917</v>
      </c>
      <c r="D39" s="57">
        <v>6.8646101815061265</v>
      </c>
      <c r="E39" s="59">
        <v>0.5</v>
      </c>
      <c r="F39" s="59">
        <v>0.5</v>
      </c>
      <c r="G39" s="59" t="s">
        <v>263</v>
      </c>
      <c r="H39" s="59">
        <v>709</v>
      </c>
      <c r="I39" s="58" t="s">
        <v>284</v>
      </c>
      <c r="J39" s="58" t="s">
        <v>59</v>
      </c>
      <c r="K39" s="58"/>
      <c r="L39" s="58" t="s">
        <v>9</v>
      </c>
      <c r="M39" s="58" t="s">
        <v>10</v>
      </c>
      <c r="N39" s="58"/>
      <c r="O39" s="58" t="s">
        <v>299</v>
      </c>
      <c r="P39" s="57">
        <f>IF(H39&lt;'RI compounds'!$D$3,RI_Calc!AA39,IF(H39&lt;'RI compounds'!$D$4,RI_Calc!AB39,IF(H39&lt;'RI compounds'!$D$5,RI_Calc!AC39,IF(H39&lt;'RI compounds'!$D$6,RI_Calc!AD39,IF(H39&lt;'RI compounds'!$D$7,RI_Calc!AE39,IF(H39&lt;'RI compounds'!$D$8,RI_Calc!AF39,IF(H39&lt;'RI compounds'!$D$9,RI_Calc!AG39,IF(H39&lt;'RI compounds'!$D$10,RI_Calc!AH39,IF(H39&lt;'RI compounds'!$D$11,RI_Calc!AI39,IF(H39&lt;'RI compounds'!$D$12,RI_Calc!AJ39,IF(H39&lt;'RI compounds'!$D$13,RI_Calc!AK39,IF(H39&lt;'RI compounds'!$D$14,RI_Calc!AL39,IF(H39&lt;'RI compounds'!$D$15,RI_Calc!AM39,IF(H39&lt;'RI compounds'!$D$16,RI_Calc!AN39,IF(H39&lt;'RI compounds'!$D$17,RI_Calc!AO39,IF(H39&lt;'RI compounds'!$D$18,RI_Calc!AP39,IF(H39&lt;'RI compounds'!$D$19,RI_Calc!AQ39,IF(H39&lt;'RI compounds'!$D$20,RI_Calc!AR39,IF(H39&lt;'RI compounds'!$D$21,RI_Calc!AS39,IF(H39&gt;'RI compounds'!$D$21,RI_Calc!AT39,"ND"))))))))))))))))))))</f>
        <v>6.8646101815061265</v>
      </c>
      <c r="Q39" s="57">
        <f t="shared" si="1"/>
        <v>0</v>
      </c>
    </row>
    <row r="40" spans="2:17" x14ac:dyDescent="0.25">
      <c r="B40" s="58" t="s">
        <v>782</v>
      </c>
      <c r="C40" s="59" t="s">
        <v>910</v>
      </c>
      <c r="D40" s="57">
        <v>6.8646101815061265</v>
      </c>
      <c r="E40" s="59">
        <v>0.5</v>
      </c>
      <c r="F40" s="59">
        <v>0.5</v>
      </c>
      <c r="G40" s="59" t="s">
        <v>263</v>
      </c>
      <c r="H40" s="59">
        <v>709</v>
      </c>
      <c r="I40" s="58" t="s">
        <v>284</v>
      </c>
      <c r="J40" s="58" t="s">
        <v>59</v>
      </c>
      <c r="K40" s="58"/>
      <c r="L40" s="58" t="s">
        <v>9</v>
      </c>
      <c r="M40" s="58" t="s">
        <v>10</v>
      </c>
      <c r="N40" s="58"/>
      <c r="O40" s="58" t="s">
        <v>299</v>
      </c>
      <c r="P40" s="57">
        <f>IF(H40&lt;'RI compounds'!$D$3,RI_Calc!AA40,IF(H40&lt;'RI compounds'!$D$4,RI_Calc!AB40,IF(H40&lt;'RI compounds'!$D$5,RI_Calc!AC40,IF(H40&lt;'RI compounds'!$D$6,RI_Calc!AD40,IF(H40&lt;'RI compounds'!$D$7,RI_Calc!AE40,IF(H40&lt;'RI compounds'!$D$8,RI_Calc!AF40,IF(H40&lt;'RI compounds'!$D$9,RI_Calc!AG40,IF(H40&lt;'RI compounds'!$D$10,RI_Calc!AH40,IF(H40&lt;'RI compounds'!$D$11,RI_Calc!AI40,IF(H40&lt;'RI compounds'!$D$12,RI_Calc!AJ40,IF(H40&lt;'RI compounds'!$D$13,RI_Calc!AK40,IF(H40&lt;'RI compounds'!$D$14,RI_Calc!AL40,IF(H40&lt;'RI compounds'!$D$15,RI_Calc!AM40,IF(H40&lt;'RI compounds'!$D$16,RI_Calc!AN40,IF(H40&lt;'RI compounds'!$D$17,RI_Calc!AO40,IF(H40&lt;'RI compounds'!$D$18,RI_Calc!AP40,IF(H40&lt;'RI compounds'!$D$19,RI_Calc!AQ40,IF(H40&lt;'RI compounds'!$D$20,RI_Calc!AR40,IF(H40&lt;'RI compounds'!$D$21,RI_Calc!AS40,IF(H40&gt;'RI compounds'!$D$21,RI_Calc!AT40,"ND"))))))))))))))))))))</f>
        <v>6.8646101815061265</v>
      </c>
      <c r="Q40" s="57">
        <f t="shared" si="1"/>
        <v>0</v>
      </c>
    </row>
    <row r="41" spans="2:17" x14ac:dyDescent="0.25">
      <c r="B41" s="58" t="s">
        <v>65</v>
      </c>
      <c r="C41" s="59" t="s">
        <v>926</v>
      </c>
      <c r="D41" s="57">
        <v>6.903552360841414</v>
      </c>
      <c r="E41" s="59">
        <v>0.5</v>
      </c>
      <c r="F41" s="59">
        <v>0.5</v>
      </c>
      <c r="G41" s="59" t="s">
        <v>263</v>
      </c>
      <c r="H41" s="59">
        <v>711</v>
      </c>
      <c r="I41" s="58" t="s">
        <v>65</v>
      </c>
      <c r="J41" s="58" t="s">
        <v>64</v>
      </c>
      <c r="K41" s="58"/>
      <c r="L41" s="58" t="s">
        <v>9</v>
      </c>
      <c r="M41" s="58"/>
      <c r="N41" s="58"/>
      <c r="O41" s="58" t="s">
        <v>300</v>
      </c>
      <c r="P41" s="57">
        <f>IF(H41&lt;'RI compounds'!$D$3,RI_Calc!AA41,IF(H41&lt;'RI compounds'!$D$4,RI_Calc!AB41,IF(H41&lt;'RI compounds'!$D$5,RI_Calc!AC41,IF(H41&lt;'RI compounds'!$D$6,RI_Calc!AD41,IF(H41&lt;'RI compounds'!$D$7,RI_Calc!AE41,IF(H41&lt;'RI compounds'!$D$8,RI_Calc!AF41,IF(H41&lt;'RI compounds'!$D$9,RI_Calc!AG41,IF(H41&lt;'RI compounds'!$D$10,RI_Calc!AH41,IF(H41&lt;'RI compounds'!$D$11,RI_Calc!AI41,IF(H41&lt;'RI compounds'!$D$12,RI_Calc!AJ41,IF(H41&lt;'RI compounds'!$D$13,RI_Calc!AK41,IF(H41&lt;'RI compounds'!$D$14,RI_Calc!AL41,IF(H41&lt;'RI compounds'!$D$15,RI_Calc!AM41,IF(H41&lt;'RI compounds'!$D$16,RI_Calc!AN41,IF(H41&lt;'RI compounds'!$D$17,RI_Calc!AO41,IF(H41&lt;'RI compounds'!$D$18,RI_Calc!AP41,IF(H41&lt;'RI compounds'!$D$19,RI_Calc!AQ41,IF(H41&lt;'RI compounds'!$D$20,RI_Calc!AR41,IF(H41&lt;'RI compounds'!$D$21,RI_Calc!AS41,IF(H41&gt;'RI compounds'!$D$21,RI_Calc!AT41,"ND"))))))))))))))))))))</f>
        <v>6.903552360841414</v>
      </c>
      <c r="Q41" s="57">
        <f t="shared" si="1"/>
        <v>0</v>
      </c>
    </row>
    <row r="42" spans="2:17" x14ac:dyDescent="0.25">
      <c r="B42" s="58" t="s">
        <v>68</v>
      </c>
      <c r="C42" s="59" t="s">
        <v>927</v>
      </c>
      <c r="D42" s="57">
        <v>6.9423851518884527</v>
      </c>
      <c r="E42" s="59">
        <v>0.5</v>
      </c>
      <c r="F42" s="59">
        <v>0.5</v>
      </c>
      <c r="G42" s="59" t="s">
        <v>263</v>
      </c>
      <c r="H42" s="59">
        <v>713</v>
      </c>
      <c r="I42" s="58" t="s">
        <v>288</v>
      </c>
      <c r="J42" s="58" t="s">
        <v>67</v>
      </c>
      <c r="K42" s="58"/>
      <c r="L42" s="58" t="s">
        <v>9</v>
      </c>
      <c r="M42" s="58"/>
      <c r="N42" s="58"/>
      <c r="O42" s="58" t="s">
        <v>301</v>
      </c>
      <c r="P42" s="57">
        <f>IF(H42&lt;'RI compounds'!$D$3,RI_Calc!AA42,IF(H42&lt;'RI compounds'!$D$4,RI_Calc!AB42,IF(H42&lt;'RI compounds'!$D$5,RI_Calc!AC42,IF(H42&lt;'RI compounds'!$D$6,RI_Calc!AD42,IF(H42&lt;'RI compounds'!$D$7,RI_Calc!AE42,IF(H42&lt;'RI compounds'!$D$8,RI_Calc!AF42,IF(H42&lt;'RI compounds'!$D$9,RI_Calc!AG42,IF(H42&lt;'RI compounds'!$D$10,RI_Calc!AH42,IF(H42&lt;'RI compounds'!$D$11,RI_Calc!AI42,IF(H42&lt;'RI compounds'!$D$12,RI_Calc!AJ42,IF(H42&lt;'RI compounds'!$D$13,RI_Calc!AK42,IF(H42&lt;'RI compounds'!$D$14,RI_Calc!AL42,IF(H42&lt;'RI compounds'!$D$15,RI_Calc!AM42,IF(H42&lt;'RI compounds'!$D$16,RI_Calc!AN42,IF(H42&lt;'RI compounds'!$D$17,RI_Calc!AO42,IF(H42&lt;'RI compounds'!$D$18,RI_Calc!AP42,IF(H42&lt;'RI compounds'!$D$19,RI_Calc!AQ42,IF(H42&lt;'RI compounds'!$D$20,RI_Calc!AR42,IF(H42&lt;'RI compounds'!$D$21,RI_Calc!AS42,IF(H42&gt;'RI compounds'!$D$21,RI_Calc!AT42,"ND"))))))))))))))))))))</f>
        <v>6.9423851518884527</v>
      </c>
      <c r="Q42" s="57">
        <f t="shared" si="1"/>
        <v>0</v>
      </c>
    </row>
    <row r="43" spans="2:17" x14ac:dyDescent="0.25">
      <c r="B43" s="58" t="s">
        <v>783</v>
      </c>
      <c r="C43" s="59" t="s">
        <v>920</v>
      </c>
      <c r="D43" s="57">
        <v>7.1921737942908637</v>
      </c>
      <c r="E43" s="59">
        <v>0.5</v>
      </c>
      <c r="F43" s="59">
        <v>0.5</v>
      </c>
      <c r="G43" s="59" t="s">
        <v>263</v>
      </c>
      <c r="H43" s="59">
        <v>726</v>
      </c>
      <c r="I43" s="58"/>
      <c r="J43" s="58"/>
      <c r="K43" s="58"/>
      <c r="L43" s="58"/>
      <c r="M43" s="58"/>
      <c r="N43" s="58" t="s">
        <v>974</v>
      </c>
      <c r="O43" s="58" t="s">
        <v>863</v>
      </c>
      <c r="P43" s="57">
        <f>IF(H43&lt;'RI compounds'!$D$3,RI_Calc!AA43,IF(H43&lt;'RI compounds'!$D$4,RI_Calc!AB43,IF(H43&lt;'RI compounds'!$D$5,RI_Calc!AC43,IF(H43&lt;'RI compounds'!$D$6,RI_Calc!AD43,IF(H43&lt;'RI compounds'!$D$7,RI_Calc!AE43,IF(H43&lt;'RI compounds'!$D$8,RI_Calc!AF43,IF(H43&lt;'RI compounds'!$D$9,RI_Calc!AG43,IF(H43&lt;'RI compounds'!$D$10,RI_Calc!AH43,IF(H43&lt;'RI compounds'!$D$11,RI_Calc!AI43,IF(H43&lt;'RI compounds'!$D$12,RI_Calc!AJ43,IF(H43&lt;'RI compounds'!$D$13,RI_Calc!AK43,IF(H43&lt;'RI compounds'!$D$14,RI_Calc!AL43,IF(H43&lt;'RI compounds'!$D$15,RI_Calc!AM43,IF(H43&lt;'RI compounds'!$D$16,RI_Calc!AN43,IF(H43&lt;'RI compounds'!$D$17,RI_Calc!AO43,IF(H43&lt;'RI compounds'!$D$18,RI_Calc!AP43,IF(H43&lt;'RI compounds'!$D$19,RI_Calc!AQ43,IF(H43&lt;'RI compounds'!$D$20,RI_Calc!AR43,IF(H43&lt;'RI compounds'!$D$21,RI_Calc!AS43,IF(H43&gt;'RI compounds'!$D$21,RI_Calc!AT43,"ND"))))))))))))))))))))</f>
        <v>7.1921737942908637</v>
      </c>
      <c r="Q43" s="57">
        <f t="shared" si="1"/>
        <v>0</v>
      </c>
    </row>
    <row r="44" spans="2:17" x14ac:dyDescent="0.25">
      <c r="B44" s="58" t="s">
        <v>72</v>
      </c>
      <c r="C44" s="59" t="s">
        <v>928</v>
      </c>
      <c r="D44" s="57">
        <v>7.2302053575412302</v>
      </c>
      <c r="E44" s="59">
        <v>0.5</v>
      </c>
      <c r="F44" s="59">
        <v>0.5</v>
      </c>
      <c r="G44" s="59" t="s">
        <v>263</v>
      </c>
      <c r="H44" s="59">
        <v>728</v>
      </c>
      <c r="I44" s="58" t="s">
        <v>272</v>
      </c>
      <c r="J44" s="58" t="s">
        <v>71</v>
      </c>
      <c r="K44" s="58"/>
      <c r="L44" s="58" t="s">
        <v>9</v>
      </c>
      <c r="M44" s="58"/>
      <c r="N44" s="58"/>
      <c r="O44" s="58" t="s">
        <v>303</v>
      </c>
      <c r="P44" s="57">
        <f>IF(H44&lt;'RI compounds'!$D$3,RI_Calc!AA44,IF(H44&lt;'RI compounds'!$D$4,RI_Calc!AB44,IF(H44&lt;'RI compounds'!$D$5,RI_Calc!AC44,IF(H44&lt;'RI compounds'!$D$6,RI_Calc!AD44,IF(H44&lt;'RI compounds'!$D$7,RI_Calc!AE44,IF(H44&lt;'RI compounds'!$D$8,RI_Calc!AF44,IF(H44&lt;'RI compounds'!$D$9,RI_Calc!AG44,IF(H44&lt;'RI compounds'!$D$10,RI_Calc!AH44,IF(H44&lt;'RI compounds'!$D$11,RI_Calc!AI44,IF(H44&lt;'RI compounds'!$D$12,RI_Calc!AJ44,IF(H44&lt;'RI compounds'!$D$13,RI_Calc!AK44,IF(H44&lt;'RI compounds'!$D$14,RI_Calc!AL44,IF(H44&lt;'RI compounds'!$D$15,RI_Calc!AM44,IF(H44&lt;'RI compounds'!$D$16,RI_Calc!AN44,IF(H44&lt;'RI compounds'!$D$17,RI_Calc!AO44,IF(H44&lt;'RI compounds'!$D$18,RI_Calc!AP44,IF(H44&lt;'RI compounds'!$D$19,RI_Calc!AQ44,IF(H44&lt;'RI compounds'!$D$20,RI_Calc!AR44,IF(H44&lt;'RI compounds'!$D$21,RI_Calc!AS44,IF(H44&gt;'RI compounds'!$D$21,RI_Calc!AT44,"ND"))))))))))))))))))))</f>
        <v>7.2302053575412302</v>
      </c>
      <c r="Q44" s="57">
        <f t="shared" si="1"/>
        <v>0</v>
      </c>
    </row>
    <row r="45" spans="2:17" x14ac:dyDescent="0.25">
      <c r="B45" s="58" t="s">
        <v>74</v>
      </c>
      <c r="C45" s="59" t="s">
        <v>913</v>
      </c>
      <c r="D45" s="57">
        <v>7.2302053575412302</v>
      </c>
      <c r="E45" s="59">
        <v>0.5</v>
      </c>
      <c r="F45" s="59">
        <v>0.5</v>
      </c>
      <c r="G45" s="59" t="s">
        <v>263</v>
      </c>
      <c r="H45" s="59">
        <v>728</v>
      </c>
      <c r="I45" s="58" t="s">
        <v>272</v>
      </c>
      <c r="J45" s="58" t="s">
        <v>73</v>
      </c>
      <c r="K45" s="58" t="s">
        <v>267</v>
      </c>
      <c r="L45" s="58" t="s">
        <v>9</v>
      </c>
      <c r="M45" s="58"/>
      <c r="N45" s="58"/>
      <c r="O45" s="58" t="s">
        <v>302</v>
      </c>
      <c r="P45" s="57">
        <f>IF(H45&lt;'RI compounds'!$D$3,RI_Calc!AA45,IF(H45&lt;'RI compounds'!$D$4,RI_Calc!AB45,IF(H45&lt;'RI compounds'!$D$5,RI_Calc!AC45,IF(H45&lt;'RI compounds'!$D$6,RI_Calc!AD45,IF(H45&lt;'RI compounds'!$D$7,RI_Calc!AE45,IF(H45&lt;'RI compounds'!$D$8,RI_Calc!AF45,IF(H45&lt;'RI compounds'!$D$9,RI_Calc!AG45,IF(H45&lt;'RI compounds'!$D$10,RI_Calc!AH45,IF(H45&lt;'RI compounds'!$D$11,RI_Calc!AI45,IF(H45&lt;'RI compounds'!$D$12,RI_Calc!AJ45,IF(H45&lt;'RI compounds'!$D$13,RI_Calc!AK45,IF(H45&lt;'RI compounds'!$D$14,RI_Calc!AL45,IF(H45&lt;'RI compounds'!$D$15,RI_Calc!AM45,IF(H45&lt;'RI compounds'!$D$16,RI_Calc!AN45,IF(H45&lt;'RI compounds'!$D$17,RI_Calc!AO45,IF(H45&lt;'RI compounds'!$D$18,RI_Calc!AP45,IF(H45&lt;'RI compounds'!$D$19,RI_Calc!AQ45,IF(H45&lt;'RI compounds'!$D$20,RI_Calc!AR45,IF(H45&lt;'RI compounds'!$D$21,RI_Calc!AS45,IF(H45&gt;'RI compounds'!$D$21,RI_Calc!AT45,"ND"))))))))))))))))))))</f>
        <v>7.2302053575412302</v>
      </c>
      <c r="Q45" s="57">
        <f t="shared" si="1"/>
        <v>0</v>
      </c>
    </row>
    <row r="46" spans="2:17" x14ac:dyDescent="0.25">
      <c r="B46" s="58" t="s">
        <v>66</v>
      </c>
      <c r="C46" s="59" t="s">
        <v>929</v>
      </c>
      <c r="D46" s="57">
        <v>7.2870572451595583</v>
      </c>
      <c r="E46" s="59">
        <v>0.5</v>
      </c>
      <c r="F46" s="59">
        <v>0.5</v>
      </c>
      <c r="G46" s="59" t="s">
        <v>263</v>
      </c>
      <c r="H46" s="59">
        <v>731</v>
      </c>
      <c r="I46" s="58" t="s">
        <v>271</v>
      </c>
      <c r="J46" s="58"/>
      <c r="K46" s="58"/>
      <c r="L46" s="58" t="s">
        <v>9</v>
      </c>
      <c r="M46" s="58"/>
      <c r="N46" s="58"/>
      <c r="O46" s="58" t="s">
        <v>902</v>
      </c>
      <c r="P46" s="57">
        <f>IF(H46&lt;'RI compounds'!$D$3,RI_Calc!AA46,IF(H46&lt;'RI compounds'!$D$4,RI_Calc!AB46,IF(H46&lt;'RI compounds'!$D$5,RI_Calc!AC46,IF(H46&lt;'RI compounds'!$D$6,RI_Calc!AD46,IF(H46&lt;'RI compounds'!$D$7,RI_Calc!AE46,IF(H46&lt;'RI compounds'!$D$8,RI_Calc!AF46,IF(H46&lt;'RI compounds'!$D$9,RI_Calc!AG46,IF(H46&lt;'RI compounds'!$D$10,RI_Calc!AH46,IF(H46&lt;'RI compounds'!$D$11,RI_Calc!AI46,IF(H46&lt;'RI compounds'!$D$12,RI_Calc!AJ46,IF(H46&lt;'RI compounds'!$D$13,RI_Calc!AK46,IF(H46&lt;'RI compounds'!$D$14,RI_Calc!AL46,IF(H46&lt;'RI compounds'!$D$15,RI_Calc!AM46,IF(H46&lt;'RI compounds'!$D$16,RI_Calc!AN46,IF(H46&lt;'RI compounds'!$D$17,RI_Calc!AO46,IF(H46&lt;'RI compounds'!$D$18,RI_Calc!AP46,IF(H46&lt;'RI compounds'!$D$19,RI_Calc!AQ46,IF(H46&lt;'RI compounds'!$D$20,RI_Calc!AR46,IF(H46&lt;'RI compounds'!$D$21,RI_Calc!AS46,IF(H46&gt;'RI compounds'!$D$21,RI_Calc!AT46,"ND"))))))))))))))))))))</f>
        <v>7.2870572451595583</v>
      </c>
      <c r="Q46" s="57">
        <f t="shared" si="1"/>
        <v>0</v>
      </c>
    </row>
    <row r="47" spans="2:17" x14ac:dyDescent="0.25">
      <c r="B47" s="58" t="s">
        <v>16</v>
      </c>
      <c r="C47" s="59" t="s">
        <v>922</v>
      </c>
      <c r="D47" s="57">
        <v>7.4935364531344355</v>
      </c>
      <c r="E47" s="59">
        <v>0.5</v>
      </c>
      <c r="F47" s="59">
        <v>0.5</v>
      </c>
      <c r="G47" s="59" t="s">
        <v>263</v>
      </c>
      <c r="H47" s="59">
        <v>742</v>
      </c>
      <c r="I47" s="58" t="s">
        <v>271</v>
      </c>
      <c r="J47" s="58"/>
      <c r="K47" s="58"/>
      <c r="L47" s="58" t="s">
        <v>9</v>
      </c>
      <c r="M47" s="58"/>
      <c r="N47" s="58"/>
      <c r="O47" s="58" t="s">
        <v>902</v>
      </c>
      <c r="P47" s="57">
        <f>IF(H47&lt;'RI compounds'!$D$3,RI_Calc!AA47,IF(H47&lt;'RI compounds'!$D$4,RI_Calc!AB47,IF(H47&lt;'RI compounds'!$D$5,RI_Calc!AC47,IF(H47&lt;'RI compounds'!$D$6,RI_Calc!AD47,IF(H47&lt;'RI compounds'!$D$7,RI_Calc!AE47,IF(H47&lt;'RI compounds'!$D$8,RI_Calc!AF47,IF(H47&lt;'RI compounds'!$D$9,RI_Calc!AG47,IF(H47&lt;'RI compounds'!$D$10,RI_Calc!AH47,IF(H47&lt;'RI compounds'!$D$11,RI_Calc!AI47,IF(H47&lt;'RI compounds'!$D$12,RI_Calc!AJ47,IF(H47&lt;'RI compounds'!$D$13,RI_Calc!AK47,IF(H47&lt;'RI compounds'!$D$14,RI_Calc!AL47,IF(H47&lt;'RI compounds'!$D$15,RI_Calc!AM47,IF(H47&lt;'RI compounds'!$D$16,RI_Calc!AN47,IF(H47&lt;'RI compounds'!$D$17,RI_Calc!AO47,IF(H47&lt;'RI compounds'!$D$18,RI_Calc!AP47,IF(H47&lt;'RI compounds'!$D$19,RI_Calc!AQ47,IF(H47&lt;'RI compounds'!$D$20,RI_Calc!AR47,IF(H47&lt;'RI compounds'!$D$21,RI_Calc!AS47,IF(H47&gt;'RI compounds'!$D$21,RI_Calc!AT47,"ND"))))))))))))))))))))</f>
        <v>7.4935364531344355</v>
      </c>
      <c r="Q47" s="57">
        <f t="shared" si="1"/>
        <v>0</v>
      </c>
    </row>
    <row r="48" spans="2:17" x14ac:dyDescent="0.25">
      <c r="B48" s="58" t="s">
        <v>784</v>
      </c>
      <c r="C48" s="59" t="s">
        <v>930</v>
      </c>
      <c r="D48" s="57">
        <v>7.5678617102450616</v>
      </c>
      <c r="E48" s="59">
        <v>0.5</v>
      </c>
      <c r="F48" s="59">
        <v>0.5</v>
      </c>
      <c r="G48" s="59" t="s">
        <v>263</v>
      </c>
      <c r="H48" s="59">
        <v>746</v>
      </c>
      <c r="I48" s="58" t="s">
        <v>264</v>
      </c>
      <c r="J48" s="58" t="s">
        <v>76</v>
      </c>
      <c r="K48" s="58" t="s">
        <v>267</v>
      </c>
      <c r="L48" s="58" t="s">
        <v>9</v>
      </c>
      <c r="M48" s="58"/>
      <c r="N48" s="58"/>
      <c r="O48" s="58" t="s">
        <v>304</v>
      </c>
      <c r="P48" s="57">
        <f>IF(H48&lt;'RI compounds'!$D$3,RI_Calc!AA48,IF(H48&lt;'RI compounds'!$D$4,RI_Calc!AB48,IF(H48&lt;'RI compounds'!$D$5,RI_Calc!AC48,IF(H48&lt;'RI compounds'!$D$6,RI_Calc!AD48,IF(H48&lt;'RI compounds'!$D$7,RI_Calc!AE48,IF(H48&lt;'RI compounds'!$D$8,RI_Calc!AF48,IF(H48&lt;'RI compounds'!$D$9,RI_Calc!AG48,IF(H48&lt;'RI compounds'!$D$10,RI_Calc!AH48,IF(H48&lt;'RI compounds'!$D$11,RI_Calc!AI48,IF(H48&lt;'RI compounds'!$D$12,RI_Calc!AJ48,IF(H48&lt;'RI compounds'!$D$13,RI_Calc!AK48,IF(H48&lt;'RI compounds'!$D$14,RI_Calc!AL48,IF(H48&lt;'RI compounds'!$D$15,RI_Calc!AM48,IF(H48&lt;'RI compounds'!$D$16,RI_Calc!AN48,IF(H48&lt;'RI compounds'!$D$17,RI_Calc!AO48,IF(H48&lt;'RI compounds'!$D$18,RI_Calc!AP48,IF(H48&lt;'RI compounds'!$D$19,RI_Calc!AQ48,IF(H48&lt;'RI compounds'!$D$20,RI_Calc!AR48,IF(H48&lt;'RI compounds'!$D$21,RI_Calc!AS48,IF(H48&gt;'RI compounds'!$D$21,RI_Calc!AT48,"ND"))))))))))))))))))))</f>
        <v>7.5678617102450616</v>
      </c>
      <c r="Q48" s="57">
        <f t="shared" si="1"/>
        <v>0</v>
      </c>
    </row>
    <row r="49" spans="2:17" x14ac:dyDescent="0.25">
      <c r="B49" s="58" t="s">
        <v>785</v>
      </c>
      <c r="C49" s="59" t="s">
        <v>909</v>
      </c>
      <c r="D49" s="57">
        <v>7.9696577850102415</v>
      </c>
      <c r="E49" s="59">
        <v>1</v>
      </c>
      <c r="F49" s="59">
        <v>1</v>
      </c>
      <c r="G49" s="59" t="s">
        <v>263</v>
      </c>
      <c r="H49" s="59">
        <v>768</v>
      </c>
      <c r="I49" s="58"/>
      <c r="J49" s="58"/>
      <c r="K49" s="58"/>
      <c r="L49" s="58"/>
      <c r="M49" s="58" t="s">
        <v>10</v>
      </c>
      <c r="N49" s="58"/>
      <c r="O49" s="58" t="s">
        <v>864</v>
      </c>
      <c r="P49" s="57">
        <f>IF(H49&lt;'RI compounds'!$D$3,RI_Calc!AA49,IF(H49&lt;'RI compounds'!$D$4,RI_Calc!AB49,IF(H49&lt;'RI compounds'!$D$5,RI_Calc!AC49,IF(H49&lt;'RI compounds'!$D$6,RI_Calc!AD49,IF(H49&lt;'RI compounds'!$D$7,RI_Calc!AE49,IF(H49&lt;'RI compounds'!$D$8,RI_Calc!AF49,IF(H49&lt;'RI compounds'!$D$9,RI_Calc!AG49,IF(H49&lt;'RI compounds'!$D$10,RI_Calc!AH49,IF(H49&lt;'RI compounds'!$D$11,RI_Calc!AI49,IF(H49&lt;'RI compounds'!$D$12,RI_Calc!AJ49,IF(H49&lt;'RI compounds'!$D$13,RI_Calc!AK49,IF(H49&lt;'RI compounds'!$D$14,RI_Calc!AL49,IF(H49&lt;'RI compounds'!$D$15,RI_Calc!AM49,IF(H49&lt;'RI compounds'!$D$16,RI_Calc!AN49,IF(H49&lt;'RI compounds'!$D$17,RI_Calc!AO49,IF(H49&lt;'RI compounds'!$D$18,RI_Calc!AP49,IF(H49&lt;'RI compounds'!$D$19,RI_Calc!AQ49,IF(H49&lt;'RI compounds'!$D$20,RI_Calc!AR49,IF(H49&lt;'RI compounds'!$D$21,RI_Calc!AS49,IF(H49&gt;'RI compounds'!$D$21,RI_Calc!AT49,"ND"))))))))))))))))))))</f>
        <v>7.9696577850102415</v>
      </c>
      <c r="Q49" s="57">
        <f t="shared" si="1"/>
        <v>0</v>
      </c>
    </row>
    <row r="50" spans="2:17" x14ac:dyDescent="0.25">
      <c r="B50" s="58" t="s">
        <v>570</v>
      </c>
      <c r="C50" s="59" t="s">
        <v>931</v>
      </c>
      <c r="D50" s="57">
        <v>7.9876466808766304</v>
      </c>
      <c r="E50" s="59">
        <v>0.5</v>
      </c>
      <c r="F50" s="59">
        <v>0.5</v>
      </c>
      <c r="G50" s="59" t="s">
        <v>263</v>
      </c>
      <c r="H50" s="59">
        <v>769</v>
      </c>
      <c r="I50" s="58" t="s">
        <v>312</v>
      </c>
      <c r="J50" s="58" t="s">
        <v>569</v>
      </c>
      <c r="K50" s="58"/>
      <c r="L50" s="58" t="s">
        <v>9</v>
      </c>
      <c r="M50" s="58"/>
      <c r="N50" s="58"/>
      <c r="O50" s="58" t="s">
        <v>865</v>
      </c>
      <c r="P50" s="57">
        <f>IF(H50&lt;'RI compounds'!$D$3,RI_Calc!AA50,IF(H50&lt;'RI compounds'!$D$4,RI_Calc!AB50,IF(H50&lt;'RI compounds'!$D$5,RI_Calc!AC50,IF(H50&lt;'RI compounds'!$D$6,RI_Calc!AD50,IF(H50&lt;'RI compounds'!$D$7,RI_Calc!AE50,IF(H50&lt;'RI compounds'!$D$8,RI_Calc!AF50,IF(H50&lt;'RI compounds'!$D$9,RI_Calc!AG50,IF(H50&lt;'RI compounds'!$D$10,RI_Calc!AH50,IF(H50&lt;'RI compounds'!$D$11,RI_Calc!AI50,IF(H50&lt;'RI compounds'!$D$12,RI_Calc!AJ50,IF(H50&lt;'RI compounds'!$D$13,RI_Calc!AK50,IF(H50&lt;'RI compounds'!$D$14,RI_Calc!AL50,IF(H50&lt;'RI compounds'!$D$15,RI_Calc!AM50,IF(H50&lt;'RI compounds'!$D$16,RI_Calc!AN50,IF(H50&lt;'RI compounds'!$D$17,RI_Calc!AO50,IF(H50&lt;'RI compounds'!$D$18,RI_Calc!AP50,IF(H50&lt;'RI compounds'!$D$19,RI_Calc!AQ50,IF(H50&lt;'RI compounds'!$D$20,RI_Calc!AR50,IF(H50&lt;'RI compounds'!$D$21,RI_Calc!AS50,IF(H50&gt;'RI compounds'!$D$21,RI_Calc!AT50,"ND"))))))))))))))))))))</f>
        <v>7.9876466808766304</v>
      </c>
      <c r="Q50" s="57">
        <f t="shared" si="1"/>
        <v>0</v>
      </c>
    </row>
    <row r="51" spans="2:17" x14ac:dyDescent="0.25">
      <c r="B51" s="58" t="s">
        <v>79</v>
      </c>
      <c r="C51" s="59" t="s">
        <v>904</v>
      </c>
      <c r="D51" s="57">
        <v>8.0593690960834596</v>
      </c>
      <c r="E51" s="59">
        <v>0.5</v>
      </c>
      <c r="F51" s="59">
        <v>0.5</v>
      </c>
      <c r="G51" s="59" t="s">
        <v>263</v>
      </c>
      <c r="H51" s="59">
        <v>773</v>
      </c>
      <c r="I51" s="58" t="s">
        <v>288</v>
      </c>
      <c r="J51" s="58" t="s">
        <v>78</v>
      </c>
      <c r="K51" s="58" t="s">
        <v>267</v>
      </c>
      <c r="L51" s="58" t="s">
        <v>9</v>
      </c>
      <c r="M51" s="58"/>
      <c r="N51" s="58"/>
      <c r="O51" s="58" t="s">
        <v>306</v>
      </c>
      <c r="P51" s="57">
        <f>IF(H51&lt;'RI compounds'!$D$3,RI_Calc!AA51,IF(H51&lt;'RI compounds'!$D$4,RI_Calc!AB51,IF(H51&lt;'RI compounds'!$D$5,RI_Calc!AC51,IF(H51&lt;'RI compounds'!$D$6,RI_Calc!AD51,IF(H51&lt;'RI compounds'!$D$7,RI_Calc!AE51,IF(H51&lt;'RI compounds'!$D$8,RI_Calc!AF51,IF(H51&lt;'RI compounds'!$D$9,RI_Calc!AG51,IF(H51&lt;'RI compounds'!$D$10,RI_Calc!AH51,IF(H51&lt;'RI compounds'!$D$11,RI_Calc!AI51,IF(H51&lt;'RI compounds'!$D$12,RI_Calc!AJ51,IF(H51&lt;'RI compounds'!$D$13,RI_Calc!AK51,IF(H51&lt;'RI compounds'!$D$14,RI_Calc!AL51,IF(H51&lt;'RI compounds'!$D$15,RI_Calc!AM51,IF(H51&lt;'RI compounds'!$D$16,RI_Calc!AN51,IF(H51&lt;'RI compounds'!$D$17,RI_Calc!AO51,IF(H51&lt;'RI compounds'!$D$18,RI_Calc!AP51,IF(H51&lt;'RI compounds'!$D$19,RI_Calc!AQ51,IF(H51&lt;'RI compounds'!$D$20,RI_Calc!AR51,IF(H51&lt;'RI compounds'!$D$21,RI_Calc!AS51,IF(H51&gt;'RI compounds'!$D$21,RI_Calc!AT51,"ND"))))))))))))))))))))</f>
        <v>8.0593690960834596</v>
      </c>
      <c r="Q51" s="57">
        <f t="shared" si="1"/>
        <v>0</v>
      </c>
    </row>
    <row r="52" spans="2:17" x14ac:dyDescent="0.25">
      <c r="B52" s="58" t="s">
        <v>81</v>
      </c>
      <c r="C52" s="59" t="s">
        <v>907</v>
      </c>
      <c r="D52" s="57">
        <v>8.2193968388806127</v>
      </c>
      <c r="E52" s="59">
        <v>0.5</v>
      </c>
      <c r="F52" s="59">
        <v>0.5</v>
      </c>
      <c r="G52" s="59" t="s">
        <v>263</v>
      </c>
      <c r="H52" s="59">
        <v>782</v>
      </c>
      <c r="I52" s="58" t="s">
        <v>272</v>
      </c>
      <c r="J52" s="58" t="s">
        <v>80</v>
      </c>
      <c r="K52" s="58" t="s">
        <v>267</v>
      </c>
      <c r="L52" s="58" t="s">
        <v>9</v>
      </c>
      <c r="M52" s="58"/>
      <c r="N52" s="58"/>
      <c r="O52" s="58" t="s">
        <v>305</v>
      </c>
      <c r="P52" s="57">
        <f>IF(H52&lt;'RI compounds'!$D$3,RI_Calc!AA52,IF(H52&lt;'RI compounds'!$D$4,RI_Calc!AB52,IF(H52&lt;'RI compounds'!$D$5,RI_Calc!AC52,IF(H52&lt;'RI compounds'!$D$6,RI_Calc!AD52,IF(H52&lt;'RI compounds'!$D$7,RI_Calc!AE52,IF(H52&lt;'RI compounds'!$D$8,RI_Calc!AF52,IF(H52&lt;'RI compounds'!$D$9,RI_Calc!AG52,IF(H52&lt;'RI compounds'!$D$10,RI_Calc!AH52,IF(H52&lt;'RI compounds'!$D$11,RI_Calc!AI52,IF(H52&lt;'RI compounds'!$D$12,RI_Calc!AJ52,IF(H52&lt;'RI compounds'!$D$13,RI_Calc!AK52,IF(H52&lt;'RI compounds'!$D$14,RI_Calc!AL52,IF(H52&lt;'RI compounds'!$D$15,RI_Calc!AM52,IF(H52&lt;'RI compounds'!$D$16,RI_Calc!AN52,IF(H52&lt;'RI compounds'!$D$17,RI_Calc!AO52,IF(H52&lt;'RI compounds'!$D$18,RI_Calc!AP52,IF(H52&lt;'RI compounds'!$D$19,RI_Calc!AQ52,IF(H52&lt;'RI compounds'!$D$20,RI_Calc!AR52,IF(H52&lt;'RI compounds'!$D$21,RI_Calc!AS52,IF(H52&gt;'RI compounds'!$D$21,RI_Calc!AT52,"ND"))))))))))))))))))))</f>
        <v>8.2193968388806127</v>
      </c>
      <c r="Q52" s="57">
        <f t="shared" si="1"/>
        <v>0</v>
      </c>
    </row>
    <row r="53" spans="2:17" x14ac:dyDescent="0.25">
      <c r="B53" s="58" t="s">
        <v>786</v>
      </c>
      <c r="C53" s="59" t="s">
        <v>909</v>
      </c>
      <c r="D53" s="57">
        <v>8.3250620502865598</v>
      </c>
      <c r="E53" s="59">
        <v>0.5</v>
      </c>
      <c r="F53" s="59">
        <v>0.5</v>
      </c>
      <c r="G53" s="59" t="s">
        <v>263</v>
      </c>
      <c r="H53" s="59">
        <v>788</v>
      </c>
      <c r="I53" s="58" t="s">
        <v>982</v>
      </c>
      <c r="J53" s="58" t="s">
        <v>787</v>
      </c>
      <c r="K53" s="58"/>
      <c r="L53" s="58" t="s">
        <v>9</v>
      </c>
      <c r="M53" s="58"/>
      <c r="N53" s="58"/>
      <c r="O53" s="58" t="s">
        <v>866</v>
      </c>
      <c r="P53" s="57">
        <f>IF(H53&lt;'RI compounds'!$D$3,RI_Calc!AA53,IF(H53&lt;'RI compounds'!$D$4,RI_Calc!AB53,IF(H53&lt;'RI compounds'!$D$5,RI_Calc!AC53,IF(H53&lt;'RI compounds'!$D$6,RI_Calc!AD53,IF(H53&lt;'RI compounds'!$D$7,RI_Calc!AE53,IF(H53&lt;'RI compounds'!$D$8,RI_Calc!AF53,IF(H53&lt;'RI compounds'!$D$9,RI_Calc!AG53,IF(H53&lt;'RI compounds'!$D$10,RI_Calc!AH53,IF(H53&lt;'RI compounds'!$D$11,RI_Calc!AI53,IF(H53&lt;'RI compounds'!$D$12,RI_Calc!AJ53,IF(H53&lt;'RI compounds'!$D$13,RI_Calc!AK53,IF(H53&lt;'RI compounds'!$D$14,RI_Calc!AL53,IF(H53&lt;'RI compounds'!$D$15,RI_Calc!AM53,IF(H53&lt;'RI compounds'!$D$16,RI_Calc!AN53,IF(H53&lt;'RI compounds'!$D$17,RI_Calc!AO53,IF(H53&lt;'RI compounds'!$D$18,RI_Calc!AP53,IF(H53&lt;'RI compounds'!$D$19,RI_Calc!AQ53,IF(H53&lt;'RI compounds'!$D$20,RI_Calc!AR53,IF(H53&lt;'RI compounds'!$D$21,RI_Calc!AS53,IF(H53&gt;'RI compounds'!$D$21,RI_Calc!AT53,"ND"))))))))))))))))))))</f>
        <v>8.3250620502865598</v>
      </c>
      <c r="Q53" s="57">
        <f t="shared" si="1"/>
        <v>0</v>
      </c>
    </row>
    <row r="54" spans="2:17" x14ac:dyDescent="0.25">
      <c r="B54" s="58" t="s">
        <v>83</v>
      </c>
      <c r="C54" s="59" t="s">
        <v>907</v>
      </c>
      <c r="D54" s="57">
        <v>8.4299257479485927</v>
      </c>
      <c r="E54" s="59">
        <v>0.5</v>
      </c>
      <c r="F54" s="59">
        <v>0.5</v>
      </c>
      <c r="G54" s="59" t="s">
        <v>263</v>
      </c>
      <c r="H54" s="59">
        <v>794</v>
      </c>
      <c r="I54" s="58" t="s">
        <v>272</v>
      </c>
      <c r="J54" s="58" t="s">
        <v>82</v>
      </c>
      <c r="K54" s="58" t="s">
        <v>267</v>
      </c>
      <c r="L54" s="58" t="s">
        <v>9</v>
      </c>
      <c r="M54" s="58"/>
      <c r="N54" s="58"/>
      <c r="O54" s="58" t="s">
        <v>305</v>
      </c>
      <c r="P54" s="57">
        <f>IF(H54&lt;'RI compounds'!$D$3,RI_Calc!AA54,IF(H54&lt;'RI compounds'!$D$4,RI_Calc!AB54,IF(H54&lt;'RI compounds'!$D$5,RI_Calc!AC54,IF(H54&lt;'RI compounds'!$D$6,RI_Calc!AD54,IF(H54&lt;'RI compounds'!$D$7,RI_Calc!AE54,IF(H54&lt;'RI compounds'!$D$8,RI_Calc!AF54,IF(H54&lt;'RI compounds'!$D$9,RI_Calc!AG54,IF(H54&lt;'RI compounds'!$D$10,RI_Calc!AH54,IF(H54&lt;'RI compounds'!$D$11,RI_Calc!AI54,IF(H54&lt;'RI compounds'!$D$12,RI_Calc!AJ54,IF(H54&lt;'RI compounds'!$D$13,RI_Calc!AK54,IF(H54&lt;'RI compounds'!$D$14,RI_Calc!AL54,IF(H54&lt;'RI compounds'!$D$15,RI_Calc!AM54,IF(H54&lt;'RI compounds'!$D$16,RI_Calc!AN54,IF(H54&lt;'RI compounds'!$D$17,RI_Calc!AO54,IF(H54&lt;'RI compounds'!$D$18,RI_Calc!AP54,IF(H54&lt;'RI compounds'!$D$19,RI_Calc!AQ54,IF(H54&lt;'RI compounds'!$D$20,RI_Calc!AR54,IF(H54&lt;'RI compounds'!$D$21,RI_Calc!AS54,IF(H54&gt;'RI compounds'!$D$21,RI_Calc!AT54,"ND"))))))))))))))))))))</f>
        <v>8.4299257479485927</v>
      </c>
      <c r="Q54" s="57">
        <f t="shared" si="1"/>
        <v>0</v>
      </c>
    </row>
    <row r="55" spans="2:17" x14ac:dyDescent="0.25">
      <c r="B55" s="58" t="s">
        <v>788</v>
      </c>
      <c r="C55" s="59" t="s">
        <v>925</v>
      </c>
      <c r="D55" s="57">
        <v>8.4299257479485927</v>
      </c>
      <c r="E55" s="59">
        <v>0.5</v>
      </c>
      <c r="F55" s="59">
        <v>0.5</v>
      </c>
      <c r="G55" s="59" t="s">
        <v>263</v>
      </c>
      <c r="H55" s="59">
        <v>794</v>
      </c>
      <c r="I55" s="58" t="s">
        <v>284</v>
      </c>
      <c r="J55" s="58" t="s">
        <v>84</v>
      </c>
      <c r="K55" s="58"/>
      <c r="L55" s="58" t="s">
        <v>9</v>
      </c>
      <c r="M55" s="58"/>
      <c r="N55" s="58"/>
      <c r="O55" s="58" t="s">
        <v>307</v>
      </c>
      <c r="P55" s="57">
        <f>IF(H55&lt;'RI compounds'!$D$3,RI_Calc!AA55,IF(H55&lt;'RI compounds'!$D$4,RI_Calc!AB55,IF(H55&lt;'RI compounds'!$D$5,RI_Calc!AC55,IF(H55&lt;'RI compounds'!$D$6,RI_Calc!AD55,IF(H55&lt;'RI compounds'!$D$7,RI_Calc!AE55,IF(H55&lt;'RI compounds'!$D$8,RI_Calc!AF55,IF(H55&lt;'RI compounds'!$D$9,RI_Calc!AG55,IF(H55&lt;'RI compounds'!$D$10,RI_Calc!AH55,IF(H55&lt;'RI compounds'!$D$11,RI_Calc!AI55,IF(H55&lt;'RI compounds'!$D$12,RI_Calc!AJ55,IF(H55&lt;'RI compounds'!$D$13,RI_Calc!AK55,IF(H55&lt;'RI compounds'!$D$14,RI_Calc!AL55,IF(H55&lt;'RI compounds'!$D$15,RI_Calc!AM55,IF(H55&lt;'RI compounds'!$D$16,RI_Calc!AN55,IF(H55&lt;'RI compounds'!$D$17,RI_Calc!AO55,IF(H55&lt;'RI compounds'!$D$18,RI_Calc!AP55,IF(H55&lt;'RI compounds'!$D$19,RI_Calc!AQ55,IF(H55&lt;'RI compounds'!$D$20,RI_Calc!AR55,IF(H55&lt;'RI compounds'!$D$21,RI_Calc!AS55,IF(H55&gt;'RI compounds'!$D$21,RI_Calc!AT55,"ND"))))))))))))))))))))</f>
        <v>8.4299257479485927</v>
      </c>
      <c r="Q55" s="57">
        <f t="shared" si="1"/>
        <v>0</v>
      </c>
    </row>
    <row r="56" spans="2:17" x14ac:dyDescent="0.25">
      <c r="B56" s="58" t="s">
        <v>789</v>
      </c>
      <c r="C56" s="59" t="s">
        <v>904</v>
      </c>
      <c r="D56" s="57">
        <v>8.4299257479485927</v>
      </c>
      <c r="E56" s="59">
        <v>0.5</v>
      </c>
      <c r="F56" s="59">
        <v>0.5</v>
      </c>
      <c r="G56" s="59" t="s">
        <v>263</v>
      </c>
      <c r="H56" s="59">
        <v>794</v>
      </c>
      <c r="I56" s="58" t="s">
        <v>284</v>
      </c>
      <c r="J56" s="58" t="s">
        <v>84</v>
      </c>
      <c r="K56" s="58"/>
      <c r="L56" s="58" t="s">
        <v>9</v>
      </c>
      <c r="M56" s="58"/>
      <c r="N56" s="58"/>
      <c r="O56" s="58" t="s">
        <v>307</v>
      </c>
      <c r="P56" s="57">
        <f>IF(H56&lt;'RI compounds'!$D$3,RI_Calc!AA56,IF(H56&lt;'RI compounds'!$D$4,RI_Calc!AB56,IF(H56&lt;'RI compounds'!$D$5,RI_Calc!AC56,IF(H56&lt;'RI compounds'!$D$6,RI_Calc!AD56,IF(H56&lt;'RI compounds'!$D$7,RI_Calc!AE56,IF(H56&lt;'RI compounds'!$D$8,RI_Calc!AF56,IF(H56&lt;'RI compounds'!$D$9,RI_Calc!AG56,IF(H56&lt;'RI compounds'!$D$10,RI_Calc!AH56,IF(H56&lt;'RI compounds'!$D$11,RI_Calc!AI56,IF(H56&lt;'RI compounds'!$D$12,RI_Calc!AJ56,IF(H56&lt;'RI compounds'!$D$13,RI_Calc!AK56,IF(H56&lt;'RI compounds'!$D$14,RI_Calc!AL56,IF(H56&lt;'RI compounds'!$D$15,RI_Calc!AM56,IF(H56&lt;'RI compounds'!$D$16,RI_Calc!AN56,IF(H56&lt;'RI compounds'!$D$17,RI_Calc!AO56,IF(H56&lt;'RI compounds'!$D$18,RI_Calc!AP56,IF(H56&lt;'RI compounds'!$D$19,RI_Calc!AQ56,IF(H56&lt;'RI compounds'!$D$20,RI_Calc!AR56,IF(H56&lt;'RI compounds'!$D$21,RI_Calc!AS56,IF(H56&gt;'RI compounds'!$D$21,RI_Calc!AT56,"ND"))))))))))))))))))))</f>
        <v>8.4299257479485927</v>
      </c>
      <c r="Q56" s="57">
        <f t="shared" si="1"/>
        <v>0</v>
      </c>
    </row>
    <row r="57" spans="2:17" x14ac:dyDescent="0.25">
      <c r="B57" s="58" t="s">
        <v>87</v>
      </c>
      <c r="C57" s="59" t="s">
        <v>920</v>
      </c>
      <c r="D57" s="57">
        <v>8.4820608110801476</v>
      </c>
      <c r="E57" s="59">
        <v>0.5</v>
      </c>
      <c r="F57" s="59">
        <v>0.5</v>
      </c>
      <c r="G57" s="59" t="s">
        <v>263</v>
      </c>
      <c r="H57" s="59">
        <v>797</v>
      </c>
      <c r="I57" s="58" t="s">
        <v>266</v>
      </c>
      <c r="J57" s="58" t="s">
        <v>86</v>
      </c>
      <c r="K57" s="58" t="s">
        <v>267</v>
      </c>
      <c r="L57" s="58" t="s">
        <v>9</v>
      </c>
      <c r="M57" s="58"/>
      <c r="N57" s="58"/>
      <c r="O57" s="58" t="s">
        <v>308</v>
      </c>
      <c r="P57" s="57">
        <f>IF(H57&lt;'RI compounds'!$D$3,RI_Calc!AA57,IF(H57&lt;'RI compounds'!$D$4,RI_Calc!AB57,IF(H57&lt;'RI compounds'!$D$5,RI_Calc!AC57,IF(H57&lt;'RI compounds'!$D$6,RI_Calc!AD57,IF(H57&lt;'RI compounds'!$D$7,RI_Calc!AE57,IF(H57&lt;'RI compounds'!$D$8,RI_Calc!AF57,IF(H57&lt;'RI compounds'!$D$9,RI_Calc!AG57,IF(H57&lt;'RI compounds'!$D$10,RI_Calc!AH57,IF(H57&lt;'RI compounds'!$D$11,RI_Calc!AI57,IF(H57&lt;'RI compounds'!$D$12,RI_Calc!AJ57,IF(H57&lt;'RI compounds'!$D$13,RI_Calc!AK57,IF(H57&lt;'RI compounds'!$D$14,RI_Calc!AL57,IF(H57&lt;'RI compounds'!$D$15,RI_Calc!AM57,IF(H57&lt;'RI compounds'!$D$16,RI_Calc!AN57,IF(H57&lt;'RI compounds'!$D$17,RI_Calc!AO57,IF(H57&lt;'RI compounds'!$D$18,RI_Calc!AP57,IF(H57&lt;'RI compounds'!$D$19,RI_Calc!AQ57,IF(H57&lt;'RI compounds'!$D$20,RI_Calc!AR57,IF(H57&lt;'RI compounds'!$D$21,RI_Calc!AS57,IF(H57&gt;'RI compounds'!$D$21,RI_Calc!AT57,"ND"))))))))))))))))))))</f>
        <v>8.4820608110801476</v>
      </c>
      <c r="Q57" s="57">
        <f t="shared" si="1"/>
        <v>0</v>
      </c>
    </row>
    <row r="58" spans="2:17" x14ac:dyDescent="0.25">
      <c r="B58" s="58" t="s">
        <v>790</v>
      </c>
      <c r="C58" s="59" t="s">
        <v>917</v>
      </c>
      <c r="D58" s="57">
        <v>8.7082825903211702</v>
      </c>
      <c r="E58" s="59">
        <v>0.5</v>
      </c>
      <c r="F58" s="59">
        <v>0.5</v>
      </c>
      <c r="G58" s="59" t="s">
        <v>263</v>
      </c>
      <c r="H58" s="59">
        <v>808</v>
      </c>
      <c r="I58" s="58" t="s">
        <v>288</v>
      </c>
      <c r="J58" s="58" t="s">
        <v>791</v>
      </c>
      <c r="K58" s="58" t="s">
        <v>267</v>
      </c>
      <c r="L58" s="58"/>
      <c r="M58" s="58"/>
      <c r="N58" s="58"/>
      <c r="O58" s="58" t="s">
        <v>867</v>
      </c>
      <c r="P58" s="57">
        <f>IF(H58&lt;'RI compounds'!$D$3,RI_Calc!AA58,IF(H58&lt;'RI compounds'!$D$4,RI_Calc!AB58,IF(H58&lt;'RI compounds'!$D$5,RI_Calc!AC58,IF(H58&lt;'RI compounds'!$D$6,RI_Calc!AD58,IF(H58&lt;'RI compounds'!$D$7,RI_Calc!AE58,IF(H58&lt;'RI compounds'!$D$8,RI_Calc!AF58,IF(H58&lt;'RI compounds'!$D$9,RI_Calc!AG58,IF(H58&lt;'RI compounds'!$D$10,RI_Calc!AH58,IF(H58&lt;'RI compounds'!$D$11,RI_Calc!AI58,IF(H58&lt;'RI compounds'!$D$12,RI_Calc!AJ58,IF(H58&lt;'RI compounds'!$D$13,RI_Calc!AK58,IF(H58&lt;'RI compounds'!$D$14,RI_Calc!AL58,IF(H58&lt;'RI compounds'!$D$15,RI_Calc!AM58,IF(H58&lt;'RI compounds'!$D$16,RI_Calc!AN58,IF(H58&lt;'RI compounds'!$D$17,RI_Calc!AO58,IF(H58&lt;'RI compounds'!$D$18,RI_Calc!AP58,IF(H58&lt;'RI compounds'!$D$19,RI_Calc!AQ58,IF(H58&lt;'RI compounds'!$D$20,RI_Calc!AR58,IF(H58&lt;'RI compounds'!$D$21,RI_Calc!AS58,IF(H58&gt;'RI compounds'!$D$21,RI_Calc!AT58,"ND"))))))))))))))))))))</f>
        <v>8.7082825903211702</v>
      </c>
      <c r="Q58" s="57">
        <f t="shared" si="1"/>
        <v>0</v>
      </c>
    </row>
    <row r="59" spans="2:17" x14ac:dyDescent="0.25">
      <c r="B59" s="58" t="s">
        <v>983</v>
      </c>
      <c r="C59" s="59" t="s">
        <v>904</v>
      </c>
      <c r="D59" s="57">
        <v>8.9022997154514378</v>
      </c>
      <c r="E59" s="59">
        <v>0.5</v>
      </c>
      <c r="F59" s="59">
        <v>0.5</v>
      </c>
      <c r="G59" s="59" t="s">
        <v>263</v>
      </c>
      <c r="H59" s="59">
        <v>817</v>
      </c>
      <c r="I59" s="58" t="s">
        <v>288</v>
      </c>
      <c r="J59" s="58" t="s">
        <v>88</v>
      </c>
      <c r="K59" s="58"/>
      <c r="L59" s="58" t="s">
        <v>9</v>
      </c>
      <c r="M59" s="58"/>
      <c r="N59" s="58"/>
      <c r="O59" s="58" t="s">
        <v>309</v>
      </c>
      <c r="P59" s="57">
        <f>IF(H59&lt;'RI compounds'!$D$3,RI_Calc!AA59,IF(H59&lt;'RI compounds'!$D$4,RI_Calc!AB59,IF(H59&lt;'RI compounds'!$D$5,RI_Calc!AC59,IF(H59&lt;'RI compounds'!$D$6,RI_Calc!AD59,IF(H59&lt;'RI compounds'!$D$7,RI_Calc!AE59,IF(H59&lt;'RI compounds'!$D$8,RI_Calc!AF59,IF(H59&lt;'RI compounds'!$D$9,RI_Calc!AG59,IF(H59&lt;'RI compounds'!$D$10,RI_Calc!AH59,IF(H59&lt;'RI compounds'!$D$11,RI_Calc!AI59,IF(H59&lt;'RI compounds'!$D$12,RI_Calc!AJ59,IF(H59&lt;'RI compounds'!$D$13,RI_Calc!AK59,IF(H59&lt;'RI compounds'!$D$14,RI_Calc!AL59,IF(H59&lt;'RI compounds'!$D$15,RI_Calc!AM59,IF(H59&lt;'RI compounds'!$D$16,RI_Calc!AN59,IF(H59&lt;'RI compounds'!$D$17,RI_Calc!AO59,IF(H59&lt;'RI compounds'!$D$18,RI_Calc!AP59,IF(H59&lt;'RI compounds'!$D$19,RI_Calc!AQ59,IF(H59&lt;'RI compounds'!$D$20,RI_Calc!AR59,IF(H59&lt;'RI compounds'!$D$21,RI_Calc!AS59,IF(H59&gt;'RI compounds'!$D$21,RI_Calc!AT59,"ND"))))))))))))))))))))</f>
        <v>8.9022997154514378</v>
      </c>
      <c r="Q59" s="57">
        <f t="shared" si="1"/>
        <v>0</v>
      </c>
    </row>
    <row r="60" spans="2:17" x14ac:dyDescent="0.25">
      <c r="B60" s="58" t="s">
        <v>792</v>
      </c>
      <c r="C60" s="59" t="s">
        <v>924</v>
      </c>
      <c r="D60" s="57">
        <v>9.1788061567518877</v>
      </c>
      <c r="E60" s="59">
        <v>0.5</v>
      </c>
      <c r="F60" s="59">
        <v>0.5</v>
      </c>
      <c r="G60" s="59" t="s">
        <v>263</v>
      </c>
      <c r="H60" s="59">
        <v>830</v>
      </c>
      <c r="I60" s="58" t="s">
        <v>975</v>
      </c>
      <c r="J60" s="58" t="s">
        <v>539</v>
      </c>
      <c r="K60" s="58" t="s">
        <v>267</v>
      </c>
      <c r="L60" s="58"/>
      <c r="M60" s="58"/>
      <c r="N60" s="58"/>
      <c r="O60" s="58" t="s">
        <v>868</v>
      </c>
      <c r="P60" s="57">
        <f>IF(H60&lt;'RI compounds'!$D$3,RI_Calc!AA60,IF(H60&lt;'RI compounds'!$D$4,RI_Calc!AB60,IF(H60&lt;'RI compounds'!$D$5,RI_Calc!AC60,IF(H60&lt;'RI compounds'!$D$6,RI_Calc!AD60,IF(H60&lt;'RI compounds'!$D$7,RI_Calc!AE60,IF(H60&lt;'RI compounds'!$D$8,RI_Calc!AF60,IF(H60&lt;'RI compounds'!$D$9,RI_Calc!AG60,IF(H60&lt;'RI compounds'!$D$10,RI_Calc!AH60,IF(H60&lt;'RI compounds'!$D$11,RI_Calc!AI60,IF(H60&lt;'RI compounds'!$D$12,RI_Calc!AJ60,IF(H60&lt;'RI compounds'!$D$13,RI_Calc!AK60,IF(H60&lt;'RI compounds'!$D$14,RI_Calc!AL60,IF(H60&lt;'RI compounds'!$D$15,RI_Calc!AM60,IF(H60&lt;'RI compounds'!$D$16,RI_Calc!AN60,IF(H60&lt;'RI compounds'!$D$17,RI_Calc!AO60,IF(H60&lt;'RI compounds'!$D$18,RI_Calc!AP60,IF(H60&lt;'RI compounds'!$D$19,RI_Calc!AQ60,IF(H60&lt;'RI compounds'!$D$20,RI_Calc!AR60,IF(H60&lt;'RI compounds'!$D$21,RI_Calc!AS60,IF(H60&gt;'RI compounds'!$D$21,RI_Calc!AT60,"ND"))))))))))))))))))))</f>
        <v>9.1788061567518877</v>
      </c>
      <c r="Q60" s="57">
        <f t="shared" si="1"/>
        <v>0</v>
      </c>
    </row>
    <row r="61" spans="2:17" x14ac:dyDescent="0.25">
      <c r="B61" s="58" t="s">
        <v>92</v>
      </c>
      <c r="C61" s="59" t="s">
        <v>904</v>
      </c>
      <c r="D61" s="57">
        <v>9.1998961723203454</v>
      </c>
      <c r="E61" s="59">
        <v>0.5</v>
      </c>
      <c r="F61" s="59">
        <v>0.5</v>
      </c>
      <c r="G61" s="59" t="s">
        <v>263</v>
      </c>
      <c r="H61" s="59">
        <v>831</v>
      </c>
      <c r="I61" s="58" t="s">
        <v>288</v>
      </c>
      <c r="J61" s="58" t="s">
        <v>91</v>
      </c>
      <c r="K61" s="58"/>
      <c r="L61" s="58" t="s">
        <v>9</v>
      </c>
      <c r="M61" s="58"/>
      <c r="N61" s="58"/>
      <c r="O61" s="58" t="s">
        <v>869</v>
      </c>
      <c r="P61" s="57">
        <f>IF(H61&lt;'RI compounds'!$D$3,RI_Calc!AA61,IF(H61&lt;'RI compounds'!$D$4,RI_Calc!AB61,IF(H61&lt;'RI compounds'!$D$5,RI_Calc!AC61,IF(H61&lt;'RI compounds'!$D$6,RI_Calc!AD61,IF(H61&lt;'RI compounds'!$D$7,RI_Calc!AE61,IF(H61&lt;'RI compounds'!$D$8,RI_Calc!AF61,IF(H61&lt;'RI compounds'!$D$9,RI_Calc!AG61,IF(H61&lt;'RI compounds'!$D$10,RI_Calc!AH61,IF(H61&lt;'RI compounds'!$D$11,RI_Calc!AI61,IF(H61&lt;'RI compounds'!$D$12,RI_Calc!AJ61,IF(H61&lt;'RI compounds'!$D$13,RI_Calc!AK61,IF(H61&lt;'RI compounds'!$D$14,RI_Calc!AL61,IF(H61&lt;'RI compounds'!$D$15,RI_Calc!AM61,IF(H61&lt;'RI compounds'!$D$16,RI_Calc!AN61,IF(H61&lt;'RI compounds'!$D$17,RI_Calc!AO61,IF(H61&lt;'RI compounds'!$D$18,RI_Calc!AP61,IF(H61&lt;'RI compounds'!$D$19,RI_Calc!AQ61,IF(H61&lt;'RI compounds'!$D$20,RI_Calc!AR61,IF(H61&lt;'RI compounds'!$D$21,RI_Calc!AS61,IF(H61&gt;'RI compounds'!$D$21,RI_Calc!AT61,"ND"))))))))))))))))))))</f>
        <v>9.1998961723203454</v>
      </c>
      <c r="Q61" s="57">
        <f t="shared" ref="Q61:Q124" si="2">D61-P61</f>
        <v>0</v>
      </c>
    </row>
    <row r="62" spans="2:17" x14ac:dyDescent="0.25">
      <c r="B62" s="58" t="s">
        <v>94</v>
      </c>
      <c r="C62" s="59" t="s">
        <v>910</v>
      </c>
      <c r="D62" s="57">
        <v>9.2209608240635834</v>
      </c>
      <c r="E62" s="59">
        <v>0.5</v>
      </c>
      <c r="F62" s="59">
        <v>0.5</v>
      </c>
      <c r="G62" s="59" t="s">
        <v>263</v>
      </c>
      <c r="H62" s="59">
        <v>832</v>
      </c>
      <c r="I62" s="58" t="s">
        <v>264</v>
      </c>
      <c r="J62" s="58" t="s">
        <v>93</v>
      </c>
      <c r="K62" s="58"/>
      <c r="L62" s="58" t="s">
        <v>9</v>
      </c>
      <c r="M62" s="58"/>
      <c r="N62" s="58"/>
      <c r="O62" s="58" t="s">
        <v>902</v>
      </c>
      <c r="P62" s="57">
        <f>IF(H62&lt;'RI compounds'!$D$3,RI_Calc!AA62,IF(H62&lt;'RI compounds'!$D$4,RI_Calc!AB62,IF(H62&lt;'RI compounds'!$D$5,RI_Calc!AC62,IF(H62&lt;'RI compounds'!$D$6,RI_Calc!AD62,IF(H62&lt;'RI compounds'!$D$7,RI_Calc!AE62,IF(H62&lt;'RI compounds'!$D$8,RI_Calc!AF62,IF(H62&lt;'RI compounds'!$D$9,RI_Calc!AG62,IF(H62&lt;'RI compounds'!$D$10,RI_Calc!AH62,IF(H62&lt;'RI compounds'!$D$11,RI_Calc!AI62,IF(H62&lt;'RI compounds'!$D$12,RI_Calc!AJ62,IF(H62&lt;'RI compounds'!$D$13,RI_Calc!AK62,IF(H62&lt;'RI compounds'!$D$14,RI_Calc!AL62,IF(H62&lt;'RI compounds'!$D$15,RI_Calc!AM62,IF(H62&lt;'RI compounds'!$D$16,RI_Calc!AN62,IF(H62&lt;'RI compounds'!$D$17,RI_Calc!AO62,IF(H62&lt;'RI compounds'!$D$18,RI_Calc!AP62,IF(H62&lt;'RI compounds'!$D$19,RI_Calc!AQ62,IF(H62&lt;'RI compounds'!$D$20,RI_Calc!AR62,IF(H62&lt;'RI compounds'!$D$21,RI_Calc!AS62,IF(H62&gt;'RI compounds'!$D$21,RI_Calc!AT62,"ND"))))))))))))))))))))</f>
        <v>9.2209608240635834</v>
      </c>
      <c r="Q62" s="57">
        <f t="shared" si="2"/>
        <v>0</v>
      </c>
    </row>
    <row r="63" spans="2:17" x14ac:dyDescent="0.25">
      <c r="B63" s="58" t="s">
        <v>793</v>
      </c>
      <c r="C63" s="59" t="s">
        <v>932</v>
      </c>
      <c r="D63" s="57">
        <v>9.3468194912118001</v>
      </c>
      <c r="E63" s="59">
        <v>0.5</v>
      </c>
      <c r="F63" s="59">
        <v>0.5</v>
      </c>
      <c r="G63" s="59" t="s">
        <v>263</v>
      </c>
      <c r="H63" s="59">
        <v>838</v>
      </c>
      <c r="I63" s="58"/>
      <c r="J63" s="58"/>
      <c r="K63" s="58"/>
      <c r="L63" s="58"/>
      <c r="M63" s="58"/>
      <c r="N63" s="58" t="s">
        <v>974</v>
      </c>
      <c r="O63" s="58" t="s">
        <v>870</v>
      </c>
      <c r="P63" s="57">
        <f>IF(H63&lt;'RI compounds'!$D$3,RI_Calc!AA63,IF(H63&lt;'RI compounds'!$D$4,RI_Calc!AB63,IF(H63&lt;'RI compounds'!$D$5,RI_Calc!AC63,IF(H63&lt;'RI compounds'!$D$6,RI_Calc!AD63,IF(H63&lt;'RI compounds'!$D$7,RI_Calc!AE63,IF(H63&lt;'RI compounds'!$D$8,RI_Calc!AF63,IF(H63&lt;'RI compounds'!$D$9,RI_Calc!AG63,IF(H63&lt;'RI compounds'!$D$10,RI_Calc!AH63,IF(H63&lt;'RI compounds'!$D$11,RI_Calc!AI63,IF(H63&lt;'RI compounds'!$D$12,RI_Calc!AJ63,IF(H63&lt;'RI compounds'!$D$13,RI_Calc!AK63,IF(H63&lt;'RI compounds'!$D$14,RI_Calc!AL63,IF(H63&lt;'RI compounds'!$D$15,RI_Calc!AM63,IF(H63&lt;'RI compounds'!$D$16,RI_Calc!AN63,IF(H63&lt;'RI compounds'!$D$17,RI_Calc!AO63,IF(H63&lt;'RI compounds'!$D$18,RI_Calc!AP63,IF(H63&lt;'RI compounds'!$D$19,RI_Calc!AQ63,IF(H63&lt;'RI compounds'!$D$20,RI_Calc!AR63,IF(H63&lt;'RI compounds'!$D$21,RI_Calc!AS63,IF(H63&gt;'RI compounds'!$D$21,RI_Calc!AT63,"ND"))))))))))))))))))))</f>
        <v>9.3468194912118001</v>
      </c>
      <c r="Q63" s="57">
        <f t="shared" si="2"/>
        <v>0</v>
      </c>
    </row>
    <row r="64" spans="2:17" x14ac:dyDescent="0.25">
      <c r="B64" s="58" t="s">
        <v>96</v>
      </c>
      <c r="C64" s="59" t="s">
        <v>910</v>
      </c>
      <c r="D64" s="57">
        <v>9.3885722066052306</v>
      </c>
      <c r="E64" s="59">
        <v>0.5</v>
      </c>
      <c r="F64" s="59">
        <v>0.5</v>
      </c>
      <c r="G64" s="59" t="s">
        <v>263</v>
      </c>
      <c r="H64" s="59">
        <v>840</v>
      </c>
      <c r="I64" s="58" t="s">
        <v>264</v>
      </c>
      <c r="J64" s="58" t="s">
        <v>95</v>
      </c>
      <c r="K64" s="58"/>
      <c r="L64" s="58" t="s">
        <v>9</v>
      </c>
      <c r="M64" s="58"/>
      <c r="N64" s="58"/>
      <c r="O64" s="58" t="s">
        <v>902</v>
      </c>
      <c r="P64" s="57">
        <f>IF(H64&lt;'RI compounds'!$D$3,RI_Calc!AA64,IF(H64&lt;'RI compounds'!$D$4,RI_Calc!AB64,IF(H64&lt;'RI compounds'!$D$5,RI_Calc!AC64,IF(H64&lt;'RI compounds'!$D$6,RI_Calc!AD64,IF(H64&lt;'RI compounds'!$D$7,RI_Calc!AE64,IF(H64&lt;'RI compounds'!$D$8,RI_Calc!AF64,IF(H64&lt;'RI compounds'!$D$9,RI_Calc!AG64,IF(H64&lt;'RI compounds'!$D$10,RI_Calc!AH64,IF(H64&lt;'RI compounds'!$D$11,RI_Calc!AI64,IF(H64&lt;'RI compounds'!$D$12,RI_Calc!AJ64,IF(H64&lt;'RI compounds'!$D$13,RI_Calc!AK64,IF(H64&lt;'RI compounds'!$D$14,RI_Calc!AL64,IF(H64&lt;'RI compounds'!$D$15,RI_Calc!AM64,IF(H64&lt;'RI compounds'!$D$16,RI_Calc!AN64,IF(H64&lt;'RI compounds'!$D$17,RI_Calc!AO64,IF(H64&lt;'RI compounds'!$D$18,RI_Calc!AP64,IF(H64&lt;'RI compounds'!$D$19,RI_Calc!AQ64,IF(H64&lt;'RI compounds'!$D$20,RI_Calc!AR64,IF(H64&lt;'RI compounds'!$D$21,RI_Calc!AS64,IF(H64&gt;'RI compounds'!$D$21,RI_Calc!AT64,"ND"))))))))))))))))))))</f>
        <v>9.3885722066052306</v>
      </c>
      <c r="Q64" s="57">
        <f t="shared" si="2"/>
        <v>0</v>
      </c>
    </row>
    <row r="65" spans="2:17" x14ac:dyDescent="0.25">
      <c r="B65" s="58" t="s">
        <v>794</v>
      </c>
      <c r="C65" s="59" t="s">
        <v>904</v>
      </c>
      <c r="D65" s="57">
        <v>9.7395083407980643</v>
      </c>
      <c r="E65" s="59">
        <v>0.5</v>
      </c>
      <c r="F65" s="59">
        <v>0.5</v>
      </c>
      <c r="G65" s="59" t="s">
        <v>263</v>
      </c>
      <c r="H65" s="59">
        <v>857</v>
      </c>
      <c r="I65" s="58" t="s">
        <v>288</v>
      </c>
      <c r="J65" s="58" t="s">
        <v>98</v>
      </c>
      <c r="K65" s="58" t="s">
        <v>267</v>
      </c>
      <c r="L65" s="58" t="s">
        <v>9</v>
      </c>
      <c r="M65" s="58"/>
      <c r="N65" s="58"/>
      <c r="O65" s="58" t="s">
        <v>310</v>
      </c>
      <c r="P65" s="57">
        <f>IF(H65&lt;'RI compounds'!$D$3,RI_Calc!AA65,IF(H65&lt;'RI compounds'!$D$4,RI_Calc!AB65,IF(H65&lt;'RI compounds'!$D$5,RI_Calc!AC65,IF(H65&lt;'RI compounds'!$D$6,RI_Calc!AD65,IF(H65&lt;'RI compounds'!$D$7,RI_Calc!AE65,IF(H65&lt;'RI compounds'!$D$8,RI_Calc!AF65,IF(H65&lt;'RI compounds'!$D$9,RI_Calc!AG65,IF(H65&lt;'RI compounds'!$D$10,RI_Calc!AH65,IF(H65&lt;'RI compounds'!$D$11,RI_Calc!AI65,IF(H65&lt;'RI compounds'!$D$12,RI_Calc!AJ65,IF(H65&lt;'RI compounds'!$D$13,RI_Calc!AK65,IF(H65&lt;'RI compounds'!$D$14,RI_Calc!AL65,IF(H65&lt;'RI compounds'!$D$15,RI_Calc!AM65,IF(H65&lt;'RI compounds'!$D$16,RI_Calc!AN65,IF(H65&lt;'RI compounds'!$D$17,RI_Calc!AO65,IF(H65&lt;'RI compounds'!$D$18,RI_Calc!AP65,IF(H65&lt;'RI compounds'!$D$19,RI_Calc!AQ65,IF(H65&lt;'RI compounds'!$D$20,RI_Calc!AR65,IF(H65&lt;'RI compounds'!$D$21,RI_Calc!AS65,IF(H65&gt;'RI compounds'!$D$21,RI_Calc!AT65,"ND"))))))))))))))))))))</f>
        <v>9.7395083407980643</v>
      </c>
      <c r="Q65" s="57">
        <f t="shared" si="2"/>
        <v>0</v>
      </c>
    </row>
    <row r="66" spans="2:17" x14ac:dyDescent="0.25">
      <c r="B66" s="58" t="s">
        <v>574</v>
      </c>
      <c r="C66" s="59" t="s">
        <v>933</v>
      </c>
      <c r="D66" s="57">
        <v>9.8210696328266867</v>
      </c>
      <c r="E66" s="59">
        <v>0.5</v>
      </c>
      <c r="F66" s="59">
        <v>0.5</v>
      </c>
      <c r="G66" s="59" t="s">
        <v>263</v>
      </c>
      <c r="H66" s="59">
        <v>861</v>
      </c>
      <c r="I66" s="58" t="s">
        <v>975</v>
      </c>
      <c r="J66" s="58"/>
      <c r="K66" s="58"/>
      <c r="L66" s="58" t="s">
        <v>9</v>
      </c>
      <c r="M66" s="58"/>
      <c r="N66" s="58"/>
      <c r="O66" s="58" t="s">
        <v>871</v>
      </c>
      <c r="P66" s="57">
        <f>IF(H66&lt;'RI compounds'!$D$3,RI_Calc!AA66,IF(H66&lt;'RI compounds'!$D$4,RI_Calc!AB66,IF(H66&lt;'RI compounds'!$D$5,RI_Calc!AC66,IF(H66&lt;'RI compounds'!$D$6,RI_Calc!AD66,IF(H66&lt;'RI compounds'!$D$7,RI_Calc!AE66,IF(H66&lt;'RI compounds'!$D$8,RI_Calc!AF66,IF(H66&lt;'RI compounds'!$D$9,RI_Calc!AG66,IF(H66&lt;'RI compounds'!$D$10,RI_Calc!AH66,IF(H66&lt;'RI compounds'!$D$11,RI_Calc!AI66,IF(H66&lt;'RI compounds'!$D$12,RI_Calc!AJ66,IF(H66&lt;'RI compounds'!$D$13,RI_Calc!AK66,IF(H66&lt;'RI compounds'!$D$14,RI_Calc!AL66,IF(H66&lt;'RI compounds'!$D$15,RI_Calc!AM66,IF(H66&lt;'RI compounds'!$D$16,RI_Calc!AN66,IF(H66&lt;'RI compounds'!$D$17,RI_Calc!AO66,IF(H66&lt;'RI compounds'!$D$18,RI_Calc!AP66,IF(H66&lt;'RI compounds'!$D$19,RI_Calc!AQ66,IF(H66&lt;'RI compounds'!$D$20,RI_Calc!AR66,IF(H66&lt;'RI compounds'!$D$21,RI_Calc!AS66,IF(H66&gt;'RI compounds'!$D$21,RI_Calc!AT66,"ND"))))))))))))))))))))</f>
        <v>9.8210696328266867</v>
      </c>
      <c r="Q66" s="57">
        <f t="shared" si="2"/>
        <v>0</v>
      </c>
    </row>
    <row r="67" spans="2:17" x14ac:dyDescent="0.25">
      <c r="B67" s="58" t="s">
        <v>102</v>
      </c>
      <c r="C67" s="59" t="s">
        <v>920</v>
      </c>
      <c r="D67" s="57">
        <v>9.8617082956360527</v>
      </c>
      <c r="E67" s="59">
        <v>0.5</v>
      </c>
      <c r="F67" s="59">
        <v>0.7</v>
      </c>
      <c r="G67" s="59" t="s">
        <v>263</v>
      </c>
      <c r="H67" s="59">
        <v>863</v>
      </c>
      <c r="I67" s="58" t="s">
        <v>272</v>
      </c>
      <c r="J67" s="58" t="s">
        <v>101</v>
      </c>
      <c r="K67" s="58" t="s">
        <v>267</v>
      </c>
      <c r="L67" s="58" t="s">
        <v>9</v>
      </c>
      <c r="M67" s="58"/>
      <c r="N67" s="58"/>
      <c r="O67" s="58" t="s">
        <v>984</v>
      </c>
      <c r="P67" s="57">
        <f>IF(H67&lt;'RI compounds'!$D$3,RI_Calc!AA67,IF(H67&lt;'RI compounds'!$D$4,RI_Calc!AB67,IF(H67&lt;'RI compounds'!$D$5,RI_Calc!AC67,IF(H67&lt;'RI compounds'!$D$6,RI_Calc!AD67,IF(H67&lt;'RI compounds'!$D$7,RI_Calc!AE67,IF(H67&lt;'RI compounds'!$D$8,RI_Calc!AF67,IF(H67&lt;'RI compounds'!$D$9,RI_Calc!AG67,IF(H67&lt;'RI compounds'!$D$10,RI_Calc!AH67,IF(H67&lt;'RI compounds'!$D$11,RI_Calc!AI67,IF(H67&lt;'RI compounds'!$D$12,RI_Calc!AJ67,IF(H67&lt;'RI compounds'!$D$13,RI_Calc!AK67,IF(H67&lt;'RI compounds'!$D$14,RI_Calc!AL67,IF(H67&lt;'RI compounds'!$D$15,RI_Calc!AM67,IF(H67&lt;'RI compounds'!$D$16,RI_Calc!AN67,IF(H67&lt;'RI compounds'!$D$17,RI_Calc!AO67,IF(H67&lt;'RI compounds'!$D$18,RI_Calc!AP67,IF(H67&lt;'RI compounds'!$D$19,RI_Calc!AQ67,IF(H67&lt;'RI compounds'!$D$20,RI_Calc!AR67,IF(H67&lt;'RI compounds'!$D$21,RI_Calc!AS67,IF(H67&gt;'RI compounds'!$D$21,RI_Calc!AT67,"ND"))))))))))))))))))))</f>
        <v>9.8617082956360527</v>
      </c>
      <c r="Q67" s="57">
        <f t="shared" si="2"/>
        <v>0</v>
      </c>
    </row>
    <row r="68" spans="2:17" x14ac:dyDescent="0.25">
      <c r="B68" s="58" t="s">
        <v>795</v>
      </c>
      <c r="C68" s="59" t="s">
        <v>909</v>
      </c>
      <c r="D68" s="57">
        <v>9.8617082956360527</v>
      </c>
      <c r="E68" s="59">
        <v>0.5</v>
      </c>
      <c r="F68" s="59">
        <v>0.7</v>
      </c>
      <c r="G68" s="59" t="s">
        <v>263</v>
      </c>
      <c r="H68" s="59">
        <v>863</v>
      </c>
      <c r="I68" s="58" t="s">
        <v>272</v>
      </c>
      <c r="J68" s="58" t="s">
        <v>101</v>
      </c>
      <c r="K68" s="58" t="s">
        <v>267</v>
      </c>
      <c r="L68" s="58" t="s">
        <v>9</v>
      </c>
      <c r="M68" s="58"/>
      <c r="N68" s="58"/>
      <c r="O68" s="58" t="s">
        <v>984</v>
      </c>
      <c r="P68" s="57">
        <f>IF(H68&lt;'RI compounds'!$D$3,RI_Calc!AA68,IF(H68&lt;'RI compounds'!$D$4,RI_Calc!AB68,IF(H68&lt;'RI compounds'!$D$5,RI_Calc!AC68,IF(H68&lt;'RI compounds'!$D$6,RI_Calc!AD68,IF(H68&lt;'RI compounds'!$D$7,RI_Calc!AE68,IF(H68&lt;'RI compounds'!$D$8,RI_Calc!AF68,IF(H68&lt;'RI compounds'!$D$9,RI_Calc!AG68,IF(H68&lt;'RI compounds'!$D$10,RI_Calc!AH68,IF(H68&lt;'RI compounds'!$D$11,RI_Calc!AI68,IF(H68&lt;'RI compounds'!$D$12,RI_Calc!AJ68,IF(H68&lt;'RI compounds'!$D$13,RI_Calc!AK68,IF(H68&lt;'RI compounds'!$D$14,RI_Calc!AL68,IF(H68&lt;'RI compounds'!$D$15,RI_Calc!AM68,IF(H68&lt;'RI compounds'!$D$16,RI_Calc!AN68,IF(H68&lt;'RI compounds'!$D$17,RI_Calc!AO68,IF(H68&lt;'RI compounds'!$D$18,RI_Calc!AP68,IF(H68&lt;'RI compounds'!$D$19,RI_Calc!AQ68,IF(H68&lt;'RI compounds'!$D$20,RI_Calc!AR68,IF(H68&lt;'RI compounds'!$D$21,RI_Calc!AS68,IF(H68&gt;'RI compounds'!$D$21,RI_Calc!AT68,"ND"))))))))))))))))))))</f>
        <v>9.8617082956360527</v>
      </c>
      <c r="Q68" s="57">
        <f t="shared" si="2"/>
        <v>0</v>
      </c>
    </row>
    <row r="69" spans="2:17" x14ac:dyDescent="0.25">
      <c r="B69" s="58" t="s">
        <v>796</v>
      </c>
      <c r="C69" s="59" t="s">
        <v>934</v>
      </c>
      <c r="D69" s="57">
        <v>10.08355100096831</v>
      </c>
      <c r="E69" s="59">
        <v>1</v>
      </c>
      <c r="F69" s="59">
        <v>1</v>
      </c>
      <c r="G69" s="59" t="s">
        <v>263</v>
      </c>
      <c r="H69" s="59">
        <v>874</v>
      </c>
      <c r="I69" s="58"/>
      <c r="J69" s="58"/>
      <c r="K69" s="58"/>
      <c r="L69" s="58"/>
      <c r="M69" s="58" t="s">
        <v>10</v>
      </c>
      <c r="N69" s="58"/>
      <c r="O69" s="58" t="s">
        <v>872</v>
      </c>
      <c r="P69" s="57">
        <f>IF(H69&lt;'RI compounds'!$D$3,RI_Calc!AA69,IF(H69&lt;'RI compounds'!$D$4,RI_Calc!AB69,IF(H69&lt;'RI compounds'!$D$5,RI_Calc!AC69,IF(H69&lt;'RI compounds'!$D$6,RI_Calc!AD69,IF(H69&lt;'RI compounds'!$D$7,RI_Calc!AE69,IF(H69&lt;'RI compounds'!$D$8,RI_Calc!AF69,IF(H69&lt;'RI compounds'!$D$9,RI_Calc!AG69,IF(H69&lt;'RI compounds'!$D$10,RI_Calc!AH69,IF(H69&lt;'RI compounds'!$D$11,RI_Calc!AI69,IF(H69&lt;'RI compounds'!$D$12,RI_Calc!AJ69,IF(H69&lt;'RI compounds'!$D$13,RI_Calc!AK69,IF(H69&lt;'RI compounds'!$D$14,RI_Calc!AL69,IF(H69&lt;'RI compounds'!$D$15,RI_Calc!AM69,IF(H69&lt;'RI compounds'!$D$16,RI_Calc!AN69,IF(H69&lt;'RI compounds'!$D$17,RI_Calc!AO69,IF(H69&lt;'RI compounds'!$D$18,RI_Calc!AP69,IF(H69&lt;'RI compounds'!$D$19,RI_Calc!AQ69,IF(H69&lt;'RI compounds'!$D$20,RI_Calc!AR69,IF(H69&lt;'RI compounds'!$D$21,RI_Calc!AS69,IF(H69&gt;'RI compounds'!$D$21,RI_Calc!AT69,"ND"))))))))))))))))))))</f>
        <v>10.08355100096831</v>
      </c>
      <c r="Q69" s="57">
        <f t="shared" si="2"/>
        <v>0</v>
      </c>
    </row>
    <row r="70" spans="2:17" x14ac:dyDescent="0.25">
      <c r="B70" s="58" t="s">
        <v>107</v>
      </c>
      <c r="C70" s="59" t="s">
        <v>909</v>
      </c>
      <c r="D70" s="57">
        <v>10.302619023202549</v>
      </c>
      <c r="E70" s="59">
        <v>0.5</v>
      </c>
      <c r="F70" s="59">
        <v>0.5</v>
      </c>
      <c r="G70" s="59" t="s">
        <v>263</v>
      </c>
      <c r="H70" s="59">
        <v>885</v>
      </c>
      <c r="I70" s="58" t="s">
        <v>274</v>
      </c>
      <c r="J70" s="58" t="s">
        <v>106</v>
      </c>
      <c r="K70" s="58" t="s">
        <v>267</v>
      </c>
      <c r="L70" s="58" t="s">
        <v>9</v>
      </c>
      <c r="M70" s="58"/>
      <c r="N70" s="58"/>
      <c r="O70" s="58" t="s">
        <v>311</v>
      </c>
      <c r="P70" s="57">
        <f>IF(H70&lt;'RI compounds'!$D$3,RI_Calc!AA70,IF(H70&lt;'RI compounds'!$D$4,RI_Calc!AB70,IF(H70&lt;'RI compounds'!$D$5,RI_Calc!AC70,IF(H70&lt;'RI compounds'!$D$6,RI_Calc!AD70,IF(H70&lt;'RI compounds'!$D$7,RI_Calc!AE70,IF(H70&lt;'RI compounds'!$D$8,RI_Calc!AF70,IF(H70&lt;'RI compounds'!$D$9,RI_Calc!AG70,IF(H70&lt;'RI compounds'!$D$10,RI_Calc!AH70,IF(H70&lt;'RI compounds'!$D$11,RI_Calc!AI70,IF(H70&lt;'RI compounds'!$D$12,RI_Calc!AJ70,IF(H70&lt;'RI compounds'!$D$13,RI_Calc!AK70,IF(H70&lt;'RI compounds'!$D$14,RI_Calc!AL70,IF(H70&lt;'RI compounds'!$D$15,RI_Calc!AM70,IF(H70&lt;'RI compounds'!$D$16,RI_Calc!AN70,IF(H70&lt;'RI compounds'!$D$17,RI_Calc!AO70,IF(H70&lt;'RI compounds'!$D$18,RI_Calc!AP70,IF(H70&lt;'RI compounds'!$D$19,RI_Calc!AQ70,IF(H70&lt;'RI compounds'!$D$20,RI_Calc!AR70,IF(H70&lt;'RI compounds'!$D$21,RI_Calc!AS70,IF(H70&gt;'RI compounds'!$D$21,RI_Calc!AT70,"ND"))))))))))))))))))))</f>
        <v>10.302619023202549</v>
      </c>
      <c r="Q70" s="57">
        <f t="shared" si="2"/>
        <v>0</v>
      </c>
    </row>
    <row r="71" spans="2:17" x14ac:dyDescent="0.25">
      <c r="B71" s="58" t="s">
        <v>110</v>
      </c>
      <c r="C71" s="59" t="s">
        <v>907</v>
      </c>
      <c r="D71" s="57">
        <v>10.518980914148106</v>
      </c>
      <c r="E71" s="59">
        <v>0.5</v>
      </c>
      <c r="F71" s="59">
        <v>0.5</v>
      </c>
      <c r="G71" s="59" t="s">
        <v>263</v>
      </c>
      <c r="H71" s="59">
        <v>896</v>
      </c>
      <c r="I71" s="58" t="s">
        <v>272</v>
      </c>
      <c r="J71" s="58" t="s">
        <v>109</v>
      </c>
      <c r="K71" s="58" t="s">
        <v>267</v>
      </c>
      <c r="L71" s="58" t="s">
        <v>9</v>
      </c>
      <c r="M71" s="58"/>
      <c r="N71" s="58"/>
      <c r="O71" s="58" t="s">
        <v>314</v>
      </c>
      <c r="P71" s="57">
        <f>IF(H71&lt;'RI compounds'!$D$3,RI_Calc!AA71,IF(H71&lt;'RI compounds'!$D$4,RI_Calc!AB71,IF(H71&lt;'RI compounds'!$D$5,RI_Calc!AC71,IF(H71&lt;'RI compounds'!$D$6,RI_Calc!AD71,IF(H71&lt;'RI compounds'!$D$7,RI_Calc!AE71,IF(H71&lt;'RI compounds'!$D$8,RI_Calc!AF71,IF(H71&lt;'RI compounds'!$D$9,RI_Calc!AG71,IF(H71&lt;'RI compounds'!$D$10,RI_Calc!AH71,IF(H71&lt;'RI compounds'!$D$11,RI_Calc!AI71,IF(H71&lt;'RI compounds'!$D$12,RI_Calc!AJ71,IF(H71&lt;'RI compounds'!$D$13,RI_Calc!AK71,IF(H71&lt;'RI compounds'!$D$14,RI_Calc!AL71,IF(H71&lt;'RI compounds'!$D$15,RI_Calc!AM71,IF(H71&lt;'RI compounds'!$D$16,RI_Calc!AN71,IF(H71&lt;'RI compounds'!$D$17,RI_Calc!AO71,IF(H71&lt;'RI compounds'!$D$18,RI_Calc!AP71,IF(H71&lt;'RI compounds'!$D$19,RI_Calc!AQ71,IF(H71&lt;'RI compounds'!$D$20,RI_Calc!AR71,IF(H71&lt;'RI compounds'!$D$21,RI_Calc!AS71,IF(H71&gt;'RI compounds'!$D$21,RI_Calc!AT71,"ND"))))))))))))))))))))</f>
        <v>10.518980914148106</v>
      </c>
      <c r="Q71" s="57">
        <f t="shared" si="2"/>
        <v>0</v>
      </c>
    </row>
    <row r="72" spans="2:17" x14ac:dyDescent="0.25">
      <c r="B72" s="58" t="s">
        <v>112</v>
      </c>
      <c r="C72" s="59" t="s">
        <v>935</v>
      </c>
      <c r="D72" s="57">
        <v>10.518980914148106</v>
      </c>
      <c r="E72" s="59">
        <v>0.5</v>
      </c>
      <c r="F72" s="59">
        <v>0.5</v>
      </c>
      <c r="G72" s="59" t="s">
        <v>263</v>
      </c>
      <c r="H72" s="59">
        <v>896</v>
      </c>
      <c r="I72" s="58" t="s">
        <v>312</v>
      </c>
      <c r="J72" s="58" t="s">
        <v>111</v>
      </c>
      <c r="K72" s="58" t="s">
        <v>267</v>
      </c>
      <c r="L72" s="58" t="s">
        <v>9</v>
      </c>
      <c r="M72" s="58"/>
      <c r="N72" s="58"/>
      <c r="O72" s="58" t="s">
        <v>313</v>
      </c>
      <c r="P72" s="57">
        <f>IF(H72&lt;'RI compounds'!$D$3,RI_Calc!AA72,IF(H72&lt;'RI compounds'!$D$4,RI_Calc!AB72,IF(H72&lt;'RI compounds'!$D$5,RI_Calc!AC72,IF(H72&lt;'RI compounds'!$D$6,RI_Calc!AD72,IF(H72&lt;'RI compounds'!$D$7,RI_Calc!AE72,IF(H72&lt;'RI compounds'!$D$8,RI_Calc!AF72,IF(H72&lt;'RI compounds'!$D$9,RI_Calc!AG72,IF(H72&lt;'RI compounds'!$D$10,RI_Calc!AH72,IF(H72&lt;'RI compounds'!$D$11,RI_Calc!AI72,IF(H72&lt;'RI compounds'!$D$12,RI_Calc!AJ72,IF(H72&lt;'RI compounds'!$D$13,RI_Calc!AK72,IF(H72&lt;'RI compounds'!$D$14,RI_Calc!AL72,IF(H72&lt;'RI compounds'!$D$15,RI_Calc!AM72,IF(H72&lt;'RI compounds'!$D$16,RI_Calc!AN72,IF(H72&lt;'RI compounds'!$D$17,RI_Calc!AO72,IF(H72&lt;'RI compounds'!$D$18,RI_Calc!AP72,IF(H72&lt;'RI compounds'!$D$19,RI_Calc!AQ72,IF(H72&lt;'RI compounds'!$D$20,RI_Calc!AR72,IF(H72&lt;'RI compounds'!$D$21,RI_Calc!AS72,IF(H72&gt;'RI compounds'!$D$21,RI_Calc!AT72,"ND"))))))))))))))))))))</f>
        <v>10.518980914148106</v>
      </c>
      <c r="Q72" s="57">
        <f t="shared" si="2"/>
        <v>0</v>
      </c>
    </row>
    <row r="73" spans="2:17" x14ac:dyDescent="0.25">
      <c r="B73" s="58" t="s">
        <v>797</v>
      </c>
      <c r="C73" s="59" t="s">
        <v>936</v>
      </c>
      <c r="D73" s="57">
        <v>10.518980914148106</v>
      </c>
      <c r="E73" s="59">
        <v>0.5</v>
      </c>
      <c r="F73" s="59">
        <v>0.5</v>
      </c>
      <c r="G73" s="59" t="s">
        <v>263</v>
      </c>
      <c r="H73" s="59">
        <v>896</v>
      </c>
      <c r="I73" s="58" t="s">
        <v>312</v>
      </c>
      <c r="J73" s="58" t="s">
        <v>111</v>
      </c>
      <c r="K73" s="58" t="s">
        <v>267</v>
      </c>
      <c r="L73" s="58" t="s">
        <v>9</v>
      </c>
      <c r="M73" s="58"/>
      <c r="N73" s="58"/>
      <c r="O73" s="58" t="s">
        <v>313</v>
      </c>
      <c r="P73" s="57">
        <f>IF(H73&lt;'RI compounds'!$D$3,RI_Calc!AA73,IF(H73&lt;'RI compounds'!$D$4,RI_Calc!AB73,IF(H73&lt;'RI compounds'!$D$5,RI_Calc!AC73,IF(H73&lt;'RI compounds'!$D$6,RI_Calc!AD73,IF(H73&lt;'RI compounds'!$D$7,RI_Calc!AE73,IF(H73&lt;'RI compounds'!$D$8,RI_Calc!AF73,IF(H73&lt;'RI compounds'!$D$9,RI_Calc!AG73,IF(H73&lt;'RI compounds'!$D$10,RI_Calc!AH73,IF(H73&lt;'RI compounds'!$D$11,RI_Calc!AI73,IF(H73&lt;'RI compounds'!$D$12,RI_Calc!AJ73,IF(H73&lt;'RI compounds'!$D$13,RI_Calc!AK73,IF(H73&lt;'RI compounds'!$D$14,RI_Calc!AL73,IF(H73&lt;'RI compounds'!$D$15,RI_Calc!AM73,IF(H73&lt;'RI compounds'!$D$16,RI_Calc!AN73,IF(H73&lt;'RI compounds'!$D$17,RI_Calc!AO73,IF(H73&lt;'RI compounds'!$D$18,RI_Calc!AP73,IF(H73&lt;'RI compounds'!$D$19,RI_Calc!AQ73,IF(H73&lt;'RI compounds'!$D$20,RI_Calc!AR73,IF(H73&lt;'RI compounds'!$D$21,RI_Calc!AS73,IF(H73&gt;'RI compounds'!$D$21,RI_Calc!AT73,"ND"))))))))))))))))))))</f>
        <v>10.518980914148106</v>
      </c>
      <c r="Q73" s="57">
        <f t="shared" si="2"/>
        <v>0</v>
      </c>
    </row>
    <row r="74" spans="2:17" x14ac:dyDescent="0.25">
      <c r="B74" s="58" t="s">
        <v>115</v>
      </c>
      <c r="C74" s="59" t="s">
        <v>924</v>
      </c>
      <c r="D74" s="57">
        <v>10.622527752394907</v>
      </c>
      <c r="E74" s="59">
        <v>0.5</v>
      </c>
      <c r="F74" s="59">
        <v>0.5</v>
      </c>
      <c r="G74" s="59" t="s">
        <v>263</v>
      </c>
      <c r="H74" s="59">
        <v>901</v>
      </c>
      <c r="I74" s="58" t="s">
        <v>266</v>
      </c>
      <c r="J74" s="58" t="s">
        <v>114</v>
      </c>
      <c r="K74" s="58" t="s">
        <v>267</v>
      </c>
      <c r="L74" s="58" t="s">
        <v>9</v>
      </c>
      <c r="M74" s="58"/>
      <c r="N74" s="58"/>
      <c r="O74" s="58" t="s">
        <v>315</v>
      </c>
      <c r="P74" s="57">
        <f>IF(H74&lt;'RI compounds'!$D$3,RI_Calc!AA74,IF(H74&lt;'RI compounds'!$D$4,RI_Calc!AB74,IF(H74&lt;'RI compounds'!$D$5,RI_Calc!AC74,IF(H74&lt;'RI compounds'!$D$6,RI_Calc!AD74,IF(H74&lt;'RI compounds'!$D$7,RI_Calc!AE74,IF(H74&lt;'RI compounds'!$D$8,RI_Calc!AF74,IF(H74&lt;'RI compounds'!$D$9,RI_Calc!AG74,IF(H74&lt;'RI compounds'!$D$10,RI_Calc!AH74,IF(H74&lt;'RI compounds'!$D$11,RI_Calc!AI74,IF(H74&lt;'RI compounds'!$D$12,RI_Calc!AJ74,IF(H74&lt;'RI compounds'!$D$13,RI_Calc!AK74,IF(H74&lt;'RI compounds'!$D$14,RI_Calc!AL74,IF(H74&lt;'RI compounds'!$D$15,RI_Calc!AM74,IF(H74&lt;'RI compounds'!$D$16,RI_Calc!AN74,IF(H74&lt;'RI compounds'!$D$17,RI_Calc!AO74,IF(H74&lt;'RI compounds'!$D$18,RI_Calc!AP74,IF(H74&lt;'RI compounds'!$D$19,RI_Calc!AQ74,IF(H74&lt;'RI compounds'!$D$20,RI_Calc!AR74,IF(H74&lt;'RI compounds'!$D$21,RI_Calc!AS74,IF(H74&gt;'RI compounds'!$D$21,RI_Calc!AT74,"ND"))))))))))))))))))))</f>
        <v>10.622527752394907</v>
      </c>
      <c r="Q74" s="57">
        <f t="shared" si="2"/>
        <v>0</v>
      </c>
    </row>
    <row r="75" spans="2:17" x14ac:dyDescent="0.25">
      <c r="B75" s="58" t="s">
        <v>119</v>
      </c>
      <c r="C75" s="59" t="s">
        <v>935</v>
      </c>
      <c r="D75" s="57">
        <v>10.800432643310723</v>
      </c>
      <c r="E75" s="59">
        <v>0.5</v>
      </c>
      <c r="F75" s="59">
        <v>0.5</v>
      </c>
      <c r="G75" s="59" t="s">
        <v>263</v>
      </c>
      <c r="H75" s="59">
        <v>908</v>
      </c>
      <c r="I75" s="58" t="s">
        <v>266</v>
      </c>
      <c r="J75" s="58" t="s">
        <v>118</v>
      </c>
      <c r="K75" s="58"/>
      <c r="L75" s="58" t="s">
        <v>9</v>
      </c>
      <c r="M75" s="58"/>
      <c r="N75" s="58"/>
      <c r="O75" s="58" t="s">
        <v>318</v>
      </c>
      <c r="P75" s="57">
        <f>IF(H75&lt;'RI compounds'!$D$3,RI_Calc!AA75,IF(H75&lt;'RI compounds'!$D$4,RI_Calc!AB75,IF(H75&lt;'RI compounds'!$D$5,RI_Calc!AC75,IF(H75&lt;'RI compounds'!$D$6,RI_Calc!AD75,IF(H75&lt;'RI compounds'!$D$7,RI_Calc!AE75,IF(H75&lt;'RI compounds'!$D$8,RI_Calc!AF75,IF(H75&lt;'RI compounds'!$D$9,RI_Calc!AG75,IF(H75&lt;'RI compounds'!$D$10,RI_Calc!AH75,IF(H75&lt;'RI compounds'!$D$11,RI_Calc!AI75,IF(H75&lt;'RI compounds'!$D$12,RI_Calc!AJ75,IF(H75&lt;'RI compounds'!$D$13,RI_Calc!AK75,IF(H75&lt;'RI compounds'!$D$14,RI_Calc!AL75,IF(H75&lt;'RI compounds'!$D$15,RI_Calc!AM75,IF(H75&lt;'RI compounds'!$D$16,RI_Calc!AN75,IF(H75&lt;'RI compounds'!$D$17,RI_Calc!AO75,IF(H75&lt;'RI compounds'!$D$18,RI_Calc!AP75,IF(H75&lt;'RI compounds'!$D$19,RI_Calc!AQ75,IF(H75&lt;'RI compounds'!$D$20,RI_Calc!AR75,IF(H75&lt;'RI compounds'!$D$21,RI_Calc!AS75,IF(H75&gt;'RI compounds'!$D$21,RI_Calc!AT75,"ND"))))))))))))))))))))</f>
        <v>10.800432643310723</v>
      </c>
      <c r="Q75" s="57">
        <f t="shared" si="2"/>
        <v>0</v>
      </c>
    </row>
    <row r="76" spans="2:17" x14ac:dyDescent="0.25">
      <c r="B76" s="58" t="s">
        <v>121</v>
      </c>
      <c r="C76" s="59" t="s">
        <v>937</v>
      </c>
      <c r="D76" s="57">
        <v>10.85101074659528</v>
      </c>
      <c r="E76" s="59">
        <v>0.5</v>
      </c>
      <c r="F76" s="59">
        <v>0.5</v>
      </c>
      <c r="G76" s="59" t="s">
        <v>263</v>
      </c>
      <c r="H76" s="59">
        <v>910</v>
      </c>
      <c r="I76" s="58" t="s">
        <v>264</v>
      </c>
      <c r="J76" s="58" t="s">
        <v>120</v>
      </c>
      <c r="K76" s="58"/>
      <c r="L76" s="58" t="s">
        <v>9</v>
      </c>
      <c r="M76" s="58"/>
      <c r="N76" s="58"/>
      <c r="O76" s="58" t="s">
        <v>317</v>
      </c>
      <c r="P76" s="57">
        <f>IF(H76&lt;'RI compounds'!$D$3,RI_Calc!AA76,IF(H76&lt;'RI compounds'!$D$4,RI_Calc!AB76,IF(H76&lt;'RI compounds'!$D$5,RI_Calc!AC76,IF(H76&lt;'RI compounds'!$D$6,RI_Calc!AD76,IF(H76&lt;'RI compounds'!$D$7,RI_Calc!AE76,IF(H76&lt;'RI compounds'!$D$8,RI_Calc!AF76,IF(H76&lt;'RI compounds'!$D$9,RI_Calc!AG76,IF(H76&lt;'RI compounds'!$D$10,RI_Calc!AH76,IF(H76&lt;'RI compounds'!$D$11,RI_Calc!AI76,IF(H76&lt;'RI compounds'!$D$12,RI_Calc!AJ76,IF(H76&lt;'RI compounds'!$D$13,RI_Calc!AK76,IF(H76&lt;'RI compounds'!$D$14,RI_Calc!AL76,IF(H76&lt;'RI compounds'!$D$15,RI_Calc!AM76,IF(H76&lt;'RI compounds'!$D$16,RI_Calc!AN76,IF(H76&lt;'RI compounds'!$D$17,RI_Calc!AO76,IF(H76&lt;'RI compounds'!$D$18,RI_Calc!AP76,IF(H76&lt;'RI compounds'!$D$19,RI_Calc!AQ76,IF(H76&lt;'RI compounds'!$D$20,RI_Calc!AR76,IF(H76&lt;'RI compounds'!$D$21,RI_Calc!AS76,IF(H76&gt;'RI compounds'!$D$21,RI_Calc!AT76,"ND"))))))))))))))))))))</f>
        <v>10.85101074659528</v>
      </c>
      <c r="Q76" s="57">
        <f t="shared" si="2"/>
        <v>0</v>
      </c>
    </row>
    <row r="77" spans="2:17" x14ac:dyDescent="0.25">
      <c r="B77" s="58" t="s">
        <v>126</v>
      </c>
      <c r="C77" s="59" t="s">
        <v>915</v>
      </c>
      <c r="D77" s="57">
        <v>10.876258128231761</v>
      </c>
      <c r="E77" s="59">
        <v>0.5</v>
      </c>
      <c r="F77" s="59">
        <v>0.5</v>
      </c>
      <c r="G77" s="59" t="s">
        <v>263</v>
      </c>
      <c r="H77" s="59">
        <v>911</v>
      </c>
      <c r="I77" s="58" t="s">
        <v>320</v>
      </c>
      <c r="J77" s="58" t="s">
        <v>125</v>
      </c>
      <c r="K77" s="58" t="s">
        <v>267</v>
      </c>
      <c r="L77" s="58" t="s">
        <v>9</v>
      </c>
      <c r="M77" s="58"/>
      <c r="N77" s="58"/>
      <c r="O77" s="58" t="s">
        <v>321</v>
      </c>
      <c r="P77" s="57">
        <f>IF(H77&lt;'RI compounds'!$D$3,RI_Calc!AA77,IF(H77&lt;'RI compounds'!$D$4,RI_Calc!AB77,IF(H77&lt;'RI compounds'!$D$5,RI_Calc!AC77,IF(H77&lt;'RI compounds'!$D$6,RI_Calc!AD77,IF(H77&lt;'RI compounds'!$D$7,RI_Calc!AE77,IF(H77&lt;'RI compounds'!$D$8,RI_Calc!AF77,IF(H77&lt;'RI compounds'!$D$9,RI_Calc!AG77,IF(H77&lt;'RI compounds'!$D$10,RI_Calc!AH77,IF(H77&lt;'RI compounds'!$D$11,RI_Calc!AI77,IF(H77&lt;'RI compounds'!$D$12,RI_Calc!AJ77,IF(H77&lt;'RI compounds'!$D$13,RI_Calc!AK77,IF(H77&lt;'RI compounds'!$D$14,RI_Calc!AL77,IF(H77&lt;'RI compounds'!$D$15,RI_Calc!AM77,IF(H77&lt;'RI compounds'!$D$16,RI_Calc!AN77,IF(H77&lt;'RI compounds'!$D$17,RI_Calc!AO77,IF(H77&lt;'RI compounds'!$D$18,RI_Calc!AP77,IF(H77&lt;'RI compounds'!$D$19,RI_Calc!AQ77,IF(H77&lt;'RI compounds'!$D$20,RI_Calc!AR77,IF(H77&lt;'RI compounds'!$D$21,RI_Calc!AS77,IF(H77&gt;'RI compounds'!$D$21,RI_Calc!AT77,"ND"))))))))))))))))))))</f>
        <v>10.876258128231761</v>
      </c>
      <c r="Q77" s="57">
        <f t="shared" si="2"/>
        <v>0</v>
      </c>
    </row>
    <row r="78" spans="2:17" x14ac:dyDescent="0.25">
      <c r="B78" s="58" t="s">
        <v>128</v>
      </c>
      <c r="C78" s="59" t="s">
        <v>938</v>
      </c>
      <c r="D78" s="57">
        <v>10.976971273639615</v>
      </c>
      <c r="E78" s="59">
        <v>0.5</v>
      </c>
      <c r="F78" s="59">
        <v>0.5</v>
      </c>
      <c r="G78" s="59" t="s">
        <v>263</v>
      </c>
      <c r="H78" s="59">
        <v>915</v>
      </c>
      <c r="I78" s="58" t="s">
        <v>65</v>
      </c>
      <c r="J78" s="58" t="s">
        <v>127</v>
      </c>
      <c r="K78" s="58"/>
      <c r="L78" s="58" t="s">
        <v>9</v>
      </c>
      <c r="M78" s="58"/>
      <c r="N78" s="58"/>
      <c r="O78" s="58" t="s">
        <v>319</v>
      </c>
      <c r="P78" s="57">
        <f>IF(H78&lt;'RI compounds'!$D$3,RI_Calc!AA78,IF(H78&lt;'RI compounds'!$D$4,RI_Calc!AB78,IF(H78&lt;'RI compounds'!$D$5,RI_Calc!AC78,IF(H78&lt;'RI compounds'!$D$6,RI_Calc!AD78,IF(H78&lt;'RI compounds'!$D$7,RI_Calc!AE78,IF(H78&lt;'RI compounds'!$D$8,RI_Calc!AF78,IF(H78&lt;'RI compounds'!$D$9,RI_Calc!AG78,IF(H78&lt;'RI compounds'!$D$10,RI_Calc!AH78,IF(H78&lt;'RI compounds'!$D$11,RI_Calc!AI78,IF(H78&lt;'RI compounds'!$D$12,RI_Calc!AJ78,IF(H78&lt;'RI compounds'!$D$13,RI_Calc!AK78,IF(H78&lt;'RI compounds'!$D$14,RI_Calc!AL78,IF(H78&lt;'RI compounds'!$D$15,RI_Calc!AM78,IF(H78&lt;'RI compounds'!$D$16,RI_Calc!AN78,IF(H78&lt;'RI compounds'!$D$17,RI_Calc!AO78,IF(H78&lt;'RI compounds'!$D$18,RI_Calc!AP78,IF(H78&lt;'RI compounds'!$D$19,RI_Calc!AQ78,IF(H78&lt;'RI compounds'!$D$20,RI_Calc!AR78,IF(H78&lt;'RI compounds'!$D$21,RI_Calc!AS78,IF(H78&gt;'RI compounds'!$D$21,RI_Calc!AT78,"ND"))))))))))))))))))))</f>
        <v>10.976971273639615</v>
      </c>
      <c r="Q78" s="57">
        <f t="shared" si="2"/>
        <v>0</v>
      </c>
    </row>
    <row r="79" spans="2:17" x14ac:dyDescent="0.25">
      <c r="B79" s="58" t="s">
        <v>123</v>
      </c>
      <c r="C79" s="59" t="s">
        <v>938</v>
      </c>
      <c r="D79" s="57">
        <v>10.976971273639615</v>
      </c>
      <c r="E79" s="59">
        <v>0.5</v>
      </c>
      <c r="F79" s="59">
        <v>0.5</v>
      </c>
      <c r="G79" s="59" t="s">
        <v>263</v>
      </c>
      <c r="H79" s="59">
        <v>915</v>
      </c>
      <c r="I79" s="58" t="s">
        <v>65</v>
      </c>
      <c r="J79" s="58" t="s">
        <v>122</v>
      </c>
      <c r="K79" s="58"/>
      <c r="L79" s="58" t="s">
        <v>9</v>
      </c>
      <c r="M79" s="58"/>
      <c r="N79" s="58"/>
      <c r="O79" s="58" t="s">
        <v>316</v>
      </c>
      <c r="P79" s="57">
        <f>IF(H79&lt;'RI compounds'!$D$3,RI_Calc!AA79,IF(H79&lt;'RI compounds'!$D$4,RI_Calc!AB79,IF(H79&lt;'RI compounds'!$D$5,RI_Calc!AC79,IF(H79&lt;'RI compounds'!$D$6,RI_Calc!AD79,IF(H79&lt;'RI compounds'!$D$7,RI_Calc!AE79,IF(H79&lt;'RI compounds'!$D$8,RI_Calc!AF79,IF(H79&lt;'RI compounds'!$D$9,RI_Calc!AG79,IF(H79&lt;'RI compounds'!$D$10,RI_Calc!AH79,IF(H79&lt;'RI compounds'!$D$11,RI_Calc!AI79,IF(H79&lt;'RI compounds'!$D$12,RI_Calc!AJ79,IF(H79&lt;'RI compounds'!$D$13,RI_Calc!AK79,IF(H79&lt;'RI compounds'!$D$14,RI_Calc!AL79,IF(H79&lt;'RI compounds'!$D$15,RI_Calc!AM79,IF(H79&lt;'RI compounds'!$D$16,RI_Calc!AN79,IF(H79&lt;'RI compounds'!$D$17,RI_Calc!AO79,IF(H79&lt;'RI compounds'!$D$18,RI_Calc!AP79,IF(H79&lt;'RI compounds'!$D$19,RI_Calc!AQ79,IF(H79&lt;'RI compounds'!$D$20,RI_Calc!AR79,IF(H79&lt;'RI compounds'!$D$21,RI_Calc!AS79,IF(H79&gt;'RI compounds'!$D$21,RI_Calc!AT79,"ND"))))))))))))))))))))</f>
        <v>10.976971273639615</v>
      </c>
      <c r="Q79" s="57">
        <f t="shared" si="2"/>
        <v>0</v>
      </c>
    </row>
    <row r="80" spans="2:17" x14ac:dyDescent="0.25">
      <c r="B80" s="58" t="s">
        <v>130</v>
      </c>
      <c r="C80" s="59" t="s">
        <v>938</v>
      </c>
      <c r="D80" s="57">
        <v>11.127218466472764</v>
      </c>
      <c r="E80" s="59">
        <v>0.5</v>
      </c>
      <c r="F80" s="59">
        <v>0.5</v>
      </c>
      <c r="G80" s="59" t="s">
        <v>263</v>
      </c>
      <c r="H80" s="59">
        <v>921</v>
      </c>
      <c r="I80" s="58" t="s">
        <v>65</v>
      </c>
      <c r="J80" s="58" t="s">
        <v>129</v>
      </c>
      <c r="K80" s="58"/>
      <c r="L80" s="58" t="s">
        <v>9</v>
      </c>
      <c r="M80" s="58"/>
      <c r="N80" s="58"/>
      <c r="O80" s="58" t="s">
        <v>323</v>
      </c>
      <c r="P80" s="57">
        <f>IF(H80&lt;'RI compounds'!$D$3,RI_Calc!AA80,IF(H80&lt;'RI compounds'!$D$4,RI_Calc!AB80,IF(H80&lt;'RI compounds'!$D$5,RI_Calc!AC80,IF(H80&lt;'RI compounds'!$D$6,RI_Calc!AD80,IF(H80&lt;'RI compounds'!$D$7,RI_Calc!AE80,IF(H80&lt;'RI compounds'!$D$8,RI_Calc!AF80,IF(H80&lt;'RI compounds'!$D$9,RI_Calc!AG80,IF(H80&lt;'RI compounds'!$D$10,RI_Calc!AH80,IF(H80&lt;'RI compounds'!$D$11,RI_Calc!AI80,IF(H80&lt;'RI compounds'!$D$12,RI_Calc!AJ80,IF(H80&lt;'RI compounds'!$D$13,RI_Calc!AK80,IF(H80&lt;'RI compounds'!$D$14,RI_Calc!AL80,IF(H80&lt;'RI compounds'!$D$15,RI_Calc!AM80,IF(H80&lt;'RI compounds'!$D$16,RI_Calc!AN80,IF(H80&lt;'RI compounds'!$D$17,RI_Calc!AO80,IF(H80&lt;'RI compounds'!$D$18,RI_Calc!AP80,IF(H80&lt;'RI compounds'!$D$19,RI_Calc!AQ80,IF(H80&lt;'RI compounds'!$D$20,RI_Calc!AR80,IF(H80&lt;'RI compounds'!$D$21,RI_Calc!AS80,IF(H80&gt;'RI compounds'!$D$21,RI_Calc!AT80,"ND"))))))))))))))))))))</f>
        <v>11.127218466472764</v>
      </c>
      <c r="Q80" s="57">
        <f t="shared" si="2"/>
        <v>0</v>
      </c>
    </row>
    <row r="81" spans="2:17" x14ac:dyDescent="0.25">
      <c r="B81" s="58" t="s">
        <v>11</v>
      </c>
      <c r="C81" s="59" t="s">
        <v>921</v>
      </c>
      <c r="D81" s="57">
        <v>11.375468596907284</v>
      </c>
      <c r="E81" s="59">
        <v>0.5</v>
      </c>
      <c r="F81" s="59">
        <v>0.5</v>
      </c>
      <c r="G81" s="59" t="s">
        <v>263</v>
      </c>
      <c r="H81" s="59">
        <v>931</v>
      </c>
      <c r="I81" s="58" t="s">
        <v>271</v>
      </c>
      <c r="J81" s="58"/>
      <c r="K81" s="58"/>
      <c r="L81" s="58" t="s">
        <v>9</v>
      </c>
      <c r="M81" s="58"/>
      <c r="N81" s="58"/>
      <c r="O81" s="58" t="s">
        <v>322</v>
      </c>
      <c r="P81" s="57">
        <f>IF(H81&lt;'RI compounds'!$D$3,RI_Calc!AA81,IF(H81&lt;'RI compounds'!$D$4,RI_Calc!AB81,IF(H81&lt;'RI compounds'!$D$5,RI_Calc!AC81,IF(H81&lt;'RI compounds'!$D$6,RI_Calc!AD81,IF(H81&lt;'RI compounds'!$D$7,RI_Calc!AE81,IF(H81&lt;'RI compounds'!$D$8,RI_Calc!AF81,IF(H81&lt;'RI compounds'!$D$9,RI_Calc!AG81,IF(H81&lt;'RI compounds'!$D$10,RI_Calc!AH81,IF(H81&lt;'RI compounds'!$D$11,RI_Calc!AI81,IF(H81&lt;'RI compounds'!$D$12,RI_Calc!AJ81,IF(H81&lt;'RI compounds'!$D$13,RI_Calc!AK81,IF(H81&lt;'RI compounds'!$D$14,RI_Calc!AL81,IF(H81&lt;'RI compounds'!$D$15,RI_Calc!AM81,IF(H81&lt;'RI compounds'!$D$16,RI_Calc!AN81,IF(H81&lt;'RI compounds'!$D$17,RI_Calc!AO81,IF(H81&lt;'RI compounds'!$D$18,RI_Calc!AP81,IF(H81&lt;'RI compounds'!$D$19,RI_Calc!AQ81,IF(H81&lt;'RI compounds'!$D$20,RI_Calc!AR81,IF(H81&lt;'RI compounds'!$D$21,RI_Calc!AS81,IF(H81&gt;'RI compounds'!$D$21,RI_Calc!AT81,"ND"))))))))))))))))))))</f>
        <v>11.375468596907284</v>
      </c>
      <c r="Q81" s="57">
        <f t="shared" si="2"/>
        <v>0</v>
      </c>
    </row>
    <row r="82" spans="2:17" x14ac:dyDescent="0.25">
      <c r="B82" s="58" t="s">
        <v>132</v>
      </c>
      <c r="C82" s="59" t="s">
        <v>939</v>
      </c>
      <c r="D82" s="57">
        <v>11.645482513233269</v>
      </c>
      <c r="E82" s="59">
        <v>0.5</v>
      </c>
      <c r="F82" s="59">
        <v>0.5</v>
      </c>
      <c r="G82" s="59" t="s">
        <v>263</v>
      </c>
      <c r="H82" s="59">
        <v>942</v>
      </c>
      <c r="I82" s="58" t="s">
        <v>324</v>
      </c>
      <c r="J82" s="58" t="s">
        <v>131</v>
      </c>
      <c r="K82" s="58"/>
      <c r="L82" s="58" t="s">
        <v>9</v>
      </c>
      <c r="M82" s="58"/>
      <c r="N82" s="58"/>
      <c r="O82" s="58" t="s">
        <v>325</v>
      </c>
      <c r="P82" s="57">
        <f>IF(H82&lt;'RI compounds'!$D$3,RI_Calc!AA82,IF(H82&lt;'RI compounds'!$D$4,RI_Calc!AB82,IF(H82&lt;'RI compounds'!$D$5,RI_Calc!AC82,IF(H82&lt;'RI compounds'!$D$6,RI_Calc!AD82,IF(H82&lt;'RI compounds'!$D$7,RI_Calc!AE82,IF(H82&lt;'RI compounds'!$D$8,RI_Calc!AF82,IF(H82&lt;'RI compounds'!$D$9,RI_Calc!AG82,IF(H82&lt;'RI compounds'!$D$10,RI_Calc!AH82,IF(H82&lt;'RI compounds'!$D$11,RI_Calc!AI82,IF(H82&lt;'RI compounds'!$D$12,RI_Calc!AJ82,IF(H82&lt;'RI compounds'!$D$13,RI_Calc!AK82,IF(H82&lt;'RI compounds'!$D$14,RI_Calc!AL82,IF(H82&lt;'RI compounds'!$D$15,RI_Calc!AM82,IF(H82&lt;'RI compounds'!$D$16,RI_Calc!AN82,IF(H82&lt;'RI compounds'!$D$17,RI_Calc!AO82,IF(H82&lt;'RI compounds'!$D$18,RI_Calc!AP82,IF(H82&lt;'RI compounds'!$D$19,RI_Calc!AQ82,IF(H82&lt;'RI compounds'!$D$20,RI_Calc!AR82,IF(H82&lt;'RI compounds'!$D$21,RI_Calc!AS82,IF(H82&gt;'RI compounds'!$D$21,RI_Calc!AT82,"ND"))))))))))))))))))))</f>
        <v>11.645482513233269</v>
      </c>
      <c r="Q82" s="57">
        <f t="shared" si="2"/>
        <v>0</v>
      </c>
    </row>
    <row r="83" spans="2:17" x14ac:dyDescent="0.25">
      <c r="B83" s="58" t="s">
        <v>798</v>
      </c>
      <c r="C83" s="59" t="s">
        <v>918</v>
      </c>
      <c r="D83" s="57">
        <v>11.912361632521602</v>
      </c>
      <c r="E83" s="59">
        <v>0.5</v>
      </c>
      <c r="F83" s="59">
        <v>0.5</v>
      </c>
      <c r="G83" s="59" t="s">
        <v>263</v>
      </c>
      <c r="H83" s="59">
        <v>953</v>
      </c>
      <c r="I83" s="58"/>
      <c r="J83" s="58"/>
      <c r="K83" s="58"/>
      <c r="L83" s="58"/>
      <c r="M83" s="58"/>
      <c r="N83" s="58" t="s">
        <v>974</v>
      </c>
      <c r="O83" s="58" t="s">
        <v>873</v>
      </c>
      <c r="P83" s="57">
        <f>IF(H83&lt;'RI compounds'!$D$3,RI_Calc!AA83,IF(H83&lt;'RI compounds'!$D$4,RI_Calc!AB83,IF(H83&lt;'RI compounds'!$D$5,RI_Calc!AC83,IF(H83&lt;'RI compounds'!$D$6,RI_Calc!AD83,IF(H83&lt;'RI compounds'!$D$7,RI_Calc!AE83,IF(H83&lt;'RI compounds'!$D$8,RI_Calc!AF83,IF(H83&lt;'RI compounds'!$D$9,RI_Calc!AG83,IF(H83&lt;'RI compounds'!$D$10,RI_Calc!AH83,IF(H83&lt;'RI compounds'!$D$11,RI_Calc!AI83,IF(H83&lt;'RI compounds'!$D$12,RI_Calc!AJ83,IF(H83&lt;'RI compounds'!$D$13,RI_Calc!AK83,IF(H83&lt;'RI compounds'!$D$14,RI_Calc!AL83,IF(H83&lt;'RI compounds'!$D$15,RI_Calc!AM83,IF(H83&lt;'RI compounds'!$D$16,RI_Calc!AN83,IF(H83&lt;'RI compounds'!$D$17,RI_Calc!AO83,IF(H83&lt;'RI compounds'!$D$18,RI_Calc!AP83,IF(H83&lt;'RI compounds'!$D$19,RI_Calc!AQ83,IF(H83&lt;'RI compounds'!$D$20,RI_Calc!AR83,IF(H83&lt;'RI compounds'!$D$21,RI_Calc!AS83,IF(H83&gt;'RI compounds'!$D$21,RI_Calc!AT83,"ND"))))))))))))))))))))</f>
        <v>11.912361632521602</v>
      </c>
      <c r="Q83" s="57">
        <f t="shared" si="2"/>
        <v>0</v>
      </c>
    </row>
    <row r="84" spans="2:17" x14ac:dyDescent="0.25">
      <c r="B84" s="58" t="s">
        <v>799</v>
      </c>
      <c r="C84" s="59" t="s">
        <v>940</v>
      </c>
      <c r="D84" s="57">
        <v>11.912361632521602</v>
      </c>
      <c r="E84" s="59">
        <v>0.5</v>
      </c>
      <c r="F84" s="59">
        <v>0.5</v>
      </c>
      <c r="G84" s="59" t="s">
        <v>263</v>
      </c>
      <c r="H84" s="59">
        <v>953</v>
      </c>
      <c r="I84" s="58"/>
      <c r="J84" s="58"/>
      <c r="K84" s="58"/>
      <c r="L84" s="58"/>
      <c r="M84" s="58"/>
      <c r="N84" s="58" t="s">
        <v>974</v>
      </c>
      <c r="O84" s="58" t="s">
        <v>874</v>
      </c>
      <c r="P84" s="57">
        <f>IF(H84&lt;'RI compounds'!$D$3,RI_Calc!AA84,IF(H84&lt;'RI compounds'!$D$4,RI_Calc!AB84,IF(H84&lt;'RI compounds'!$D$5,RI_Calc!AC84,IF(H84&lt;'RI compounds'!$D$6,RI_Calc!AD84,IF(H84&lt;'RI compounds'!$D$7,RI_Calc!AE84,IF(H84&lt;'RI compounds'!$D$8,RI_Calc!AF84,IF(H84&lt;'RI compounds'!$D$9,RI_Calc!AG84,IF(H84&lt;'RI compounds'!$D$10,RI_Calc!AH84,IF(H84&lt;'RI compounds'!$D$11,RI_Calc!AI84,IF(H84&lt;'RI compounds'!$D$12,RI_Calc!AJ84,IF(H84&lt;'RI compounds'!$D$13,RI_Calc!AK84,IF(H84&lt;'RI compounds'!$D$14,RI_Calc!AL84,IF(H84&lt;'RI compounds'!$D$15,RI_Calc!AM84,IF(H84&lt;'RI compounds'!$D$16,RI_Calc!AN84,IF(H84&lt;'RI compounds'!$D$17,RI_Calc!AO84,IF(H84&lt;'RI compounds'!$D$18,RI_Calc!AP84,IF(H84&lt;'RI compounds'!$D$19,RI_Calc!AQ84,IF(H84&lt;'RI compounds'!$D$20,RI_Calc!AR84,IF(H84&lt;'RI compounds'!$D$21,RI_Calc!AS84,IF(H84&gt;'RI compounds'!$D$21,RI_Calc!AT84,"ND"))))))))))))))))))))</f>
        <v>11.912361632521602</v>
      </c>
      <c r="Q84" s="57">
        <f t="shared" si="2"/>
        <v>0</v>
      </c>
    </row>
    <row r="85" spans="2:17" x14ac:dyDescent="0.25">
      <c r="B85" s="58" t="s">
        <v>800</v>
      </c>
      <c r="C85" s="59" t="s">
        <v>904</v>
      </c>
      <c r="D85" s="57">
        <v>12.056636616582789</v>
      </c>
      <c r="E85" s="59">
        <v>0.5</v>
      </c>
      <c r="F85" s="59">
        <v>0.5</v>
      </c>
      <c r="G85" s="59" t="s">
        <v>263</v>
      </c>
      <c r="H85" s="59">
        <v>959</v>
      </c>
      <c r="I85" s="58" t="s">
        <v>288</v>
      </c>
      <c r="J85" s="58" t="s">
        <v>133</v>
      </c>
      <c r="K85" s="58" t="s">
        <v>267</v>
      </c>
      <c r="L85" s="58" t="s">
        <v>9</v>
      </c>
      <c r="M85" s="58"/>
      <c r="N85" s="58"/>
      <c r="O85" s="58" t="s">
        <v>985</v>
      </c>
      <c r="P85" s="57">
        <f>IF(H85&lt;'RI compounds'!$D$3,RI_Calc!AA85,IF(H85&lt;'RI compounds'!$D$4,RI_Calc!AB85,IF(H85&lt;'RI compounds'!$D$5,RI_Calc!AC85,IF(H85&lt;'RI compounds'!$D$6,RI_Calc!AD85,IF(H85&lt;'RI compounds'!$D$7,RI_Calc!AE85,IF(H85&lt;'RI compounds'!$D$8,RI_Calc!AF85,IF(H85&lt;'RI compounds'!$D$9,RI_Calc!AG85,IF(H85&lt;'RI compounds'!$D$10,RI_Calc!AH85,IF(H85&lt;'RI compounds'!$D$11,RI_Calc!AI85,IF(H85&lt;'RI compounds'!$D$12,RI_Calc!AJ85,IF(H85&lt;'RI compounds'!$D$13,RI_Calc!AK85,IF(H85&lt;'RI compounds'!$D$14,RI_Calc!AL85,IF(H85&lt;'RI compounds'!$D$15,RI_Calc!AM85,IF(H85&lt;'RI compounds'!$D$16,RI_Calc!AN85,IF(H85&lt;'RI compounds'!$D$17,RI_Calc!AO85,IF(H85&lt;'RI compounds'!$D$18,RI_Calc!AP85,IF(H85&lt;'RI compounds'!$D$19,RI_Calc!AQ85,IF(H85&lt;'RI compounds'!$D$20,RI_Calc!AR85,IF(H85&lt;'RI compounds'!$D$21,RI_Calc!AS85,IF(H85&gt;'RI compounds'!$D$21,RI_Calc!AT85,"ND"))))))))))))))))))))</f>
        <v>12.056636616582789</v>
      </c>
      <c r="Q85" s="57">
        <f t="shared" si="2"/>
        <v>0</v>
      </c>
    </row>
    <row r="86" spans="2:17" x14ac:dyDescent="0.25">
      <c r="B86" s="58" t="s">
        <v>136</v>
      </c>
      <c r="C86" s="59" t="s">
        <v>914</v>
      </c>
      <c r="D86" s="57">
        <v>12.223820907444043</v>
      </c>
      <c r="E86" s="59">
        <v>0.5</v>
      </c>
      <c r="F86" s="59">
        <v>0.5</v>
      </c>
      <c r="G86" s="59" t="s">
        <v>263</v>
      </c>
      <c r="H86" s="59">
        <v>966</v>
      </c>
      <c r="I86" s="58" t="s">
        <v>272</v>
      </c>
      <c r="J86" s="58" t="s">
        <v>135</v>
      </c>
      <c r="K86" s="58" t="s">
        <v>267</v>
      </c>
      <c r="L86" s="58" t="s">
        <v>9</v>
      </c>
      <c r="M86" s="58"/>
      <c r="N86" s="58"/>
      <c r="O86" s="58" t="s">
        <v>328</v>
      </c>
      <c r="P86" s="57">
        <f>IF(H86&lt;'RI compounds'!$D$3,RI_Calc!AA86,IF(H86&lt;'RI compounds'!$D$4,RI_Calc!AB86,IF(H86&lt;'RI compounds'!$D$5,RI_Calc!AC86,IF(H86&lt;'RI compounds'!$D$6,RI_Calc!AD86,IF(H86&lt;'RI compounds'!$D$7,RI_Calc!AE86,IF(H86&lt;'RI compounds'!$D$8,RI_Calc!AF86,IF(H86&lt;'RI compounds'!$D$9,RI_Calc!AG86,IF(H86&lt;'RI compounds'!$D$10,RI_Calc!AH86,IF(H86&lt;'RI compounds'!$D$11,RI_Calc!AI86,IF(H86&lt;'RI compounds'!$D$12,RI_Calc!AJ86,IF(H86&lt;'RI compounds'!$D$13,RI_Calc!AK86,IF(H86&lt;'RI compounds'!$D$14,RI_Calc!AL86,IF(H86&lt;'RI compounds'!$D$15,RI_Calc!AM86,IF(H86&lt;'RI compounds'!$D$16,RI_Calc!AN86,IF(H86&lt;'RI compounds'!$D$17,RI_Calc!AO86,IF(H86&lt;'RI compounds'!$D$18,RI_Calc!AP86,IF(H86&lt;'RI compounds'!$D$19,RI_Calc!AQ86,IF(H86&lt;'RI compounds'!$D$20,RI_Calc!AR86,IF(H86&lt;'RI compounds'!$D$21,RI_Calc!AS86,IF(H86&gt;'RI compounds'!$D$21,RI_Calc!AT86,"ND"))))))))))))))))))))</f>
        <v>12.223820907444043</v>
      </c>
      <c r="Q86" s="57">
        <f t="shared" si="2"/>
        <v>0</v>
      </c>
    </row>
    <row r="87" spans="2:17" x14ac:dyDescent="0.25">
      <c r="B87" s="58" t="s">
        <v>139</v>
      </c>
      <c r="C87" s="59" t="s">
        <v>933</v>
      </c>
      <c r="D87" s="57">
        <v>12.271365368382517</v>
      </c>
      <c r="E87" s="59">
        <v>0.5</v>
      </c>
      <c r="F87" s="59">
        <v>0.5</v>
      </c>
      <c r="G87" s="59" t="s">
        <v>263</v>
      </c>
      <c r="H87" s="59">
        <v>968</v>
      </c>
      <c r="I87" s="58" t="s">
        <v>266</v>
      </c>
      <c r="J87" s="58" t="s">
        <v>138</v>
      </c>
      <c r="K87" s="58" t="s">
        <v>267</v>
      </c>
      <c r="L87" s="58" t="s">
        <v>9</v>
      </c>
      <c r="M87" s="58" t="s">
        <v>10</v>
      </c>
      <c r="N87" s="58"/>
      <c r="O87" s="58" t="s">
        <v>327</v>
      </c>
      <c r="P87" s="57">
        <f>IF(H87&lt;'RI compounds'!$D$3,RI_Calc!AA87,IF(H87&lt;'RI compounds'!$D$4,RI_Calc!AB87,IF(H87&lt;'RI compounds'!$D$5,RI_Calc!AC87,IF(H87&lt;'RI compounds'!$D$6,RI_Calc!AD87,IF(H87&lt;'RI compounds'!$D$7,RI_Calc!AE87,IF(H87&lt;'RI compounds'!$D$8,RI_Calc!AF87,IF(H87&lt;'RI compounds'!$D$9,RI_Calc!AG87,IF(H87&lt;'RI compounds'!$D$10,RI_Calc!AH87,IF(H87&lt;'RI compounds'!$D$11,RI_Calc!AI87,IF(H87&lt;'RI compounds'!$D$12,RI_Calc!AJ87,IF(H87&lt;'RI compounds'!$D$13,RI_Calc!AK87,IF(H87&lt;'RI compounds'!$D$14,RI_Calc!AL87,IF(H87&lt;'RI compounds'!$D$15,RI_Calc!AM87,IF(H87&lt;'RI compounds'!$D$16,RI_Calc!AN87,IF(H87&lt;'RI compounds'!$D$17,RI_Calc!AO87,IF(H87&lt;'RI compounds'!$D$18,RI_Calc!AP87,IF(H87&lt;'RI compounds'!$D$19,RI_Calc!AQ87,IF(H87&lt;'RI compounds'!$D$20,RI_Calc!AR87,IF(H87&lt;'RI compounds'!$D$21,RI_Calc!AS87,IF(H87&gt;'RI compounds'!$D$21,RI_Calc!AT87,"ND"))))))))))))))))))))</f>
        <v>12.271365368382517</v>
      </c>
      <c r="Q87" s="57">
        <f t="shared" si="2"/>
        <v>0</v>
      </c>
    </row>
    <row r="88" spans="2:17" x14ac:dyDescent="0.25">
      <c r="B88" s="58" t="s">
        <v>326</v>
      </c>
      <c r="C88" s="59" t="s">
        <v>941</v>
      </c>
      <c r="D88" s="57">
        <v>12.271365368382517</v>
      </c>
      <c r="E88" s="59">
        <v>0.5</v>
      </c>
      <c r="F88" s="59">
        <v>0.5</v>
      </c>
      <c r="G88" s="59" t="s">
        <v>263</v>
      </c>
      <c r="H88" s="59">
        <v>968</v>
      </c>
      <c r="I88" s="58" t="s">
        <v>266</v>
      </c>
      <c r="J88" s="58" t="s">
        <v>138</v>
      </c>
      <c r="K88" s="58" t="s">
        <v>267</v>
      </c>
      <c r="L88" s="58" t="s">
        <v>9</v>
      </c>
      <c r="M88" s="58" t="s">
        <v>10</v>
      </c>
      <c r="N88" s="58"/>
      <c r="O88" s="58" t="s">
        <v>327</v>
      </c>
      <c r="P88" s="57">
        <f>IF(H88&lt;'RI compounds'!$D$3,RI_Calc!AA88,IF(H88&lt;'RI compounds'!$D$4,RI_Calc!AB88,IF(H88&lt;'RI compounds'!$D$5,RI_Calc!AC88,IF(H88&lt;'RI compounds'!$D$6,RI_Calc!AD88,IF(H88&lt;'RI compounds'!$D$7,RI_Calc!AE88,IF(H88&lt;'RI compounds'!$D$8,RI_Calc!AF88,IF(H88&lt;'RI compounds'!$D$9,RI_Calc!AG88,IF(H88&lt;'RI compounds'!$D$10,RI_Calc!AH88,IF(H88&lt;'RI compounds'!$D$11,RI_Calc!AI88,IF(H88&lt;'RI compounds'!$D$12,RI_Calc!AJ88,IF(H88&lt;'RI compounds'!$D$13,RI_Calc!AK88,IF(H88&lt;'RI compounds'!$D$14,RI_Calc!AL88,IF(H88&lt;'RI compounds'!$D$15,RI_Calc!AM88,IF(H88&lt;'RI compounds'!$D$16,RI_Calc!AN88,IF(H88&lt;'RI compounds'!$D$17,RI_Calc!AO88,IF(H88&lt;'RI compounds'!$D$18,RI_Calc!AP88,IF(H88&lt;'RI compounds'!$D$19,RI_Calc!AQ88,IF(H88&lt;'RI compounds'!$D$20,RI_Calc!AR88,IF(H88&lt;'RI compounds'!$D$21,RI_Calc!AS88,IF(H88&gt;'RI compounds'!$D$21,RI_Calc!AT88,"ND"))))))))))))))))))))</f>
        <v>12.271365368382517</v>
      </c>
      <c r="Q88" s="57">
        <f t="shared" si="2"/>
        <v>0</v>
      </c>
    </row>
    <row r="89" spans="2:17" x14ac:dyDescent="0.25">
      <c r="B89" s="58" t="s">
        <v>142</v>
      </c>
      <c r="C89" s="59" t="s">
        <v>942</v>
      </c>
      <c r="D89" s="57">
        <v>12.5076237549806</v>
      </c>
      <c r="E89" s="59">
        <v>0.5</v>
      </c>
      <c r="F89" s="59">
        <v>0.5</v>
      </c>
      <c r="G89" s="59" t="s">
        <v>263</v>
      </c>
      <c r="H89" s="59">
        <v>978</v>
      </c>
      <c r="I89" s="58" t="s">
        <v>272</v>
      </c>
      <c r="J89" s="58" t="s">
        <v>141</v>
      </c>
      <c r="K89" s="58"/>
      <c r="L89" s="58" t="s">
        <v>9</v>
      </c>
      <c r="M89" s="58" t="s">
        <v>10</v>
      </c>
      <c r="N89" s="58"/>
      <c r="O89" s="58" t="s">
        <v>329</v>
      </c>
      <c r="P89" s="57">
        <f>IF(H89&lt;'RI compounds'!$D$3,RI_Calc!AA89,IF(H89&lt;'RI compounds'!$D$4,RI_Calc!AB89,IF(H89&lt;'RI compounds'!$D$5,RI_Calc!AC89,IF(H89&lt;'RI compounds'!$D$6,RI_Calc!AD89,IF(H89&lt;'RI compounds'!$D$7,RI_Calc!AE89,IF(H89&lt;'RI compounds'!$D$8,RI_Calc!AF89,IF(H89&lt;'RI compounds'!$D$9,RI_Calc!AG89,IF(H89&lt;'RI compounds'!$D$10,RI_Calc!AH89,IF(H89&lt;'RI compounds'!$D$11,RI_Calc!AI89,IF(H89&lt;'RI compounds'!$D$12,RI_Calc!AJ89,IF(H89&lt;'RI compounds'!$D$13,RI_Calc!AK89,IF(H89&lt;'RI compounds'!$D$14,RI_Calc!AL89,IF(H89&lt;'RI compounds'!$D$15,RI_Calc!AM89,IF(H89&lt;'RI compounds'!$D$16,RI_Calc!AN89,IF(H89&lt;'RI compounds'!$D$17,RI_Calc!AO89,IF(H89&lt;'RI compounds'!$D$18,RI_Calc!AP89,IF(H89&lt;'RI compounds'!$D$19,RI_Calc!AQ89,IF(H89&lt;'RI compounds'!$D$20,RI_Calc!AR89,IF(H89&lt;'RI compounds'!$D$21,RI_Calc!AS89,IF(H89&gt;'RI compounds'!$D$21,RI_Calc!AT89,"ND"))))))))))))))))))))</f>
        <v>12.5076237549806</v>
      </c>
      <c r="Q89" s="57">
        <f t="shared" si="2"/>
        <v>0</v>
      </c>
    </row>
    <row r="90" spans="2:17" x14ac:dyDescent="0.25">
      <c r="B90" s="58" t="s">
        <v>801</v>
      </c>
      <c r="C90" s="59" t="s">
        <v>937</v>
      </c>
      <c r="D90" s="57">
        <v>12.601451390015082</v>
      </c>
      <c r="E90" s="59">
        <v>0.5</v>
      </c>
      <c r="F90" s="59">
        <v>0.5</v>
      </c>
      <c r="G90" s="59" t="s">
        <v>263</v>
      </c>
      <c r="H90" s="59">
        <v>982</v>
      </c>
      <c r="I90" s="58" t="s">
        <v>264</v>
      </c>
      <c r="J90" s="58" t="s">
        <v>144</v>
      </c>
      <c r="K90" s="58" t="s">
        <v>267</v>
      </c>
      <c r="L90" s="58" t="s">
        <v>9</v>
      </c>
      <c r="M90" s="58"/>
      <c r="N90" s="58"/>
      <c r="O90" s="58" t="s">
        <v>986</v>
      </c>
      <c r="P90" s="57">
        <f>IF(H90&lt;'RI compounds'!$D$3,RI_Calc!AA90,IF(H90&lt;'RI compounds'!$D$4,RI_Calc!AB90,IF(H90&lt;'RI compounds'!$D$5,RI_Calc!AC90,IF(H90&lt;'RI compounds'!$D$6,RI_Calc!AD90,IF(H90&lt;'RI compounds'!$D$7,RI_Calc!AE90,IF(H90&lt;'RI compounds'!$D$8,RI_Calc!AF90,IF(H90&lt;'RI compounds'!$D$9,RI_Calc!AG90,IF(H90&lt;'RI compounds'!$D$10,RI_Calc!AH90,IF(H90&lt;'RI compounds'!$D$11,RI_Calc!AI90,IF(H90&lt;'RI compounds'!$D$12,RI_Calc!AJ90,IF(H90&lt;'RI compounds'!$D$13,RI_Calc!AK90,IF(H90&lt;'RI compounds'!$D$14,RI_Calc!AL90,IF(H90&lt;'RI compounds'!$D$15,RI_Calc!AM90,IF(H90&lt;'RI compounds'!$D$16,RI_Calc!AN90,IF(H90&lt;'RI compounds'!$D$17,RI_Calc!AO90,IF(H90&lt;'RI compounds'!$D$18,RI_Calc!AP90,IF(H90&lt;'RI compounds'!$D$19,RI_Calc!AQ90,IF(H90&lt;'RI compounds'!$D$20,RI_Calc!AR90,IF(H90&lt;'RI compounds'!$D$21,RI_Calc!AS90,IF(H90&gt;'RI compounds'!$D$21,RI_Calc!AT90,"ND"))))))))))))))))))))</f>
        <v>12.601451390015082</v>
      </c>
      <c r="Q90" s="57">
        <f t="shared" si="2"/>
        <v>0</v>
      </c>
    </row>
    <row r="91" spans="2:17" x14ac:dyDescent="0.25">
      <c r="B91" s="58" t="s">
        <v>802</v>
      </c>
      <c r="C91" s="59" t="s">
        <v>943</v>
      </c>
      <c r="D91" s="57">
        <v>12.718199932830927</v>
      </c>
      <c r="E91" s="59">
        <v>0.5</v>
      </c>
      <c r="F91" s="59">
        <v>0.5</v>
      </c>
      <c r="G91" s="59" t="s">
        <v>263</v>
      </c>
      <c r="H91" s="59">
        <v>987</v>
      </c>
      <c r="I91" s="58"/>
      <c r="J91" s="58"/>
      <c r="K91" s="58"/>
      <c r="L91" s="58"/>
      <c r="M91" s="58"/>
      <c r="N91" s="58" t="s">
        <v>974</v>
      </c>
      <c r="O91" s="58" t="s">
        <v>902</v>
      </c>
      <c r="P91" s="57">
        <f>IF(H91&lt;'RI compounds'!$D$3,RI_Calc!AA91,IF(H91&lt;'RI compounds'!$D$4,RI_Calc!AB91,IF(H91&lt;'RI compounds'!$D$5,RI_Calc!AC91,IF(H91&lt;'RI compounds'!$D$6,RI_Calc!AD91,IF(H91&lt;'RI compounds'!$D$7,RI_Calc!AE91,IF(H91&lt;'RI compounds'!$D$8,RI_Calc!AF91,IF(H91&lt;'RI compounds'!$D$9,RI_Calc!AG91,IF(H91&lt;'RI compounds'!$D$10,RI_Calc!AH91,IF(H91&lt;'RI compounds'!$D$11,RI_Calc!AI91,IF(H91&lt;'RI compounds'!$D$12,RI_Calc!AJ91,IF(H91&lt;'RI compounds'!$D$13,RI_Calc!AK91,IF(H91&lt;'RI compounds'!$D$14,RI_Calc!AL91,IF(H91&lt;'RI compounds'!$D$15,RI_Calc!AM91,IF(H91&lt;'RI compounds'!$D$16,RI_Calc!AN91,IF(H91&lt;'RI compounds'!$D$17,RI_Calc!AO91,IF(H91&lt;'RI compounds'!$D$18,RI_Calc!AP91,IF(H91&lt;'RI compounds'!$D$19,RI_Calc!AQ91,IF(H91&lt;'RI compounds'!$D$20,RI_Calc!AR91,IF(H91&lt;'RI compounds'!$D$21,RI_Calc!AS91,IF(H91&gt;'RI compounds'!$D$21,RI_Calc!AT91,"ND"))))))))))))))))))))</f>
        <v>12.718199932830927</v>
      </c>
      <c r="Q91" s="57">
        <f t="shared" si="2"/>
        <v>0</v>
      </c>
    </row>
    <row r="92" spans="2:17" x14ac:dyDescent="0.25">
      <c r="B92" s="58" t="s">
        <v>803</v>
      </c>
      <c r="C92" s="59" t="s">
        <v>918</v>
      </c>
      <c r="D92" s="57">
        <v>12.834358536076703</v>
      </c>
      <c r="E92" s="59">
        <v>0.5</v>
      </c>
      <c r="F92" s="59">
        <v>0.5</v>
      </c>
      <c r="G92" s="59" t="s">
        <v>263</v>
      </c>
      <c r="H92" s="59">
        <v>992</v>
      </c>
      <c r="I92" s="58"/>
      <c r="J92" s="58"/>
      <c r="K92" s="58"/>
      <c r="L92" s="58"/>
      <c r="M92" s="58"/>
      <c r="N92" s="58" t="s">
        <v>974</v>
      </c>
      <c r="O92" s="58" t="s">
        <v>875</v>
      </c>
      <c r="P92" s="57">
        <f>IF(H92&lt;'RI compounds'!$D$3,RI_Calc!AA92,IF(H92&lt;'RI compounds'!$D$4,RI_Calc!AB92,IF(H92&lt;'RI compounds'!$D$5,RI_Calc!AC92,IF(H92&lt;'RI compounds'!$D$6,RI_Calc!AD92,IF(H92&lt;'RI compounds'!$D$7,RI_Calc!AE92,IF(H92&lt;'RI compounds'!$D$8,RI_Calc!AF92,IF(H92&lt;'RI compounds'!$D$9,RI_Calc!AG92,IF(H92&lt;'RI compounds'!$D$10,RI_Calc!AH92,IF(H92&lt;'RI compounds'!$D$11,RI_Calc!AI92,IF(H92&lt;'RI compounds'!$D$12,RI_Calc!AJ92,IF(H92&lt;'RI compounds'!$D$13,RI_Calc!AK92,IF(H92&lt;'RI compounds'!$D$14,RI_Calc!AL92,IF(H92&lt;'RI compounds'!$D$15,RI_Calc!AM92,IF(H92&lt;'RI compounds'!$D$16,RI_Calc!AN92,IF(H92&lt;'RI compounds'!$D$17,RI_Calc!AO92,IF(H92&lt;'RI compounds'!$D$18,RI_Calc!AP92,IF(H92&lt;'RI compounds'!$D$19,RI_Calc!AQ92,IF(H92&lt;'RI compounds'!$D$20,RI_Calc!AR92,IF(H92&lt;'RI compounds'!$D$21,RI_Calc!AS92,IF(H92&gt;'RI compounds'!$D$21,RI_Calc!AT92,"ND"))))))))))))))))))))</f>
        <v>12.834358536076703</v>
      </c>
      <c r="Q92" s="57">
        <f t="shared" si="2"/>
        <v>0</v>
      </c>
    </row>
    <row r="93" spans="2:17" x14ac:dyDescent="0.25">
      <c r="B93" s="58" t="s">
        <v>804</v>
      </c>
      <c r="C93" s="59" t="s">
        <v>925</v>
      </c>
      <c r="D93" s="57">
        <v>12.880658126087296</v>
      </c>
      <c r="E93" s="59">
        <v>0.5</v>
      </c>
      <c r="F93" s="59">
        <v>0.5</v>
      </c>
      <c r="G93" s="59" t="s">
        <v>263</v>
      </c>
      <c r="H93" s="59">
        <v>994</v>
      </c>
      <c r="I93" s="58" t="s">
        <v>284</v>
      </c>
      <c r="J93" s="58" t="s">
        <v>148</v>
      </c>
      <c r="K93" s="58"/>
      <c r="L93" s="58" t="s">
        <v>9</v>
      </c>
      <c r="M93" s="58" t="s">
        <v>10</v>
      </c>
      <c r="N93" s="58"/>
      <c r="O93" s="58" t="s">
        <v>330</v>
      </c>
      <c r="P93" s="57">
        <f>IF(H93&lt;'RI compounds'!$D$3,RI_Calc!AA93,IF(H93&lt;'RI compounds'!$D$4,RI_Calc!AB93,IF(H93&lt;'RI compounds'!$D$5,RI_Calc!AC93,IF(H93&lt;'RI compounds'!$D$6,RI_Calc!AD93,IF(H93&lt;'RI compounds'!$D$7,RI_Calc!AE93,IF(H93&lt;'RI compounds'!$D$8,RI_Calc!AF93,IF(H93&lt;'RI compounds'!$D$9,RI_Calc!AG93,IF(H93&lt;'RI compounds'!$D$10,RI_Calc!AH93,IF(H93&lt;'RI compounds'!$D$11,RI_Calc!AI93,IF(H93&lt;'RI compounds'!$D$12,RI_Calc!AJ93,IF(H93&lt;'RI compounds'!$D$13,RI_Calc!AK93,IF(H93&lt;'RI compounds'!$D$14,RI_Calc!AL93,IF(H93&lt;'RI compounds'!$D$15,RI_Calc!AM93,IF(H93&lt;'RI compounds'!$D$16,RI_Calc!AN93,IF(H93&lt;'RI compounds'!$D$17,RI_Calc!AO93,IF(H93&lt;'RI compounds'!$D$18,RI_Calc!AP93,IF(H93&lt;'RI compounds'!$D$19,RI_Calc!AQ93,IF(H93&lt;'RI compounds'!$D$20,RI_Calc!AR93,IF(H93&lt;'RI compounds'!$D$21,RI_Calc!AS93,IF(H93&gt;'RI compounds'!$D$21,RI_Calc!AT93,"ND"))))))))))))))))))))</f>
        <v>12.880658126087296</v>
      </c>
      <c r="Q93" s="57">
        <f t="shared" si="2"/>
        <v>0</v>
      </c>
    </row>
    <row r="94" spans="2:17" x14ac:dyDescent="0.25">
      <c r="B94" s="58" t="s">
        <v>805</v>
      </c>
      <c r="C94" s="59" t="s">
        <v>944</v>
      </c>
      <c r="D94" s="57">
        <v>12.880658126087296</v>
      </c>
      <c r="E94" s="59">
        <v>0.5</v>
      </c>
      <c r="F94" s="59">
        <v>0.5</v>
      </c>
      <c r="G94" s="59" t="s">
        <v>263</v>
      </c>
      <c r="H94" s="59">
        <v>994</v>
      </c>
      <c r="I94" s="58" t="s">
        <v>284</v>
      </c>
      <c r="J94" s="58" t="s">
        <v>148</v>
      </c>
      <c r="K94" s="58"/>
      <c r="L94" s="58" t="s">
        <v>9</v>
      </c>
      <c r="M94" s="58" t="s">
        <v>10</v>
      </c>
      <c r="N94" s="58"/>
      <c r="O94" s="58" t="s">
        <v>330</v>
      </c>
      <c r="P94" s="57">
        <f>IF(H94&lt;'RI compounds'!$D$3,RI_Calc!AA94,IF(H94&lt;'RI compounds'!$D$4,RI_Calc!AB94,IF(H94&lt;'RI compounds'!$D$5,RI_Calc!AC94,IF(H94&lt;'RI compounds'!$D$6,RI_Calc!AD94,IF(H94&lt;'RI compounds'!$D$7,RI_Calc!AE94,IF(H94&lt;'RI compounds'!$D$8,RI_Calc!AF94,IF(H94&lt;'RI compounds'!$D$9,RI_Calc!AG94,IF(H94&lt;'RI compounds'!$D$10,RI_Calc!AH94,IF(H94&lt;'RI compounds'!$D$11,RI_Calc!AI94,IF(H94&lt;'RI compounds'!$D$12,RI_Calc!AJ94,IF(H94&lt;'RI compounds'!$D$13,RI_Calc!AK94,IF(H94&lt;'RI compounds'!$D$14,RI_Calc!AL94,IF(H94&lt;'RI compounds'!$D$15,RI_Calc!AM94,IF(H94&lt;'RI compounds'!$D$16,RI_Calc!AN94,IF(H94&lt;'RI compounds'!$D$17,RI_Calc!AO94,IF(H94&lt;'RI compounds'!$D$18,RI_Calc!AP94,IF(H94&lt;'RI compounds'!$D$19,RI_Calc!AQ94,IF(H94&lt;'RI compounds'!$D$20,RI_Calc!AR94,IF(H94&lt;'RI compounds'!$D$21,RI_Calc!AS94,IF(H94&gt;'RI compounds'!$D$21,RI_Calc!AT94,"ND"))))))))))))))))))))</f>
        <v>12.880658126087296</v>
      </c>
      <c r="Q94" s="57">
        <f t="shared" si="2"/>
        <v>0</v>
      </c>
    </row>
    <row r="95" spans="2:17" x14ac:dyDescent="0.25">
      <c r="B95" s="58" t="s">
        <v>987</v>
      </c>
      <c r="C95" s="59" t="s">
        <v>921</v>
      </c>
      <c r="D95" s="57">
        <v>12.949933131811958</v>
      </c>
      <c r="E95" s="59">
        <v>1</v>
      </c>
      <c r="F95" s="59">
        <v>1</v>
      </c>
      <c r="G95" s="59" t="s">
        <v>263</v>
      </c>
      <c r="H95" s="59">
        <v>997</v>
      </c>
      <c r="I95" s="58" t="s">
        <v>988</v>
      </c>
      <c r="J95" s="58" t="s">
        <v>660</v>
      </c>
      <c r="K95" s="58"/>
      <c r="L95" s="58"/>
      <c r="M95" s="58"/>
      <c r="N95" s="58" t="s">
        <v>974</v>
      </c>
      <c r="O95" s="58" t="s">
        <v>879</v>
      </c>
      <c r="P95" s="57">
        <f>IF(H95&lt;'RI compounds'!$D$3,RI_Calc!AA95,IF(H95&lt;'RI compounds'!$D$4,RI_Calc!AB95,IF(H95&lt;'RI compounds'!$D$5,RI_Calc!AC95,IF(H95&lt;'RI compounds'!$D$6,RI_Calc!AD95,IF(H95&lt;'RI compounds'!$D$7,RI_Calc!AE95,IF(H95&lt;'RI compounds'!$D$8,RI_Calc!AF95,IF(H95&lt;'RI compounds'!$D$9,RI_Calc!AG95,IF(H95&lt;'RI compounds'!$D$10,RI_Calc!AH95,IF(H95&lt;'RI compounds'!$D$11,RI_Calc!AI95,IF(H95&lt;'RI compounds'!$D$12,RI_Calc!AJ95,IF(H95&lt;'RI compounds'!$D$13,RI_Calc!AK95,IF(H95&lt;'RI compounds'!$D$14,RI_Calc!AL95,IF(H95&lt;'RI compounds'!$D$15,RI_Calc!AM95,IF(H95&lt;'RI compounds'!$D$16,RI_Calc!AN95,IF(H95&lt;'RI compounds'!$D$17,RI_Calc!AO95,IF(H95&lt;'RI compounds'!$D$18,RI_Calc!AP95,IF(H95&lt;'RI compounds'!$D$19,RI_Calc!AQ95,IF(H95&lt;'RI compounds'!$D$20,RI_Calc!AR95,IF(H95&lt;'RI compounds'!$D$21,RI_Calc!AS95,IF(H95&gt;'RI compounds'!$D$21,RI_Calc!AT95,"ND"))))))))))))))))))))</f>
        <v>12.949933131811958</v>
      </c>
      <c r="Q95" s="57">
        <f t="shared" si="2"/>
        <v>0</v>
      </c>
    </row>
    <row r="96" spans="2:17" x14ac:dyDescent="0.25">
      <c r="B96" s="58" t="s">
        <v>989</v>
      </c>
      <c r="C96" s="59" t="s">
        <v>945</v>
      </c>
      <c r="D96" s="57">
        <v>12.949933131811958</v>
      </c>
      <c r="E96" s="59">
        <v>1</v>
      </c>
      <c r="F96" s="59">
        <v>1</v>
      </c>
      <c r="G96" s="59" t="s">
        <v>263</v>
      </c>
      <c r="H96" s="59">
        <v>997</v>
      </c>
      <c r="I96" s="58" t="s">
        <v>988</v>
      </c>
      <c r="J96" s="58" t="s">
        <v>660</v>
      </c>
      <c r="K96" s="58"/>
      <c r="L96" s="58"/>
      <c r="M96" s="58"/>
      <c r="N96" s="58" t="s">
        <v>974</v>
      </c>
      <c r="O96" s="58" t="s">
        <v>879</v>
      </c>
      <c r="P96" s="57">
        <f>IF(H96&lt;'RI compounds'!$D$3,RI_Calc!AA96,IF(H96&lt;'RI compounds'!$D$4,RI_Calc!AB96,IF(H96&lt;'RI compounds'!$D$5,RI_Calc!AC96,IF(H96&lt;'RI compounds'!$D$6,RI_Calc!AD96,IF(H96&lt;'RI compounds'!$D$7,RI_Calc!AE96,IF(H96&lt;'RI compounds'!$D$8,RI_Calc!AF96,IF(H96&lt;'RI compounds'!$D$9,RI_Calc!AG96,IF(H96&lt;'RI compounds'!$D$10,RI_Calc!AH96,IF(H96&lt;'RI compounds'!$D$11,RI_Calc!AI96,IF(H96&lt;'RI compounds'!$D$12,RI_Calc!AJ96,IF(H96&lt;'RI compounds'!$D$13,RI_Calc!AK96,IF(H96&lt;'RI compounds'!$D$14,RI_Calc!AL96,IF(H96&lt;'RI compounds'!$D$15,RI_Calc!AM96,IF(H96&lt;'RI compounds'!$D$16,RI_Calc!AN96,IF(H96&lt;'RI compounds'!$D$17,RI_Calc!AO96,IF(H96&lt;'RI compounds'!$D$18,RI_Calc!AP96,IF(H96&lt;'RI compounds'!$D$19,RI_Calc!AQ96,IF(H96&lt;'RI compounds'!$D$20,RI_Calc!AR96,IF(H96&lt;'RI compounds'!$D$21,RI_Calc!AS96,IF(H96&gt;'RI compounds'!$D$21,RI_Calc!AT96,"ND"))))))))))))))))))))</f>
        <v>12.949933131811958</v>
      </c>
      <c r="Q96" s="57">
        <f t="shared" si="2"/>
        <v>0</v>
      </c>
    </row>
    <row r="97" spans="2:17" x14ac:dyDescent="0.25">
      <c r="B97" s="58" t="s">
        <v>151</v>
      </c>
      <c r="C97" s="59" t="s">
        <v>904</v>
      </c>
      <c r="D97" s="57">
        <v>12.996000759793095</v>
      </c>
      <c r="E97" s="59">
        <v>0.5</v>
      </c>
      <c r="F97" s="59">
        <v>0.5</v>
      </c>
      <c r="G97" s="59" t="s">
        <v>263</v>
      </c>
      <c r="H97" s="59">
        <v>999</v>
      </c>
      <c r="I97" s="58" t="s">
        <v>264</v>
      </c>
      <c r="J97" s="58" t="s">
        <v>150</v>
      </c>
      <c r="K97" s="58"/>
      <c r="L97" s="58" t="s">
        <v>9</v>
      </c>
      <c r="M97" s="58"/>
      <c r="N97" s="58"/>
      <c r="O97" s="58" t="s">
        <v>333</v>
      </c>
      <c r="P97" s="57">
        <f>IF(H97&lt;'RI compounds'!$D$3,RI_Calc!AA97,IF(H97&lt;'RI compounds'!$D$4,RI_Calc!AB97,IF(H97&lt;'RI compounds'!$D$5,RI_Calc!AC97,IF(H97&lt;'RI compounds'!$D$6,RI_Calc!AD97,IF(H97&lt;'RI compounds'!$D$7,RI_Calc!AE97,IF(H97&lt;'RI compounds'!$D$8,RI_Calc!AF97,IF(H97&lt;'RI compounds'!$D$9,RI_Calc!AG97,IF(H97&lt;'RI compounds'!$D$10,RI_Calc!AH97,IF(H97&lt;'RI compounds'!$D$11,RI_Calc!AI97,IF(H97&lt;'RI compounds'!$D$12,RI_Calc!AJ97,IF(H97&lt;'RI compounds'!$D$13,RI_Calc!AK97,IF(H97&lt;'RI compounds'!$D$14,RI_Calc!AL97,IF(H97&lt;'RI compounds'!$D$15,RI_Calc!AM97,IF(H97&lt;'RI compounds'!$D$16,RI_Calc!AN97,IF(H97&lt;'RI compounds'!$D$17,RI_Calc!AO97,IF(H97&lt;'RI compounds'!$D$18,RI_Calc!AP97,IF(H97&lt;'RI compounds'!$D$19,RI_Calc!AQ97,IF(H97&lt;'RI compounds'!$D$20,RI_Calc!AR97,IF(H97&lt;'RI compounds'!$D$21,RI_Calc!AS97,IF(H97&gt;'RI compounds'!$D$21,RI_Calc!AT97,"ND"))))))))))))))))))))</f>
        <v>12.996000759793095</v>
      </c>
      <c r="Q97" s="57">
        <f t="shared" si="2"/>
        <v>0</v>
      </c>
    </row>
    <row r="98" spans="2:17" x14ac:dyDescent="0.25">
      <c r="B98" s="58" t="s">
        <v>153</v>
      </c>
      <c r="C98" s="59" t="s">
        <v>929</v>
      </c>
      <c r="D98" s="57">
        <v>12.996000759793095</v>
      </c>
      <c r="E98" s="59">
        <v>0.5</v>
      </c>
      <c r="F98" s="59">
        <v>0.5</v>
      </c>
      <c r="G98" s="59" t="s">
        <v>263</v>
      </c>
      <c r="H98" s="59">
        <v>999</v>
      </c>
      <c r="I98" s="58" t="s">
        <v>266</v>
      </c>
      <c r="J98" s="58" t="s">
        <v>152</v>
      </c>
      <c r="K98" s="58" t="s">
        <v>267</v>
      </c>
      <c r="L98" s="58" t="s">
        <v>9</v>
      </c>
      <c r="M98" s="58"/>
      <c r="N98" s="58"/>
      <c r="O98" s="58" t="s">
        <v>332</v>
      </c>
      <c r="P98" s="57">
        <f>IF(H98&lt;'RI compounds'!$D$3,RI_Calc!AA98,IF(H98&lt;'RI compounds'!$D$4,RI_Calc!AB98,IF(H98&lt;'RI compounds'!$D$5,RI_Calc!AC98,IF(H98&lt;'RI compounds'!$D$6,RI_Calc!AD98,IF(H98&lt;'RI compounds'!$D$7,RI_Calc!AE98,IF(H98&lt;'RI compounds'!$D$8,RI_Calc!AF98,IF(H98&lt;'RI compounds'!$D$9,RI_Calc!AG98,IF(H98&lt;'RI compounds'!$D$10,RI_Calc!AH98,IF(H98&lt;'RI compounds'!$D$11,RI_Calc!AI98,IF(H98&lt;'RI compounds'!$D$12,RI_Calc!AJ98,IF(H98&lt;'RI compounds'!$D$13,RI_Calc!AK98,IF(H98&lt;'RI compounds'!$D$14,RI_Calc!AL98,IF(H98&lt;'RI compounds'!$D$15,RI_Calc!AM98,IF(H98&lt;'RI compounds'!$D$16,RI_Calc!AN98,IF(H98&lt;'RI compounds'!$D$17,RI_Calc!AO98,IF(H98&lt;'RI compounds'!$D$18,RI_Calc!AP98,IF(H98&lt;'RI compounds'!$D$19,RI_Calc!AQ98,IF(H98&lt;'RI compounds'!$D$20,RI_Calc!AR98,IF(H98&lt;'RI compounds'!$D$21,RI_Calc!AS98,IF(H98&gt;'RI compounds'!$D$21,RI_Calc!AT98,"ND"))))))))))))))))))))</f>
        <v>12.996000759793095</v>
      </c>
      <c r="Q98" s="57">
        <f t="shared" si="2"/>
        <v>0</v>
      </c>
    </row>
    <row r="99" spans="2:17" x14ac:dyDescent="0.25">
      <c r="B99" s="58" t="s">
        <v>534</v>
      </c>
      <c r="C99" s="59" t="s">
        <v>913</v>
      </c>
      <c r="D99" s="57">
        <v>13.132716475711678</v>
      </c>
      <c r="E99" s="59">
        <v>0.5</v>
      </c>
      <c r="F99" s="59">
        <v>0.5</v>
      </c>
      <c r="G99" s="59" t="s">
        <v>263</v>
      </c>
      <c r="H99" s="59">
        <v>1004</v>
      </c>
      <c r="I99" s="58" t="s">
        <v>65</v>
      </c>
      <c r="J99" s="58" t="s">
        <v>533</v>
      </c>
      <c r="K99" s="58"/>
      <c r="L99" s="58" t="s">
        <v>9</v>
      </c>
      <c r="M99" s="58"/>
      <c r="N99" s="58"/>
      <c r="O99" s="58" t="s">
        <v>876</v>
      </c>
      <c r="P99" s="57">
        <f>IF(H99&lt;'RI compounds'!$D$3,RI_Calc!AA99,IF(H99&lt;'RI compounds'!$D$4,RI_Calc!AB99,IF(H99&lt;'RI compounds'!$D$5,RI_Calc!AC99,IF(H99&lt;'RI compounds'!$D$6,RI_Calc!AD99,IF(H99&lt;'RI compounds'!$D$7,RI_Calc!AE99,IF(H99&lt;'RI compounds'!$D$8,RI_Calc!AF99,IF(H99&lt;'RI compounds'!$D$9,RI_Calc!AG99,IF(H99&lt;'RI compounds'!$D$10,RI_Calc!AH99,IF(H99&lt;'RI compounds'!$D$11,RI_Calc!AI99,IF(H99&lt;'RI compounds'!$D$12,RI_Calc!AJ99,IF(H99&lt;'RI compounds'!$D$13,RI_Calc!AK99,IF(H99&lt;'RI compounds'!$D$14,RI_Calc!AL99,IF(H99&lt;'RI compounds'!$D$15,RI_Calc!AM99,IF(H99&lt;'RI compounds'!$D$16,RI_Calc!AN99,IF(H99&lt;'RI compounds'!$D$17,RI_Calc!AO99,IF(H99&lt;'RI compounds'!$D$18,RI_Calc!AP99,IF(H99&lt;'RI compounds'!$D$19,RI_Calc!AQ99,IF(H99&lt;'RI compounds'!$D$20,RI_Calc!AR99,IF(H99&lt;'RI compounds'!$D$21,RI_Calc!AS99,IF(H99&gt;'RI compounds'!$D$21,RI_Calc!AT99,"ND"))))))))))))))))))))</f>
        <v>13.132716475711678</v>
      </c>
      <c r="Q99" s="57">
        <f t="shared" si="2"/>
        <v>0</v>
      </c>
    </row>
    <row r="100" spans="2:17" x14ac:dyDescent="0.25">
      <c r="B100" s="58" t="s">
        <v>806</v>
      </c>
      <c r="C100" s="59" t="s">
        <v>940</v>
      </c>
      <c r="D100" s="57">
        <v>13.189404930909651</v>
      </c>
      <c r="E100" s="59">
        <v>0.5</v>
      </c>
      <c r="F100" s="59">
        <v>0.5</v>
      </c>
      <c r="G100" s="59" t="s">
        <v>263</v>
      </c>
      <c r="H100" s="59">
        <v>1006</v>
      </c>
      <c r="I100" s="58"/>
      <c r="J100" s="58"/>
      <c r="K100" s="58"/>
      <c r="L100" s="58"/>
      <c r="M100" s="58"/>
      <c r="N100" s="58" t="s">
        <v>974</v>
      </c>
      <c r="O100" s="58" t="s">
        <v>902</v>
      </c>
      <c r="P100" s="57">
        <f>IF(H100&lt;'RI compounds'!$D$3,RI_Calc!AA100,IF(H100&lt;'RI compounds'!$D$4,RI_Calc!AB100,IF(H100&lt;'RI compounds'!$D$5,RI_Calc!AC100,IF(H100&lt;'RI compounds'!$D$6,RI_Calc!AD100,IF(H100&lt;'RI compounds'!$D$7,RI_Calc!AE100,IF(H100&lt;'RI compounds'!$D$8,RI_Calc!AF100,IF(H100&lt;'RI compounds'!$D$9,RI_Calc!AG100,IF(H100&lt;'RI compounds'!$D$10,RI_Calc!AH100,IF(H100&lt;'RI compounds'!$D$11,RI_Calc!AI100,IF(H100&lt;'RI compounds'!$D$12,RI_Calc!AJ100,IF(H100&lt;'RI compounds'!$D$13,RI_Calc!AK100,IF(H100&lt;'RI compounds'!$D$14,RI_Calc!AL100,IF(H100&lt;'RI compounds'!$D$15,RI_Calc!AM100,IF(H100&lt;'RI compounds'!$D$16,RI_Calc!AN100,IF(H100&lt;'RI compounds'!$D$17,RI_Calc!AO100,IF(H100&lt;'RI compounds'!$D$18,RI_Calc!AP100,IF(H100&lt;'RI compounds'!$D$19,RI_Calc!AQ100,IF(H100&lt;'RI compounds'!$D$20,RI_Calc!AR100,IF(H100&lt;'RI compounds'!$D$21,RI_Calc!AS100,IF(H100&gt;'RI compounds'!$D$21,RI_Calc!AT100,"ND"))))))))))))))))))))</f>
        <v>13.189404930909651</v>
      </c>
      <c r="Q100" s="57">
        <f t="shared" si="2"/>
        <v>0</v>
      </c>
    </row>
    <row r="101" spans="2:17" x14ac:dyDescent="0.25">
      <c r="B101" s="58" t="s">
        <v>807</v>
      </c>
      <c r="C101" s="59" t="s">
        <v>939</v>
      </c>
      <c r="D101" s="57">
        <v>13.499190814132344</v>
      </c>
      <c r="E101" s="59">
        <v>0.5</v>
      </c>
      <c r="F101" s="59">
        <v>0.5</v>
      </c>
      <c r="G101" s="59" t="s">
        <v>263</v>
      </c>
      <c r="H101" s="59">
        <v>1017</v>
      </c>
      <c r="I101" s="58" t="s">
        <v>975</v>
      </c>
      <c r="J101" s="58" t="s">
        <v>808</v>
      </c>
      <c r="K101" s="58" t="s">
        <v>267</v>
      </c>
      <c r="L101" s="58"/>
      <c r="M101" s="58"/>
      <c r="N101" s="58"/>
      <c r="O101" s="58" t="s">
        <v>877</v>
      </c>
      <c r="P101" s="57">
        <f>IF(H101&lt;'RI compounds'!$D$3,RI_Calc!AA101,IF(H101&lt;'RI compounds'!$D$4,RI_Calc!AB101,IF(H101&lt;'RI compounds'!$D$5,RI_Calc!AC101,IF(H101&lt;'RI compounds'!$D$6,RI_Calc!AD101,IF(H101&lt;'RI compounds'!$D$7,RI_Calc!AE101,IF(H101&lt;'RI compounds'!$D$8,RI_Calc!AF101,IF(H101&lt;'RI compounds'!$D$9,RI_Calc!AG101,IF(H101&lt;'RI compounds'!$D$10,RI_Calc!AH101,IF(H101&lt;'RI compounds'!$D$11,RI_Calc!AI101,IF(H101&lt;'RI compounds'!$D$12,RI_Calc!AJ101,IF(H101&lt;'RI compounds'!$D$13,RI_Calc!AK101,IF(H101&lt;'RI compounds'!$D$14,RI_Calc!AL101,IF(H101&lt;'RI compounds'!$D$15,RI_Calc!AM101,IF(H101&lt;'RI compounds'!$D$16,RI_Calc!AN101,IF(H101&lt;'RI compounds'!$D$17,RI_Calc!AO101,IF(H101&lt;'RI compounds'!$D$18,RI_Calc!AP101,IF(H101&lt;'RI compounds'!$D$19,RI_Calc!AQ101,IF(H101&lt;'RI compounds'!$D$20,RI_Calc!AR101,IF(H101&lt;'RI compounds'!$D$21,RI_Calc!AS101,IF(H101&gt;'RI compounds'!$D$21,RI_Calc!AT101,"ND"))))))))))))))))))))</f>
        <v>13.499190814132344</v>
      </c>
      <c r="Q101" s="57">
        <f t="shared" si="2"/>
        <v>0</v>
      </c>
    </row>
    <row r="102" spans="2:17" x14ac:dyDescent="0.25">
      <c r="B102" s="58" t="s">
        <v>809</v>
      </c>
      <c r="C102" s="59" t="s">
        <v>946</v>
      </c>
      <c r="D102" s="57">
        <v>13.722392264294294</v>
      </c>
      <c r="E102" s="59">
        <v>0.5</v>
      </c>
      <c r="F102" s="59">
        <v>0.5</v>
      </c>
      <c r="G102" s="59" t="s">
        <v>263</v>
      </c>
      <c r="H102" s="59">
        <v>1025</v>
      </c>
      <c r="I102" s="58"/>
      <c r="J102" s="58"/>
      <c r="K102" s="58"/>
      <c r="L102" s="58"/>
      <c r="M102" s="58"/>
      <c r="N102" s="58" t="s">
        <v>974</v>
      </c>
      <c r="O102" s="58" t="s">
        <v>878</v>
      </c>
      <c r="P102" s="57">
        <f>IF(H102&lt;'RI compounds'!$D$3,RI_Calc!AA102,IF(H102&lt;'RI compounds'!$D$4,RI_Calc!AB102,IF(H102&lt;'RI compounds'!$D$5,RI_Calc!AC102,IF(H102&lt;'RI compounds'!$D$6,RI_Calc!AD102,IF(H102&lt;'RI compounds'!$D$7,RI_Calc!AE102,IF(H102&lt;'RI compounds'!$D$8,RI_Calc!AF102,IF(H102&lt;'RI compounds'!$D$9,RI_Calc!AG102,IF(H102&lt;'RI compounds'!$D$10,RI_Calc!AH102,IF(H102&lt;'RI compounds'!$D$11,RI_Calc!AI102,IF(H102&lt;'RI compounds'!$D$12,RI_Calc!AJ102,IF(H102&lt;'RI compounds'!$D$13,RI_Calc!AK102,IF(H102&lt;'RI compounds'!$D$14,RI_Calc!AL102,IF(H102&lt;'RI compounds'!$D$15,RI_Calc!AM102,IF(H102&lt;'RI compounds'!$D$16,RI_Calc!AN102,IF(H102&lt;'RI compounds'!$D$17,RI_Calc!AO102,IF(H102&lt;'RI compounds'!$D$18,RI_Calc!AP102,IF(H102&lt;'RI compounds'!$D$19,RI_Calc!AQ102,IF(H102&lt;'RI compounds'!$D$20,RI_Calc!AR102,IF(H102&lt;'RI compounds'!$D$21,RI_Calc!AS102,IF(H102&gt;'RI compounds'!$D$21,RI_Calc!AT102,"ND"))))))))))))))))))))</f>
        <v>13.722392264294294</v>
      </c>
      <c r="Q102" s="57">
        <f t="shared" si="2"/>
        <v>0</v>
      </c>
    </row>
    <row r="103" spans="2:17" ht="15" customHeight="1" x14ac:dyDescent="0.25">
      <c r="B103" s="58" t="s">
        <v>810</v>
      </c>
      <c r="C103" s="59" t="s">
        <v>947</v>
      </c>
      <c r="D103" s="57">
        <v>13.861010247494603</v>
      </c>
      <c r="E103" s="59">
        <v>0.5</v>
      </c>
      <c r="F103" s="59">
        <v>0.5</v>
      </c>
      <c r="G103" s="59" t="s">
        <v>263</v>
      </c>
      <c r="H103" s="59">
        <v>1030</v>
      </c>
      <c r="I103" s="58" t="s">
        <v>975</v>
      </c>
      <c r="J103" s="58" t="s">
        <v>557</v>
      </c>
      <c r="K103" s="58"/>
      <c r="L103" s="58" t="s">
        <v>9</v>
      </c>
      <c r="M103" s="58"/>
      <c r="N103" s="58"/>
      <c r="O103" s="58" t="s">
        <v>880</v>
      </c>
      <c r="P103" s="57">
        <f>IF(H103&lt;'RI compounds'!$D$3,RI_Calc!AA103,IF(H103&lt;'RI compounds'!$D$4,RI_Calc!AB103,IF(H103&lt;'RI compounds'!$D$5,RI_Calc!AC103,IF(H103&lt;'RI compounds'!$D$6,RI_Calc!AD103,IF(H103&lt;'RI compounds'!$D$7,RI_Calc!AE103,IF(H103&lt;'RI compounds'!$D$8,RI_Calc!AF103,IF(H103&lt;'RI compounds'!$D$9,RI_Calc!AG103,IF(H103&lt;'RI compounds'!$D$10,RI_Calc!AH103,IF(H103&lt;'RI compounds'!$D$11,RI_Calc!AI103,IF(H103&lt;'RI compounds'!$D$12,RI_Calc!AJ103,IF(H103&lt;'RI compounds'!$D$13,RI_Calc!AK103,IF(H103&lt;'RI compounds'!$D$14,RI_Calc!AL103,IF(H103&lt;'RI compounds'!$D$15,RI_Calc!AM103,IF(H103&lt;'RI compounds'!$D$16,RI_Calc!AN103,IF(H103&lt;'RI compounds'!$D$17,RI_Calc!AO103,IF(H103&lt;'RI compounds'!$D$18,RI_Calc!AP103,IF(H103&lt;'RI compounds'!$D$19,RI_Calc!AQ103,IF(H103&lt;'RI compounds'!$D$20,RI_Calc!AR103,IF(H103&lt;'RI compounds'!$D$21,RI_Calc!AS103,IF(H103&gt;'RI compounds'!$D$21,RI_Calc!AT103,"ND"))))))))))))))))))))</f>
        <v>13.861010247494603</v>
      </c>
      <c r="Q103" s="57">
        <f t="shared" si="2"/>
        <v>0</v>
      </c>
    </row>
    <row r="104" spans="2:17" x14ac:dyDescent="0.25">
      <c r="B104" s="58" t="s">
        <v>811</v>
      </c>
      <c r="C104" s="59" t="s">
        <v>921</v>
      </c>
      <c r="D104" s="57">
        <v>13.971421003302066</v>
      </c>
      <c r="E104" s="59">
        <v>0.5</v>
      </c>
      <c r="F104" s="59">
        <v>0.5</v>
      </c>
      <c r="G104" s="59" t="s">
        <v>263</v>
      </c>
      <c r="H104" s="59">
        <v>1034</v>
      </c>
      <c r="I104" s="58" t="s">
        <v>975</v>
      </c>
      <c r="J104" s="58" t="s">
        <v>787</v>
      </c>
      <c r="K104" s="58"/>
      <c r="L104" s="58" t="s">
        <v>9</v>
      </c>
      <c r="M104" s="58"/>
      <c r="N104" s="58"/>
      <c r="O104" s="58" t="s">
        <v>881</v>
      </c>
      <c r="P104" s="57">
        <f>IF(H104&lt;'RI compounds'!$D$3,RI_Calc!AA104,IF(H104&lt;'RI compounds'!$D$4,RI_Calc!AB104,IF(H104&lt;'RI compounds'!$D$5,RI_Calc!AC104,IF(H104&lt;'RI compounds'!$D$6,RI_Calc!AD104,IF(H104&lt;'RI compounds'!$D$7,RI_Calc!AE104,IF(H104&lt;'RI compounds'!$D$8,RI_Calc!AF104,IF(H104&lt;'RI compounds'!$D$9,RI_Calc!AG104,IF(H104&lt;'RI compounds'!$D$10,RI_Calc!AH104,IF(H104&lt;'RI compounds'!$D$11,RI_Calc!AI104,IF(H104&lt;'RI compounds'!$D$12,RI_Calc!AJ104,IF(H104&lt;'RI compounds'!$D$13,RI_Calc!AK104,IF(H104&lt;'RI compounds'!$D$14,RI_Calc!AL104,IF(H104&lt;'RI compounds'!$D$15,RI_Calc!AM104,IF(H104&lt;'RI compounds'!$D$16,RI_Calc!AN104,IF(H104&lt;'RI compounds'!$D$17,RI_Calc!AO104,IF(H104&lt;'RI compounds'!$D$18,RI_Calc!AP104,IF(H104&lt;'RI compounds'!$D$19,RI_Calc!AQ104,IF(H104&lt;'RI compounds'!$D$20,RI_Calc!AR104,IF(H104&lt;'RI compounds'!$D$21,RI_Calc!AS104,IF(H104&gt;'RI compounds'!$D$21,RI_Calc!AT104,"ND"))))))))))))))))))))</f>
        <v>13.971421003302066</v>
      </c>
      <c r="Q104" s="57">
        <f t="shared" si="2"/>
        <v>0</v>
      </c>
    </row>
    <row r="105" spans="2:17" x14ac:dyDescent="0.25">
      <c r="B105" s="58" t="s">
        <v>157</v>
      </c>
      <c r="C105" s="59" t="s">
        <v>948</v>
      </c>
      <c r="D105" s="57">
        <v>14.081405461693848</v>
      </c>
      <c r="E105" s="59">
        <v>0.5</v>
      </c>
      <c r="F105" s="59">
        <v>0.5</v>
      </c>
      <c r="G105" s="59" t="s">
        <v>263</v>
      </c>
      <c r="H105" s="59">
        <v>1038</v>
      </c>
      <c r="I105" s="58" t="s">
        <v>324</v>
      </c>
      <c r="J105" s="58" t="s">
        <v>156</v>
      </c>
      <c r="K105" s="58"/>
      <c r="L105" s="58" t="s">
        <v>9</v>
      </c>
      <c r="M105" s="58"/>
      <c r="N105" s="58"/>
      <c r="O105" s="58" t="s">
        <v>337</v>
      </c>
      <c r="P105" s="57">
        <f>IF(H105&lt;'RI compounds'!$D$3,RI_Calc!AA105,IF(H105&lt;'RI compounds'!$D$4,RI_Calc!AB105,IF(H105&lt;'RI compounds'!$D$5,RI_Calc!AC105,IF(H105&lt;'RI compounds'!$D$6,RI_Calc!AD105,IF(H105&lt;'RI compounds'!$D$7,RI_Calc!AE105,IF(H105&lt;'RI compounds'!$D$8,RI_Calc!AF105,IF(H105&lt;'RI compounds'!$D$9,RI_Calc!AG105,IF(H105&lt;'RI compounds'!$D$10,RI_Calc!AH105,IF(H105&lt;'RI compounds'!$D$11,RI_Calc!AI105,IF(H105&lt;'RI compounds'!$D$12,RI_Calc!AJ105,IF(H105&lt;'RI compounds'!$D$13,RI_Calc!AK105,IF(H105&lt;'RI compounds'!$D$14,RI_Calc!AL105,IF(H105&lt;'RI compounds'!$D$15,RI_Calc!AM105,IF(H105&lt;'RI compounds'!$D$16,RI_Calc!AN105,IF(H105&lt;'RI compounds'!$D$17,RI_Calc!AO105,IF(H105&lt;'RI compounds'!$D$18,RI_Calc!AP105,IF(H105&lt;'RI compounds'!$D$19,RI_Calc!AQ105,IF(H105&lt;'RI compounds'!$D$20,RI_Calc!AR105,IF(H105&lt;'RI compounds'!$D$21,RI_Calc!AS105,IF(H105&gt;'RI compounds'!$D$21,RI_Calc!AT105,"ND"))))))))))))))))))))</f>
        <v>14.081405461693848</v>
      </c>
      <c r="Q105" s="57">
        <f t="shared" si="2"/>
        <v>0</v>
      </c>
    </row>
    <row r="106" spans="2:17" x14ac:dyDescent="0.25">
      <c r="B106" s="58" t="s">
        <v>812</v>
      </c>
      <c r="C106" s="59" t="s">
        <v>949</v>
      </c>
      <c r="D106" s="57">
        <v>14.408833656719191</v>
      </c>
      <c r="E106" s="59">
        <v>1</v>
      </c>
      <c r="F106" s="59">
        <v>1</v>
      </c>
      <c r="G106" s="59" t="s">
        <v>263</v>
      </c>
      <c r="H106" s="59">
        <v>1050</v>
      </c>
      <c r="I106" s="58"/>
      <c r="J106" s="58"/>
      <c r="K106" s="58"/>
      <c r="L106" s="58"/>
      <c r="M106" s="58" t="s">
        <v>10</v>
      </c>
      <c r="N106" s="58"/>
      <c r="O106" s="58" t="s">
        <v>335</v>
      </c>
      <c r="P106" s="57">
        <f>IF(H106&lt;'RI compounds'!$D$3,RI_Calc!AA106,IF(H106&lt;'RI compounds'!$D$4,RI_Calc!AB106,IF(H106&lt;'RI compounds'!$D$5,RI_Calc!AC106,IF(H106&lt;'RI compounds'!$D$6,RI_Calc!AD106,IF(H106&lt;'RI compounds'!$D$7,RI_Calc!AE106,IF(H106&lt;'RI compounds'!$D$8,RI_Calc!AF106,IF(H106&lt;'RI compounds'!$D$9,RI_Calc!AG106,IF(H106&lt;'RI compounds'!$D$10,RI_Calc!AH106,IF(H106&lt;'RI compounds'!$D$11,RI_Calc!AI106,IF(H106&lt;'RI compounds'!$D$12,RI_Calc!AJ106,IF(H106&lt;'RI compounds'!$D$13,RI_Calc!AK106,IF(H106&lt;'RI compounds'!$D$14,RI_Calc!AL106,IF(H106&lt;'RI compounds'!$D$15,RI_Calc!AM106,IF(H106&lt;'RI compounds'!$D$16,RI_Calc!AN106,IF(H106&lt;'RI compounds'!$D$17,RI_Calc!AO106,IF(H106&lt;'RI compounds'!$D$18,RI_Calc!AP106,IF(H106&lt;'RI compounds'!$D$19,RI_Calc!AQ106,IF(H106&lt;'RI compounds'!$D$20,RI_Calc!AR106,IF(H106&lt;'RI compounds'!$D$21,RI_Calc!AS106,IF(H106&gt;'RI compounds'!$D$21,RI_Calc!AT106,"ND"))))))))))))))))))))</f>
        <v>14.408833656719191</v>
      </c>
      <c r="Q106" s="57">
        <f t="shared" si="2"/>
        <v>0</v>
      </c>
    </row>
    <row r="107" spans="2:17" x14ac:dyDescent="0.25">
      <c r="B107" s="58" t="s">
        <v>162</v>
      </c>
      <c r="C107" s="59" t="s">
        <v>931</v>
      </c>
      <c r="D107" s="57">
        <v>14.4359502121566</v>
      </c>
      <c r="E107" s="59">
        <v>0.5</v>
      </c>
      <c r="F107" s="59">
        <v>0.5</v>
      </c>
      <c r="G107" s="59" t="s">
        <v>263</v>
      </c>
      <c r="H107" s="59">
        <v>1051</v>
      </c>
      <c r="I107" s="58" t="s">
        <v>266</v>
      </c>
      <c r="J107" s="58" t="s">
        <v>161</v>
      </c>
      <c r="K107" s="58" t="s">
        <v>267</v>
      </c>
      <c r="L107" s="58" t="s">
        <v>9</v>
      </c>
      <c r="M107" s="58" t="s">
        <v>10</v>
      </c>
      <c r="N107" s="58"/>
      <c r="O107" s="58" t="s">
        <v>335</v>
      </c>
      <c r="P107" s="57">
        <f>IF(H107&lt;'RI compounds'!$D$3,RI_Calc!AA107,IF(H107&lt;'RI compounds'!$D$4,RI_Calc!AB107,IF(H107&lt;'RI compounds'!$D$5,RI_Calc!AC107,IF(H107&lt;'RI compounds'!$D$6,RI_Calc!AD107,IF(H107&lt;'RI compounds'!$D$7,RI_Calc!AE107,IF(H107&lt;'RI compounds'!$D$8,RI_Calc!AF107,IF(H107&lt;'RI compounds'!$D$9,RI_Calc!AG107,IF(H107&lt;'RI compounds'!$D$10,RI_Calc!AH107,IF(H107&lt;'RI compounds'!$D$11,RI_Calc!AI107,IF(H107&lt;'RI compounds'!$D$12,RI_Calc!AJ107,IF(H107&lt;'RI compounds'!$D$13,RI_Calc!AK107,IF(H107&lt;'RI compounds'!$D$14,RI_Calc!AL107,IF(H107&lt;'RI compounds'!$D$15,RI_Calc!AM107,IF(H107&lt;'RI compounds'!$D$16,RI_Calc!AN107,IF(H107&lt;'RI compounds'!$D$17,RI_Calc!AO107,IF(H107&lt;'RI compounds'!$D$18,RI_Calc!AP107,IF(H107&lt;'RI compounds'!$D$19,RI_Calc!AQ107,IF(H107&lt;'RI compounds'!$D$20,RI_Calc!AR107,IF(H107&lt;'RI compounds'!$D$21,RI_Calc!AS107,IF(H107&gt;'RI compounds'!$D$21,RI_Calc!AT107,"ND"))))))))))))))))))))</f>
        <v>14.4359502121566</v>
      </c>
      <c r="Q107" s="57">
        <f t="shared" si="2"/>
        <v>0</v>
      </c>
    </row>
    <row r="108" spans="2:17" x14ac:dyDescent="0.25">
      <c r="B108" s="58" t="s">
        <v>336</v>
      </c>
      <c r="C108" s="59" t="s">
        <v>949</v>
      </c>
      <c r="D108" s="57">
        <v>14.46304097913986</v>
      </c>
      <c r="E108" s="59">
        <v>0.5</v>
      </c>
      <c r="F108" s="59">
        <v>0.5</v>
      </c>
      <c r="G108" s="59" t="s">
        <v>263</v>
      </c>
      <c r="H108" s="59">
        <v>1052</v>
      </c>
      <c r="I108" s="58" t="s">
        <v>266</v>
      </c>
      <c r="J108" s="58" t="s">
        <v>161</v>
      </c>
      <c r="K108" s="58" t="s">
        <v>267</v>
      </c>
      <c r="L108" s="58" t="s">
        <v>9</v>
      </c>
      <c r="M108" s="58" t="s">
        <v>10</v>
      </c>
      <c r="N108" s="58"/>
      <c r="O108" s="58" t="s">
        <v>335</v>
      </c>
      <c r="P108" s="57">
        <f>IF(H108&lt;'RI compounds'!$D$3,RI_Calc!AA108,IF(H108&lt;'RI compounds'!$D$4,RI_Calc!AB108,IF(H108&lt;'RI compounds'!$D$5,RI_Calc!AC108,IF(H108&lt;'RI compounds'!$D$6,RI_Calc!AD108,IF(H108&lt;'RI compounds'!$D$7,RI_Calc!AE108,IF(H108&lt;'RI compounds'!$D$8,RI_Calc!AF108,IF(H108&lt;'RI compounds'!$D$9,RI_Calc!AG108,IF(H108&lt;'RI compounds'!$D$10,RI_Calc!AH108,IF(H108&lt;'RI compounds'!$D$11,RI_Calc!AI108,IF(H108&lt;'RI compounds'!$D$12,RI_Calc!AJ108,IF(H108&lt;'RI compounds'!$D$13,RI_Calc!AK108,IF(H108&lt;'RI compounds'!$D$14,RI_Calc!AL108,IF(H108&lt;'RI compounds'!$D$15,RI_Calc!AM108,IF(H108&lt;'RI compounds'!$D$16,RI_Calc!AN108,IF(H108&lt;'RI compounds'!$D$17,RI_Calc!AO108,IF(H108&lt;'RI compounds'!$D$18,RI_Calc!AP108,IF(H108&lt;'RI compounds'!$D$19,RI_Calc!AQ108,IF(H108&lt;'RI compounds'!$D$20,RI_Calc!AR108,IF(H108&lt;'RI compounds'!$D$21,RI_Calc!AS108,IF(H108&gt;'RI compounds'!$D$21,RI_Calc!AT108,"ND"))))))))))))))))))))</f>
        <v>14.46304097913986</v>
      </c>
      <c r="Q108" s="57">
        <f t="shared" si="2"/>
        <v>0</v>
      </c>
    </row>
    <row r="109" spans="2:17" x14ac:dyDescent="0.25">
      <c r="B109" s="58" t="s">
        <v>159</v>
      </c>
      <c r="C109" s="59" t="s">
        <v>938</v>
      </c>
      <c r="D109" s="57">
        <v>14.919685334645399</v>
      </c>
      <c r="E109" s="59">
        <v>0.5</v>
      </c>
      <c r="F109" s="59">
        <v>0.5</v>
      </c>
      <c r="G109" s="59" t="s">
        <v>263</v>
      </c>
      <c r="H109" s="59">
        <v>1069</v>
      </c>
      <c r="I109" s="58" t="s">
        <v>272</v>
      </c>
      <c r="J109" s="58" t="s">
        <v>158</v>
      </c>
      <c r="K109" s="58"/>
      <c r="L109" s="58" t="s">
        <v>9</v>
      </c>
      <c r="M109" s="58"/>
      <c r="N109" s="58"/>
      <c r="O109" s="58" t="s">
        <v>334</v>
      </c>
      <c r="P109" s="57">
        <f>IF(H109&lt;'RI compounds'!$D$3,RI_Calc!AA109,IF(H109&lt;'RI compounds'!$D$4,RI_Calc!AB109,IF(H109&lt;'RI compounds'!$D$5,RI_Calc!AC109,IF(H109&lt;'RI compounds'!$D$6,RI_Calc!AD109,IF(H109&lt;'RI compounds'!$D$7,RI_Calc!AE109,IF(H109&lt;'RI compounds'!$D$8,RI_Calc!AF109,IF(H109&lt;'RI compounds'!$D$9,RI_Calc!AG109,IF(H109&lt;'RI compounds'!$D$10,RI_Calc!AH109,IF(H109&lt;'RI compounds'!$D$11,RI_Calc!AI109,IF(H109&lt;'RI compounds'!$D$12,RI_Calc!AJ109,IF(H109&lt;'RI compounds'!$D$13,RI_Calc!AK109,IF(H109&lt;'RI compounds'!$D$14,RI_Calc!AL109,IF(H109&lt;'RI compounds'!$D$15,RI_Calc!AM109,IF(H109&lt;'RI compounds'!$D$16,RI_Calc!AN109,IF(H109&lt;'RI compounds'!$D$17,RI_Calc!AO109,IF(H109&lt;'RI compounds'!$D$18,RI_Calc!AP109,IF(H109&lt;'RI compounds'!$D$19,RI_Calc!AQ109,IF(H109&lt;'RI compounds'!$D$20,RI_Calc!AR109,IF(H109&lt;'RI compounds'!$D$21,RI_Calc!AS109,IF(H109&gt;'RI compounds'!$D$21,RI_Calc!AT109,"ND"))))))))))))))))))))</f>
        <v>14.919685334645399</v>
      </c>
      <c r="Q109" s="57">
        <f t="shared" si="2"/>
        <v>0</v>
      </c>
    </row>
    <row r="110" spans="2:17" x14ac:dyDescent="0.25">
      <c r="B110" s="58" t="s">
        <v>338</v>
      </c>
      <c r="C110" s="59" t="s">
        <v>928</v>
      </c>
      <c r="D110" s="57">
        <v>14.946320155974274</v>
      </c>
      <c r="E110" s="59">
        <v>0.5</v>
      </c>
      <c r="F110" s="59">
        <v>0.5</v>
      </c>
      <c r="G110" s="59" t="s">
        <v>263</v>
      </c>
      <c r="H110" s="59">
        <v>1070</v>
      </c>
      <c r="I110" s="58" t="s">
        <v>272</v>
      </c>
      <c r="J110" s="58" t="s">
        <v>521</v>
      </c>
      <c r="K110" s="58"/>
      <c r="L110" s="58" t="s">
        <v>9</v>
      </c>
      <c r="M110" s="58"/>
      <c r="N110" s="58"/>
      <c r="O110" s="58" t="s">
        <v>340</v>
      </c>
      <c r="P110" s="57">
        <f>IF(H110&lt;'RI compounds'!$D$3,RI_Calc!AA110,IF(H110&lt;'RI compounds'!$D$4,RI_Calc!AB110,IF(H110&lt;'RI compounds'!$D$5,RI_Calc!AC110,IF(H110&lt;'RI compounds'!$D$6,RI_Calc!AD110,IF(H110&lt;'RI compounds'!$D$7,RI_Calc!AE110,IF(H110&lt;'RI compounds'!$D$8,RI_Calc!AF110,IF(H110&lt;'RI compounds'!$D$9,RI_Calc!AG110,IF(H110&lt;'RI compounds'!$D$10,RI_Calc!AH110,IF(H110&lt;'RI compounds'!$D$11,RI_Calc!AI110,IF(H110&lt;'RI compounds'!$D$12,RI_Calc!AJ110,IF(H110&lt;'RI compounds'!$D$13,RI_Calc!AK110,IF(H110&lt;'RI compounds'!$D$14,RI_Calc!AL110,IF(H110&lt;'RI compounds'!$D$15,RI_Calc!AM110,IF(H110&lt;'RI compounds'!$D$16,RI_Calc!AN110,IF(H110&lt;'RI compounds'!$D$17,RI_Calc!AO110,IF(H110&lt;'RI compounds'!$D$18,RI_Calc!AP110,IF(H110&lt;'RI compounds'!$D$19,RI_Calc!AQ110,IF(H110&lt;'RI compounds'!$D$20,RI_Calc!AR110,IF(H110&lt;'RI compounds'!$D$21,RI_Calc!AS110,IF(H110&gt;'RI compounds'!$D$21,RI_Calc!AT110,"ND"))))))))))))))))))))</f>
        <v>14.946320155974274</v>
      </c>
      <c r="Q110" s="57">
        <f t="shared" si="2"/>
        <v>0</v>
      </c>
    </row>
    <row r="111" spans="2:17" x14ac:dyDescent="0.25">
      <c r="B111" s="58" t="s">
        <v>813</v>
      </c>
      <c r="C111" s="59" t="s">
        <v>950</v>
      </c>
      <c r="D111" s="57">
        <v>15.079121978489599</v>
      </c>
      <c r="E111" s="59">
        <v>0.5</v>
      </c>
      <c r="F111" s="59">
        <v>0.5</v>
      </c>
      <c r="G111" s="59" t="s">
        <v>263</v>
      </c>
      <c r="H111" s="59">
        <v>1075</v>
      </c>
      <c r="I111" s="58"/>
      <c r="J111" s="58"/>
      <c r="K111" s="58"/>
      <c r="L111" s="58"/>
      <c r="M111" s="58"/>
      <c r="N111" s="58" t="s">
        <v>974</v>
      </c>
      <c r="O111" s="58" t="s">
        <v>882</v>
      </c>
      <c r="P111" s="57">
        <f>IF(H111&lt;'RI compounds'!$D$3,RI_Calc!AA111,IF(H111&lt;'RI compounds'!$D$4,RI_Calc!AB111,IF(H111&lt;'RI compounds'!$D$5,RI_Calc!AC111,IF(H111&lt;'RI compounds'!$D$6,RI_Calc!AD111,IF(H111&lt;'RI compounds'!$D$7,RI_Calc!AE111,IF(H111&lt;'RI compounds'!$D$8,RI_Calc!AF111,IF(H111&lt;'RI compounds'!$D$9,RI_Calc!AG111,IF(H111&lt;'RI compounds'!$D$10,RI_Calc!AH111,IF(H111&lt;'RI compounds'!$D$11,RI_Calc!AI111,IF(H111&lt;'RI compounds'!$D$12,RI_Calc!AJ111,IF(H111&lt;'RI compounds'!$D$13,RI_Calc!AK111,IF(H111&lt;'RI compounds'!$D$14,RI_Calc!AL111,IF(H111&lt;'RI compounds'!$D$15,RI_Calc!AM111,IF(H111&lt;'RI compounds'!$D$16,RI_Calc!AN111,IF(H111&lt;'RI compounds'!$D$17,RI_Calc!AO111,IF(H111&lt;'RI compounds'!$D$18,RI_Calc!AP111,IF(H111&lt;'RI compounds'!$D$19,RI_Calc!AQ111,IF(H111&lt;'RI compounds'!$D$20,RI_Calc!AR111,IF(H111&lt;'RI compounds'!$D$21,RI_Calc!AS111,IF(H111&gt;'RI compounds'!$D$21,RI_Calc!AT111,"ND"))))))))))))))))))))</f>
        <v>15.079121978489599</v>
      </c>
      <c r="Q111" s="57">
        <f t="shared" si="2"/>
        <v>0</v>
      </c>
    </row>
    <row r="112" spans="2:17" x14ac:dyDescent="0.25">
      <c r="B112" s="58" t="s">
        <v>341</v>
      </c>
      <c r="C112" s="59" t="s">
        <v>909</v>
      </c>
      <c r="D112" s="57">
        <v>15.211307549031703</v>
      </c>
      <c r="E112" s="59">
        <v>0.6</v>
      </c>
      <c r="F112" s="59">
        <v>0.6</v>
      </c>
      <c r="G112" s="59" t="s">
        <v>263</v>
      </c>
      <c r="H112" s="59">
        <v>1080</v>
      </c>
      <c r="I112" s="58" t="s">
        <v>274</v>
      </c>
      <c r="J112" s="58" t="s">
        <v>342</v>
      </c>
      <c r="K112" s="58" t="s">
        <v>267</v>
      </c>
      <c r="L112" s="58" t="s">
        <v>9</v>
      </c>
      <c r="M112" s="58"/>
      <c r="N112" s="58"/>
      <c r="O112" s="58" t="s">
        <v>343</v>
      </c>
      <c r="P112" s="57">
        <f>IF(H112&lt;'RI compounds'!$D$3,RI_Calc!AA112,IF(H112&lt;'RI compounds'!$D$4,RI_Calc!AB112,IF(H112&lt;'RI compounds'!$D$5,RI_Calc!AC112,IF(H112&lt;'RI compounds'!$D$6,RI_Calc!AD112,IF(H112&lt;'RI compounds'!$D$7,RI_Calc!AE112,IF(H112&lt;'RI compounds'!$D$8,RI_Calc!AF112,IF(H112&lt;'RI compounds'!$D$9,RI_Calc!AG112,IF(H112&lt;'RI compounds'!$D$10,RI_Calc!AH112,IF(H112&lt;'RI compounds'!$D$11,RI_Calc!AI112,IF(H112&lt;'RI compounds'!$D$12,RI_Calc!AJ112,IF(H112&lt;'RI compounds'!$D$13,RI_Calc!AK112,IF(H112&lt;'RI compounds'!$D$14,RI_Calc!AL112,IF(H112&lt;'RI compounds'!$D$15,RI_Calc!AM112,IF(H112&lt;'RI compounds'!$D$16,RI_Calc!AN112,IF(H112&lt;'RI compounds'!$D$17,RI_Calc!AO112,IF(H112&lt;'RI compounds'!$D$18,RI_Calc!AP112,IF(H112&lt;'RI compounds'!$D$19,RI_Calc!AQ112,IF(H112&lt;'RI compounds'!$D$20,RI_Calc!AR112,IF(H112&lt;'RI compounds'!$D$21,RI_Calc!AS112,IF(H112&gt;'RI compounds'!$D$21,RI_Calc!AT112,"ND"))))))))))))))))))))</f>
        <v>15.211307549031703</v>
      </c>
      <c r="Q112" s="57">
        <f t="shared" si="2"/>
        <v>0</v>
      </c>
    </row>
    <row r="113" spans="2:17" x14ac:dyDescent="0.25">
      <c r="B113" s="58" t="s">
        <v>164</v>
      </c>
      <c r="C113" s="59" t="s">
        <v>951</v>
      </c>
      <c r="D113" s="57">
        <v>15.211307549031703</v>
      </c>
      <c r="E113" s="59">
        <v>0.5</v>
      </c>
      <c r="F113" s="59">
        <v>0.5</v>
      </c>
      <c r="G113" s="59" t="s">
        <v>263</v>
      </c>
      <c r="H113" s="59">
        <v>1080</v>
      </c>
      <c r="I113" s="58" t="s">
        <v>65</v>
      </c>
      <c r="J113" s="58" t="s">
        <v>163</v>
      </c>
      <c r="K113" s="58" t="s">
        <v>267</v>
      </c>
      <c r="L113" s="58" t="s">
        <v>9</v>
      </c>
      <c r="M113" s="58"/>
      <c r="N113" s="58"/>
      <c r="O113" s="58" t="s">
        <v>346</v>
      </c>
      <c r="P113" s="57">
        <f>IF(H113&lt;'RI compounds'!$D$3,RI_Calc!AA113,IF(H113&lt;'RI compounds'!$D$4,RI_Calc!AB113,IF(H113&lt;'RI compounds'!$D$5,RI_Calc!AC113,IF(H113&lt;'RI compounds'!$D$6,RI_Calc!AD113,IF(H113&lt;'RI compounds'!$D$7,RI_Calc!AE113,IF(H113&lt;'RI compounds'!$D$8,RI_Calc!AF113,IF(H113&lt;'RI compounds'!$D$9,RI_Calc!AG113,IF(H113&lt;'RI compounds'!$D$10,RI_Calc!AH113,IF(H113&lt;'RI compounds'!$D$11,RI_Calc!AI113,IF(H113&lt;'RI compounds'!$D$12,RI_Calc!AJ113,IF(H113&lt;'RI compounds'!$D$13,RI_Calc!AK113,IF(H113&lt;'RI compounds'!$D$14,RI_Calc!AL113,IF(H113&lt;'RI compounds'!$D$15,RI_Calc!AM113,IF(H113&lt;'RI compounds'!$D$16,RI_Calc!AN113,IF(H113&lt;'RI compounds'!$D$17,RI_Calc!AO113,IF(H113&lt;'RI compounds'!$D$18,RI_Calc!AP113,IF(H113&lt;'RI compounds'!$D$19,RI_Calc!AQ113,IF(H113&lt;'RI compounds'!$D$20,RI_Calc!AR113,IF(H113&lt;'RI compounds'!$D$21,RI_Calc!AS113,IF(H113&gt;'RI compounds'!$D$21,RI_Calc!AT113,"ND"))))))))))))))))))))</f>
        <v>15.211307549031703</v>
      </c>
      <c r="Q113" s="57">
        <f t="shared" si="2"/>
        <v>0</v>
      </c>
    </row>
    <row r="114" spans="2:17" x14ac:dyDescent="0.25">
      <c r="B114" s="58" t="s">
        <v>814</v>
      </c>
      <c r="C114" s="59" t="s">
        <v>951</v>
      </c>
      <c r="D114" s="57">
        <v>15.342882560489926</v>
      </c>
      <c r="E114" s="59">
        <v>0.5</v>
      </c>
      <c r="F114" s="59">
        <v>0.5</v>
      </c>
      <c r="G114" s="59" t="s">
        <v>263</v>
      </c>
      <c r="H114" s="59">
        <v>1085</v>
      </c>
      <c r="I114" s="58" t="s">
        <v>65</v>
      </c>
      <c r="J114" s="58" t="s">
        <v>166</v>
      </c>
      <c r="K114" s="58" t="s">
        <v>267</v>
      </c>
      <c r="L114" s="58" t="s">
        <v>9</v>
      </c>
      <c r="M114" s="58"/>
      <c r="N114" s="58"/>
      <c r="O114" s="58" t="s">
        <v>347</v>
      </c>
      <c r="P114" s="57">
        <f>IF(H114&lt;'RI compounds'!$D$3,RI_Calc!AA114,IF(H114&lt;'RI compounds'!$D$4,RI_Calc!AB114,IF(H114&lt;'RI compounds'!$D$5,RI_Calc!AC114,IF(H114&lt;'RI compounds'!$D$6,RI_Calc!AD114,IF(H114&lt;'RI compounds'!$D$7,RI_Calc!AE114,IF(H114&lt;'RI compounds'!$D$8,RI_Calc!AF114,IF(H114&lt;'RI compounds'!$D$9,RI_Calc!AG114,IF(H114&lt;'RI compounds'!$D$10,RI_Calc!AH114,IF(H114&lt;'RI compounds'!$D$11,RI_Calc!AI114,IF(H114&lt;'RI compounds'!$D$12,RI_Calc!AJ114,IF(H114&lt;'RI compounds'!$D$13,RI_Calc!AK114,IF(H114&lt;'RI compounds'!$D$14,RI_Calc!AL114,IF(H114&lt;'RI compounds'!$D$15,RI_Calc!AM114,IF(H114&lt;'RI compounds'!$D$16,RI_Calc!AN114,IF(H114&lt;'RI compounds'!$D$17,RI_Calc!AO114,IF(H114&lt;'RI compounds'!$D$18,RI_Calc!AP114,IF(H114&lt;'RI compounds'!$D$19,RI_Calc!AQ114,IF(H114&lt;'RI compounds'!$D$20,RI_Calc!AR114,IF(H114&lt;'RI compounds'!$D$21,RI_Calc!AS114,IF(H114&gt;'RI compounds'!$D$21,RI_Calc!AT114,"ND"))))))))))))))))))))</f>
        <v>15.342882560489926</v>
      </c>
      <c r="Q114" s="57">
        <f t="shared" si="2"/>
        <v>0</v>
      </c>
    </row>
    <row r="115" spans="2:17" x14ac:dyDescent="0.25">
      <c r="B115" s="58" t="s">
        <v>169</v>
      </c>
      <c r="C115" s="59" t="s">
        <v>948</v>
      </c>
      <c r="D115" s="57">
        <v>15.395342868753099</v>
      </c>
      <c r="E115" s="59">
        <v>0.5</v>
      </c>
      <c r="F115" s="59">
        <v>0.5</v>
      </c>
      <c r="G115" s="59" t="s">
        <v>263</v>
      </c>
      <c r="H115" s="59">
        <v>1087</v>
      </c>
      <c r="I115" s="58" t="s">
        <v>65</v>
      </c>
      <c r="J115" s="58" t="s">
        <v>168</v>
      </c>
      <c r="K115" s="58"/>
      <c r="L115" s="58" t="s">
        <v>9</v>
      </c>
      <c r="M115" s="58"/>
      <c r="N115" s="58"/>
      <c r="O115" s="58" t="s">
        <v>345</v>
      </c>
      <c r="P115" s="57">
        <f>IF(H115&lt;'RI compounds'!$D$3,RI_Calc!AA115,IF(H115&lt;'RI compounds'!$D$4,RI_Calc!AB115,IF(H115&lt;'RI compounds'!$D$5,RI_Calc!AC115,IF(H115&lt;'RI compounds'!$D$6,RI_Calc!AD115,IF(H115&lt;'RI compounds'!$D$7,RI_Calc!AE115,IF(H115&lt;'RI compounds'!$D$8,RI_Calc!AF115,IF(H115&lt;'RI compounds'!$D$9,RI_Calc!AG115,IF(H115&lt;'RI compounds'!$D$10,RI_Calc!AH115,IF(H115&lt;'RI compounds'!$D$11,RI_Calc!AI115,IF(H115&lt;'RI compounds'!$D$12,RI_Calc!AJ115,IF(H115&lt;'RI compounds'!$D$13,RI_Calc!AK115,IF(H115&lt;'RI compounds'!$D$14,RI_Calc!AL115,IF(H115&lt;'RI compounds'!$D$15,RI_Calc!AM115,IF(H115&lt;'RI compounds'!$D$16,RI_Calc!AN115,IF(H115&lt;'RI compounds'!$D$17,RI_Calc!AO115,IF(H115&lt;'RI compounds'!$D$18,RI_Calc!AP115,IF(H115&lt;'RI compounds'!$D$19,RI_Calc!AQ115,IF(H115&lt;'RI compounds'!$D$20,RI_Calc!AR115,IF(H115&lt;'RI compounds'!$D$21,RI_Calc!AS115,IF(H115&gt;'RI compounds'!$D$21,RI_Calc!AT115,"ND"))))))))))))))))))))</f>
        <v>15.395342868753099</v>
      </c>
      <c r="Q115" s="57">
        <f t="shared" si="2"/>
        <v>0</v>
      </c>
    </row>
    <row r="116" spans="2:17" x14ac:dyDescent="0.25">
      <c r="B116" s="58" t="s">
        <v>171</v>
      </c>
      <c r="C116" s="59" t="s">
        <v>919</v>
      </c>
      <c r="D116" s="57">
        <v>15.421536837804215</v>
      </c>
      <c r="E116" s="59">
        <v>0.5</v>
      </c>
      <c r="F116" s="59">
        <v>0.5</v>
      </c>
      <c r="G116" s="59" t="s">
        <v>263</v>
      </c>
      <c r="H116" s="59">
        <v>1088</v>
      </c>
      <c r="I116" s="58" t="s">
        <v>274</v>
      </c>
      <c r="J116" s="58" t="s">
        <v>170</v>
      </c>
      <c r="K116" s="58" t="s">
        <v>267</v>
      </c>
      <c r="L116" s="58" t="s">
        <v>9</v>
      </c>
      <c r="M116" s="58"/>
      <c r="N116" s="58"/>
      <c r="O116" s="58" t="s">
        <v>344</v>
      </c>
      <c r="P116" s="57">
        <f>IF(H116&lt;'RI compounds'!$D$3,RI_Calc!AA116,IF(H116&lt;'RI compounds'!$D$4,RI_Calc!AB116,IF(H116&lt;'RI compounds'!$D$5,RI_Calc!AC116,IF(H116&lt;'RI compounds'!$D$6,RI_Calc!AD116,IF(H116&lt;'RI compounds'!$D$7,RI_Calc!AE116,IF(H116&lt;'RI compounds'!$D$8,RI_Calc!AF116,IF(H116&lt;'RI compounds'!$D$9,RI_Calc!AG116,IF(H116&lt;'RI compounds'!$D$10,RI_Calc!AH116,IF(H116&lt;'RI compounds'!$D$11,RI_Calc!AI116,IF(H116&lt;'RI compounds'!$D$12,RI_Calc!AJ116,IF(H116&lt;'RI compounds'!$D$13,RI_Calc!AK116,IF(H116&lt;'RI compounds'!$D$14,RI_Calc!AL116,IF(H116&lt;'RI compounds'!$D$15,RI_Calc!AM116,IF(H116&lt;'RI compounds'!$D$16,RI_Calc!AN116,IF(H116&lt;'RI compounds'!$D$17,RI_Calc!AO116,IF(H116&lt;'RI compounds'!$D$18,RI_Calc!AP116,IF(H116&lt;'RI compounds'!$D$19,RI_Calc!AQ116,IF(H116&lt;'RI compounds'!$D$20,RI_Calc!AR116,IF(H116&lt;'RI compounds'!$D$21,RI_Calc!AS116,IF(H116&gt;'RI compounds'!$D$21,RI_Calc!AT116,"ND"))))))))))))))))))))</f>
        <v>15.421536837804215</v>
      </c>
      <c r="Q116" s="57">
        <f t="shared" si="2"/>
        <v>0</v>
      </c>
    </row>
    <row r="117" spans="2:17" x14ac:dyDescent="0.25">
      <c r="B117" s="58" t="s">
        <v>815</v>
      </c>
      <c r="C117" s="59" t="s">
        <v>952</v>
      </c>
      <c r="D117" s="57">
        <v>15.421536837804215</v>
      </c>
      <c r="E117" s="59">
        <v>0.5</v>
      </c>
      <c r="F117" s="59">
        <v>0.5</v>
      </c>
      <c r="G117" s="59" t="s">
        <v>263</v>
      </c>
      <c r="H117" s="59">
        <v>1088</v>
      </c>
      <c r="I117" s="58" t="s">
        <v>274</v>
      </c>
      <c r="J117" s="58" t="s">
        <v>170</v>
      </c>
      <c r="K117" s="58" t="s">
        <v>267</v>
      </c>
      <c r="L117" s="58" t="s">
        <v>9</v>
      </c>
      <c r="M117" s="58"/>
      <c r="N117" s="58"/>
      <c r="O117" s="58" t="s">
        <v>344</v>
      </c>
      <c r="P117" s="57">
        <f>IF(H117&lt;'RI compounds'!$D$3,RI_Calc!AA117,IF(H117&lt;'RI compounds'!$D$4,RI_Calc!AB117,IF(H117&lt;'RI compounds'!$D$5,RI_Calc!AC117,IF(H117&lt;'RI compounds'!$D$6,RI_Calc!AD117,IF(H117&lt;'RI compounds'!$D$7,RI_Calc!AE117,IF(H117&lt;'RI compounds'!$D$8,RI_Calc!AF117,IF(H117&lt;'RI compounds'!$D$9,RI_Calc!AG117,IF(H117&lt;'RI compounds'!$D$10,RI_Calc!AH117,IF(H117&lt;'RI compounds'!$D$11,RI_Calc!AI117,IF(H117&lt;'RI compounds'!$D$12,RI_Calc!AJ117,IF(H117&lt;'RI compounds'!$D$13,RI_Calc!AK117,IF(H117&lt;'RI compounds'!$D$14,RI_Calc!AL117,IF(H117&lt;'RI compounds'!$D$15,RI_Calc!AM117,IF(H117&lt;'RI compounds'!$D$16,RI_Calc!AN117,IF(H117&lt;'RI compounds'!$D$17,RI_Calc!AO117,IF(H117&lt;'RI compounds'!$D$18,RI_Calc!AP117,IF(H117&lt;'RI compounds'!$D$19,RI_Calc!AQ117,IF(H117&lt;'RI compounds'!$D$20,RI_Calc!AR117,IF(H117&lt;'RI compounds'!$D$21,RI_Calc!AS117,IF(H117&gt;'RI compounds'!$D$21,RI_Calc!AT117,"ND"))))))))))))))))))))</f>
        <v>15.421536837804215</v>
      </c>
      <c r="Q117" s="57">
        <f t="shared" si="2"/>
        <v>0</v>
      </c>
    </row>
    <row r="118" spans="2:17" x14ac:dyDescent="0.25">
      <c r="B118" s="58" t="s">
        <v>173</v>
      </c>
      <c r="C118" s="59" t="s">
        <v>913</v>
      </c>
      <c r="D118" s="57">
        <v>15.578196844032824</v>
      </c>
      <c r="E118" s="59">
        <v>0.5</v>
      </c>
      <c r="F118" s="59">
        <v>0.5</v>
      </c>
      <c r="G118" s="59" t="s">
        <v>263</v>
      </c>
      <c r="H118" s="59">
        <v>1094</v>
      </c>
      <c r="I118" s="58" t="s">
        <v>349</v>
      </c>
      <c r="J118" s="58" t="s">
        <v>172</v>
      </c>
      <c r="K118" s="58"/>
      <c r="L118" s="58" t="s">
        <v>9</v>
      </c>
      <c r="M118" s="58"/>
      <c r="N118" s="58"/>
      <c r="O118" s="58" t="s">
        <v>350</v>
      </c>
      <c r="P118" s="57">
        <f>IF(H118&lt;'RI compounds'!$D$3,RI_Calc!AA118,IF(H118&lt;'RI compounds'!$D$4,RI_Calc!AB118,IF(H118&lt;'RI compounds'!$D$5,RI_Calc!AC118,IF(H118&lt;'RI compounds'!$D$6,RI_Calc!AD118,IF(H118&lt;'RI compounds'!$D$7,RI_Calc!AE118,IF(H118&lt;'RI compounds'!$D$8,RI_Calc!AF118,IF(H118&lt;'RI compounds'!$D$9,RI_Calc!AG118,IF(H118&lt;'RI compounds'!$D$10,RI_Calc!AH118,IF(H118&lt;'RI compounds'!$D$11,RI_Calc!AI118,IF(H118&lt;'RI compounds'!$D$12,RI_Calc!AJ118,IF(H118&lt;'RI compounds'!$D$13,RI_Calc!AK118,IF(H118&lt;'RI compounds'!$D$14,RI_Calc!AL118,IF(H118&lt;'RI compounds'!$D$15,RI_Calc!AM118,IF(H118&lt;'RI compounds'!$D$16,RI_Calc!AN118,IF(H118&lt;'RI compounds'!$D$17,RI_Calc!AO118,IF(H118&lt;'RI compounds'!$D$18,RI_Calc!AP118,IF(H118&lt;'RI compounds'!$D$19,RI_Calc!AQ118,IF(H118&lt;'RI compounds'!$D$20,RI_Calc!AR118,IF(H118&lt;'RI compounds'!$D$21,RI_Calc!AS118,IF(H118&gt;'RI compounds'!$D$21,RI_Calc!AT118,"ND"))))))))))))))))))))</f>
        <v>15.578196844032824</v>
      </c>
      <c r="Q118" s="57">
        <f t="shared" si="2"/>
        <v>0</v>
      </c>
    </row>
    <row r="119" spans="2:17" x14ac:dyDescent="0.25">
      <c r="B119" s="58" t="s">
        <v>177</v>
      </c>
      <c r="C119" s="59" t="s">
        <v>914</v>
      </c>
      <c r="D119" s="57">
        <v>15.849970526265912</v>
      </c>
      <c r="E119" s="59">
        <v>0.5</v>
      </c>
      <c r="F119" s="59">
        <v>0.5</v>
      </c>
      <c r="G119" s="59" t="s">
        <v>263</v>
      </c>
      <c r="H119" s="59">
        <v>1104</v>
      </c>
      <c r="I119" s="58" t="s">
        <v>266</v>
      </c>
      <c r="J119" s="58" t="s">
        <v>176</v>
      </c>
      <c r="K119" s="58" t="s">
        <v>267</v>
      </c>
      <c r="L119" s="58" t="s">
        <v>9</v>
      </c>
      <c r="M119" s="58"/>
      <c r="N119" s="58"/>
      <c r="O119" s="58" t="s">
        <v>348</v>
      </c>
      <c r="P119" s="57">
        <f>IF(H119&lt;'RI compounds'!$D$3,RI_Calc!AA119,IF(H119&lt;'RI compounds'!$D$4,RI_Calc!AB119,IF(H119&lt;'RI compounds'!$D$5,RI_Calc!AC119,IF(H119&lt;'RI compounds'!$D$6,RI_Calc!AD119,IF(H119&lt;'RI compounds'!$D$7,RI_Calc!AE119,IF(H119&lt;'RI compounds'!$D$8,RI_Calc!AF119,IF(H119&lt;'RI compounds'!$D$9,RI_Calc!AG119,IF(H119&lt;'RI compounds'!$D$10,RI_Calc!AH119,IF(H119&lt;'RI compounds'!$D$11,RI_Calc!AI119,IF(H119&lt;'RI compounds'!$D$12,RI_Calc!AJ119,IF(H119&lt;'RI compounds'!$D$13,RI_Calc!AK119,IF(H119&lt;'RI compounds'!$D$14,RI_Calc!AL119,IF(H119&lt;'RI compounds'!$D$15,RI_Calc!AM119,IF(H119&lt;'RI compounds'!$D$16,RI_Calc!AN119,IF(H119&lt;'RI compounds'!$D$17,RI_Calc!AO119,IF(H119&lt;'RI compounds'!$D$18,RI_Calc!AP119,IF(H119&lt;'RI compounds'!$D$19,RI_Calc!AQ119,IF(H119&lt;'RI compounds'!$D$20,RI_Calc!AR119,IF(H119&lt;'RI compounds'!$D$21,RI_Calc!AS119,IF(H119&gt;'RI compounds'!$D$21,RI_Calc!AT119,"ND"))))))))))))))))))))</f>
        <v>15.849970526265912</v>
      </c>
      <c r="Q119" s="57">
        <f t="shared" si="2"/>
        <v>0</v>
      </c>
    </row>
    <row r="120" spans="2:17" x14ac:dyDescent="0.25">
      <c r="B120" s="58" t="s">
        <v>818</v>
      </c>
      <c r="C120" s="59" t="s">
        <v>953</v>
      </c>
      <c r="D120" s="57">
        <v>16.051911527536287</v>
      </c>
      <c r="E120" s="59">
        <v>1</v>
      </c>
      <c r="F120" s="59">
        <v>1</v>
      </c>
      <c r="G120" s="59" t="s">
        <v>263</v>
      </c>
      <c r="H120" s="59">
        <v>1111</v>
      </c>
      <c r="I120" s="58"/>
      <c r="J120" s="58"/>
      <c r="K120" s="58"/>
      <c r="L120" s="58"/>
      <c r="M120" s="58" t="s">
        <v>10</v>
      </c>
      <c r="N120" s="58"/>
      <c r="O120" s="58" t="s">
        <v>884</v>
      </c>
      <c r="P120" s="57">
        <f>IF(H120&lt;'RI compounds'!$D$3,RI_Calc!AA120,IF(H120&lt;'RI compounds'!$D$4,RI_Calc!AB120,IF(H120&lt;'RI compounds'!$D$5,RI_Calc!AC120,IF(H120&lt;'RI compounds'!$D$6,RI_Calc!AD120,IF(H120&lt;'RI compounds'!$D$7,RI_Calc!AE120,IF(H120&lt;'RI compounds'!$D$8,RI_Calc!AF120,IF(H120&lt;'RI compounds'!$D$9,RI_Calc!AG120,IF(H120&lt;'RI compounds'!$D$10,RI_Calc!AH120,IF(H120&lt;'RI compounds'!$D$11,RI_Calc!AI120,IF(H120&lt;'RI compounds'!$D$12,RI_Calc!AJ120,IF(H120&lt;'RI compounds'!$D$13,RI_Calc!AK120,IF(H120&lt;'RI compounds'!$D$14,RI_Calc!AL120,IF(H120&lt;'RI compounds'!$D$15,RI_Calc!AM120,IF(H120&lt;'RI compounds'!$D$16,RI_Calc!AN120,IF(H120&lt;'RI compounds'!$D$17,RI_Calc!AO120,IF(H120&lt;'RI compounds'!$D$18,RI_Calc!AP120,IF(H120&lt;'RI compounds'!$D$19,RI_Calc!AQ120,IF(H120&lt;'RI compounds'!$D$20,RI_Calc!AR120,IF(H120&lt;'RI compounds'!$D$21,RI_Calc!AS120,IF(H120&gt;'RI compounds'!$D$21,RI_Calc!AT120,"ND"))))))))))))))))))))</f>
        <v>16.051911527536287</v>
      </c>
      <c r="Q120" s="57">
        <f t="shared" si="2"/>
        <v>0</v>
      </c>
    </row>
    <row r="121" spans="2:17" x14ac:dyDescent="0.25">
      <c r="B121" s="58" t="s">
        <v>819</v>
      </c>
      <c r="C121" s="59" t="s">
        <v>954</v>
      </c>
      <c r="D121" s="57">
        <v>16.051911527536287</v>
      </c>
      <c r="E121" s="59">
        <v>0.5</v>
      </c>
      <c r="F121" s="59">
        <v>0.5</v>
      </c>
      <c r="G121" s="59" t="s">
        <v>263</v>
      </c>
      <c r="H121" s="59">
        <v>1111</v>
      </c>
      <c r="I121" s="58"/>
      <c r="J121" s="58"/>
      <c r="K121" s="58"/>
      <c r="L121" s="58"/>
      <c r="M121" s="58" t="s">
        <v>10</v>
      </c>
      <c r="N121" s="58"/>
      <c r="O121" s="58" t="s">
        <v>902</v>
      </c>
      <c r="P121" s="57">
        <f>IF(H121&lt;'RI compounds'!$D$3,RI_Calc!AA121,IF(H121&lt;'RI compounds'!$D$4,RI_Calc!AB121,IF(H121&lt;'RI compounds'!$D$5,RI_Calc!AC121,IF(H121&lt;'RI compounds'!$D$6,RI_Calc!AD121,IF(H121&lt;'RI compounds'!$D$7,RI_Calc!AE121,IF(H121&lt;'RI compounds'!$D$8,RI_Calc!AF121,IF(H121&lt;'RI compounds'!$D$9,RI_Calc!AG121,IF(H121&lt;'RI compounds'!$D$10,RI_Calc!AH121,IF(H121&lt;'RI compounds'!$D$11,RI_Calc!AI121,IF(H121&lt;'RI compounds'!$D$12,RI_Calc!AJ121,IF(H121&lt;'RI compounds'!$D$13,RI_Calc!AK121,IF(H121&lt;'RI compounds'!$D$14,RI_Calc!AL121,IF(H121&lt;'RI compounds'!$D$15,RI_Calc!AM121,IF(H121&lt;'RI compounds'!$D$16,RI_Calc!AN121,IF(H121&lt;'RI compounds'!$D$17,RI_Calc!AO121,IF(H121&lt;'RI compounds'!$D$18,RI_Calc!AP121,IF(H121&lt;'RI compounds'!$D$19,RI_Calc!AQ121,IF(H121&lt;'RI compounds'!$D$20,RI_Calc!AR121,IF(H121&lt;'RI compounds'!$D$21,RI_Calc!AS121,IF(H121&gt;'RI compounds'!$D$21,RI_Calc!AT121,"ND"))))))))))))))))))))</f>
        <v>16.051911527536287</v>
      </c>
      <c r="Q121" s="57">
        <f t="shared" si="2"/>
        <v>0</v>
      </c>
    </row>
    <row r="122" spans="2:17" x14ac:dyDescent="0.25">
      <c r="B122" s="58" t="s">
        <v>816</v>
      </c>
      <c r="C122" s="59" t="s">
        <v>931</v>
      </c>
      <c r="D122" s="57">
        <v>16.366690870872446</v>
      </c>
      <c r="E122" s="59">
        <v>1</v>
      </c>
      <c r="F122" s="59">
        <v>1</v>
      </c>
      <c r="G122" s="59" t="s">
        <v>263</v>
      </c>
      <c r="H122" s="59">
        <v>1122</v>
      </c>
      <c r="I122" s="58"/>
      <c r="J122" s="58"/>
      <c r="K122" s="58"/>
      <c r="L122" s="58"/>
      <c r="M122" s="58"/>
      <c r="N122" s="58"/>
      <c r="O122" s="58" t="s">
        <v>883</v>
      </c>
      <c r="P122" s="57">
        <f>IF(H122&lt;'RI compounds'!$D$3,RI_Calc!AA122,IF(H122&lt;'RI compounds'!$D$4,RI_Calc!AB122,IF(H122&lt;'RI compounds'!$D$5,RI_Calc!AC122,IF(H122&lt;'RI compounds'!$D$6,RI_Calc!AD122,IF(H122&lt;'RI compounds'!$D$7,RI_Calc!AE122,IF(H122&lt;'RI compounds'!$D$8,RI_Calc!AF122,IF(H122&lt;'RI compounds'!$D$9,RI_Calc!AG122,IF(H122&lt;'RI compounds'!$D$10,RI_Calc!AH122,IF(H122&lt;'RI compounds'!$D$11,RI_Calc!AI122,IF(H122&lt;'RI compounds'!$D$12,RI_Calc!AJ122,IF(H122&lt;'RI compounds'!$D$13,RI_Calc!AK122,IF(H122&lt;'RI compounds'!$D$14,RI_Calc!AL122,IF(H122&lt;'RI compounds'!$D$15,RI_Calc!AM122,IF(H122&lt;'RI compounds'!$D$16,RI_Calc!AN122,IF(H122&lt;'RI compounds'!$D$17,RI_Calc!AO122,IF(H122&lt;'RI compounds'!$D$18,RI_Calc!AP122,IF(H122&lt;'RI compounds'!$D$19,RI_Calc!AQ122,IF(H122&lt;'RI compounds'!$D$20,RI_Calc!AR122,IF(H122&lt;'RI compounds'!$D$21,RI_Calc!AS122,IF(H122&gt;'RI compounds'!$D$21,RI_Calc!AT122,"ND"))))))))))))))))))))</f>
        <v>16.366690870872446</v>
      </c>
      <c r="Q122" s="57">
        <f t="shared" si="2"/>
        <v>0</v>
      </c>
    </row>
    <row r="123" spans="2:17" x14ac:dyDescent="0.25">
      <c r="B123" s="58" t="s">
        <v>817</v>
      </c>
      <c r="C123" s="59" t="s">
        <v>955</v>
      </c>
      <c r="D123" s="57">
        <v>16.366690870872446</v>
      </c>
      <c r="E123" s="59">
        <v>1</v>
      </c>
      <c r="F123" s="59">
        <v>1</v>
      </c>
      <c r="G123" s="59" t="s">
        <v>263</v>
      </c>
      <c r="H123" s="59">
        <v>1122</v>
      </c>
      <c r="I123" s="58"/>
      <c r="J123" s="58"/>
      <c r="K123" s="58"/>
      <c r="L123" s="58"/>
      <c r="M123" s="58"/>
      <c r="N123" s="58"/>
      <c r="O123" s="58" t="s">
        <v>902</v>
      </c>
      <c r="P123" s="57">
        <f>IF(H123&lt;'RI compounds'!$D$3,RI_Calc!AA123,IF(H123&lt;'RI compounds'!$D$4,RI_Calc!AB123,IF(H123&lt;'RI compounds'!$D$5,RI_Calc!AC123,IF(H123&lt;'RI compounds'!$D$6,RI_Calc!AD123,IF(H123&lt;'RI compounds'!$D$7,RI_Calc!AE123,IF(H123&lt;'RI compounds'!$D$8,RI_Calc!AF123,IF(H123&lt;'RI compounds'!$D$9,RI_Calc!AG123,IF(H123&lt;'RI compounds'!$D$10,RI_Calc!AH123,IF(H123&lt;'RI compounds'!$D$11,RI_Calc!AI123,IF(H123&lt;'RI compounds'!$D$12,RI_Calc!AJ123,IF(H123&lt;'RI compounds'!$D$13,RI_Calc!AK123,IF(H123&lt;'RI compounds'!$D$14,RI_Calc!AL123,IF(H123&lt;'RI compounds'!$D$15,RI_Calc!AM123,IF(H123&lt;'RI compounds'!$D$16,RI_Calc!AN123,IF(H123&lt;'RI compounds'!$D$17,RI_Calc!AO123,IF(H123&lt;'RI compounds'!$D$18,RI_Calc!AP123,IF(H123&lt;'RI compounds'!$D$19,RI_Calc!AQ123,IF(H123&lt;'RI compounds'!$D$20,RI_Calc!AR123,IF(H123&lt;'RI compounds'!$D$21,RI_Calc!AS123,IF(H123&gt;'RI compounds'!$D$21,RI_Calc!AT123,"ND"))))))))))))))))))))</f>
        <v>16.366690870872446</v>
      </c>
      <c r="Q123" s="57">
        <f t="shared" si="2"/>
        <v>0</v>
      </c>
    </row>
    <row r="124" spans="2:17" x14ac:dyDescent="0.25">
      <c r="B124" s="58" t="s">
        <v>820</v>
      </c>
      <c r="C124" s="59" t="s">
        <v>904</v>
      </c>
      <c r="D124" s="57">
        <v>17.513372927220491</v>
      </c>
      <c r="E124" s="59">
        <v>0.5</v>
      </c>
      <c r="F124" s="59">
        <v>0.5</v>
      </c>
      <c r="G124" s="59" t="s">
        <v>263</v>
      </c>
      <c r="H124" s="59">
        <v>1163</v>
      </c>
      <c r="I124" s="58" t="s">
        <v>288</v>
      </c>
      <c r="J124" s="58" t="s">
        <v>178</v>
      </c>
      <c r="K124" s="58" t="s">
        <v>267</v>
      </c>
      <c r="L124" s="58" t="s">
        <v>9</v>
      </c>
      <c r="M124" s="58"/>
      <c r="N124" s="58"/>
      <c r="O124" s="58" t="s">
        <v>351</v>
      </c>
      <c r="P124" s="57">
        <f>IF(H124&lt;'RI compounds'!$D$3,RI_Calc!AA124,IF(H124&lt;'RI compounds'!$D$4,RI_Calc!AB124,IF(H124&lt;'RI compounds'!$D$5,RI_Calc!AC124,IF(H124&lt;'RI compounds'!$D$6,RI_Calc!AD124,IF(H124&lt;'RI compounds'!$D$7,RI_Calc!AE124,IF(H124&lt;'RI compounds'!$D$8,RI_Calc!AF124,IF(H124&lt;'RI compounds'!$D$9,RI_Calc!AG124,IF(H124&lt;'RI compounds'!$D$10,RI_Calc!AH124,IF(H124&lt;'RI compounds'!$D$11,RI_Calc!AI124,IF(H124&lt;'RI compounds'!$D$12,RI_Calc!AJ124,IF(H124&lt;'RI compounds'!$D$13,RI_Calc!AK124,IF(H124&lt;'RI compounds'!$D$14,RI_Calc!AL124,IF(H124&lt;'RI compounds'!$D$15,RI_Calc!AM124,IF(H124&lt;'RI compounds'!$D$16,RI_Calc!AN124,IF(H124&lt;'RI compounds'!$D$17,RI_Calc!AO124,IF(H124&lt;'RI compounds'!$D$18,RI_Calc!AP124,IF(H124&lt;'RI compounds'!$D$19,RI_Calc!AQ124,IF(H124&lt;'RI compounds'!$D$20,RI_Calc!AR124,IF(H124&lt;'RI compounds'!$D$21,RI_Calc!AS124,IF(H124&gt;'RI compounds'!$D$21,RI_Calc!AT124,"ND"))))))))))))))))))))</f>
        <v>17.513372927220491</v>
      </c>
      <c r="Q124" s="57">
        <f t="shared" si="2"/>
        <v>0</v>
      </c>
    </row>
    <row r="125" spans="2:17" x14ac:dyDescent="0.25">
      <c r="B125" s="58" t="s">
        <v>821</v>
      </c>
      <c r="C125" s="59" t="s">
        <v>936</v>
      </c>
      <c r="D125" s="57">
        <v>17.568269581460637</v>
      </c>
      <c r="E125" s="59">
        <v>0.5</v>
      </c>
      <c r="F125" s="59">
        <v>0.5</v>
      </c>
      <c r="G125" s="59" t="s">
        <v>263</v>
      </c>
      <c r="H125" s="59">
        <v>1165</v>
      </c>
      <c r="I125" s="58" t="s">
        <v>288</v>
      </c>
      <c r="J125" s="58" t="s">
        <v>791</v>
      </c>
      <c r="K125" s="58" t="s">
        <v>267</v>
      </c>
      <c r="L125" s="58"/>
      <c r="M125" s="58"/>
      <c r="N125" s="58"/>
      <c r="O125" s="58" t="s">
        <v>885</v>
      </c>
      <c r="P125" s="57">
        <f>IF(H125&lt;'RI compounds'!$D$3,RI_Calc!AA125,IF(H125&lt;'RI compounds'!$D$4,RI_Calc!AB125,IF(H125&lt;'RI compounds'!$D$5,RI_Calc!AC125,IF(H125&lt;'RI compounds'!$D$6,RI_Calc!AD125,IF(H125&lt;'RI compounds'!$D$7,RI_Calc!AE125,IF(H125&lt;'RI compounds'!$D$8,RI_Calc!AF125,IF(H125&lt;'RI compounds'!$D$9,RI_Calc!AG125,IF(H125&lt;'RI compounds'!$D$10,RI_Calc!AH125,IF(H125&lt;'RI compounds'!$D$11,RI_Calc!AI125,IF(H125&lt;'RI compounds'!$D$12,RI_Calc!AJ125,IF(H125&lt;'RI compounds'!$D$13,RI_Calc!AK125,IF(H125&lt;'RI compounds'!$D$14,RI_Calc!AL125,IF(H125&lt;'RI compounds'!$D$15,RI_Calc!AM125,IF(H125&lt;'RI compounds'!$D$16,RI_Calc!AN125,IF(H125&lt;'RI compounds'!$D$17,RI_Calc!AO125,IF(H125&lt;'RI compounds'!$D$18,RI_Calc!AP125,IF(H125&lt;'RI compounds'!$D$19,RI_Calc!AQ125,IF(H125&lt;'RI compounds'!$D$20,RI_Calc!AR125,IF(H125&lt;'RI compounds'!$D$21,RI_Calc!AS125,IF(H125&gt;'RI compounds'!$D$21,RI_Calc!AT125,"ND"))))))))))))))))))))</f>
        <v>17.568269581460637</v>
      </c>
      <c r="Q125" s="57">
        <f t="shared" ref="Q125:Q188" si="3">D125-P125</f>
        <v>0</v>
      </c>
    </row>
    <row r="126" spans="2:17" x14ac:dyDescent="0.25">
      <c r="B126" s="58" t="s">
        <v>182</v>
      </c>
      <c r="C126" s="59" t="s">
        <v>954</v>
      </c>
      <c r="D126" s="57">
        <v>17.86852663449519</v>
      </c>
      <c r="E126" s="59">
        <v>0.5</v>
      </c>
      <c r="F126" s="59">
        <v>0.5</v>
      </c>
      <c r="G126" s="59" t="s">
        <v>263</v>
      </c>
      <c r="H126" s="59">
        <v>1176</v>
      </c>
      <c r="I126" s="58" t="s">
        <v>266</v>
      </c>
      <c r="J126" s="58" t="s">
        <v>181</v>
      </c>
      <c r="K126" s="58"/>
      <c r="L126" s="58" t="s">
        <v>9</v>
      </c>
      <c r="M126" s="58"/>
      <c r="N126" s="58"/>
      <c r="O126" s="58" t="s">
        <v>356</v>
      </c>
      <c r="P126" s="57">
        <f>IF(H126&lt;'RI compounds'!$D$3,RI_Calc!AA126,IF(H126&lt;'RI compounds'!$D$4,RI_Calc!AB126,IF(H126&lt;'RI compounds'!$D$5,RI_Calc!AC126,IF(H126&lt;'RI compounds'!$D$6,RI_Calc!AD126,IF(H126&lt;'RI compounds'!$D$7,RI_Calc!AE126,IF(H126&lt;'RI compounds'!$D$8,RI_Calc!AF126,IF(H126&lt;'RI compounds'!$D$9,RI_Calc!AG126,IF(H126&lt;'RI compounds'!$D$10,RI_Calc!AH126,IF(H126&lt;'RI compounds'!$D$11,RI_Calc!AI126,IF(H126&lt;'RI compounds'!$D$12,RI_Calc!AJ126,IF(H126&lt;'RI compounds'!$D$13,RI_Calc!AK126,IF(H126&lt;'RI compounds'!$D$14,RI_Calc!AL126,IF(H126&lt;'RI compounds'!$D$15,RI_Calc!AM126,IF(H126&lt;'RI compounds'!$D$16,RI_Calc!AN126,IF(H126&lt;'RI compounds'!$D$17,RI_Calc!AO126,IF(H126&lt;'RI compounds'!$D$18,RI_Calc!AP126,IF(H126&lt;'RI compounds'!$D$19,RI_Calc!AQ126,IF(H126&lt;'RI compounds'!$D$20,RI_Calc!AR126,IF(H126&lt;'RI compounds'!$D$21,RI_Calc!AS126,IF(H126&gt;'RI compounds'!$D$21,RI_Calc!AT126,"ND"))))))))))))))))))))</f>
        <v>17.86852663449519</v>
      </c>
      <c r="Q126" s="57">
        <f t="shared" si="3"/>
        <v>0</v>
      </c>
    </row>
    <row r="127" spans="2:17" x14ac:dyDescent="0.25">
      <c r="B127" s="58" t="s">
        <v>822</v>
      </c>
      <c r="C127" s="59" t="s">
        <v>956</v>
      </c>
      <c r="D127" s="57">
        <v>17.949927557272282</v>
      </c>
      <c r="E127" s="59">
        <v>1</v>
      </c>
      <c r="F127" s="59">
        <v>1</v>
      </c>
      <c r="G127" s="59" t="s">
        <v>263</v>
      </c>
      <c r="H127" s="59">
        <v>1179</v>
      </c>
      <c r="I127" s="58"/>
      <c r="J127" s="58"/>
      <c r="K127" s="58"/>
      <c r="L127" s="58"/>
      <c r="M127" s="58" t="s">
        <v>10</v>
      </c>
      <c r="N127" s="58"/>
      <c r="O127" s="58" t="s">
        <v>886</v>
      </c>
      <c r="P127" s="57">
        <f>IF(H127&lt;'RI compounds'!$D$3,RI_Calc!AA127,IF(H127&lt;'RI compounds'!$D$4,RI_Calc!AB127,IF(H127&lt;'RI compounds'!$D$5,RI_Calc!AC127,IF(H127&lt;'RI compounds'!$D$6,RI_Calc!AD127,IF(H127&lt;'RI compounds'!$D$7,RI_Calc!AE127,IF(H127&lt;'RI compounds'!$D$8,RI_Calc!AF127,IF(H127&lt;'RI compounds'!$D$9,RI_Calc!AG127,IF(H127&lt;'RI compounds'!$D$10,RI_Calc!AH127,IF(H127&lt;'RI compounds'!$D$11,RI_Calc!AI127,IF(H127&lt;'RI compounds'!$D$12,RI_Calc!AJ127,IF(H127&lt;'RI compounds'!$D$13,RI_Calc!AK127,IF(H127&lt;'RI compounds'!$D$14,RI_Calc!AL127,IF(H127&lt;'RI compounds'!$D$15,RI_Calc!AM127,IF(H127&lt;'RI compounds'!$D$16,RI_Calc!AN127,IF(H127&lt;'RI compounds'!$D$17,RI_Calc!AO127,IF(H127&lt;'RI compounds'!$D$18,RI_Calc!AP127,IF(H127&lt;'RI compounds'!$D$19,RI_Calc!AQ127,IF(H127&lt;'RI compounds'!$D$20,RI_Calc!AR127,IF(H127&lt;'RI compounds'!$D$21,RI_Calc!AS127,IF(H127&gt;'RI compounds'!$D$21,RI_Calc!AT127,"ND"))))))))))))))))))))</f>
        <v>17.949927557272282</v>
      </c>
      <c r="Q127" s="57">
        <f t="shared" si="3"/>
        <v>0</v>
      </c>
    </row>
    <row r="128" spans="2:17" x14ac:dyDescent="0.25">
      <c r="B128" s="58" t="s">
        <v>823</v>
      </c>
      <c r="C128" s="59" t="s">
        <v>933</v>
      </c>
      <c r="D128" s="57">
        <v>17.949927557272282</v>
      </c>
      <c r="E128" s="59">
        <v>1</v>
      </c>
      <c r="F128" s="59">
        <v>1</v>
      </c>
      <c r="G128" s="59" t="s">
        <v>263</v>
      </c>
      <c r="H128" s="59">
        <v>1179</v>
      </c>
      <c r="I128" s="58"/>
      <c r="J128" s="58"/>
      <c r="K128" s="58"/>
      <c r="L128" s="58"/>
      <c r="M128" s="58" t="s">
        <v>10</v>
      </c>
      <c r="N128" s="58"/>
      <c r="O128" s="58" t="s">
        <v>902</v>
      </c>
      <c r="P128" s="57">
        <f>IF(H128&lt;'RI compounds'!$D$3,RI_Calc!AA128,IF(H128&lt;'RI compounds'!$D$4,RI_Calc!AB128,IF(H128&lt;'RI compounds'!$D$5,RI_Calc!AC128,IF(H128&lt;'RI compounds'!$D$6,RI_Calc!AD128,IF(H128&lt;'RI compounds'!$D$7,RI_Calc!AE128,IF(H128&lt;'RI compounds'!$D$8,RI_Calc!AF128,IF(H128&lt;'RI compounds'!$D$9,RI_Calc!AG128,IF(H128&lt;'RI compounds'!$D$10,RI_Calc!AH128,IF(H128&lt;'RI compounds'!$D$11,RI_Calc!AI128,IF(H128&lt;'RI compounds'!$D$12,RI_Calc!AJ128,IF(H128&lt;'RI compounds'!$D$13,RI_Calc!AK128,IF(H128&lt;'RI compounds'!$D$14,RI_Calc!AL128,IF(H128&lt;'RI compounds'!$D$15,RI_Calc!AM128,IF(H128&lt;'RI compounds'!$D$16,RI_Calc!AN128,IF(H128&lt;'RI compounds'!$D$17,RI_Calc!AO128,IF(H128&lt;'RI compounds'!$D$18,RI_Calc!AP128,IF(H128&lt;'RI compounds'!$D$19,RI_Calc!AQ128,IF(H128&lt;'RI compounds'!$D$20,RI_Calc!AR128,IF(H128&lt;'RI compounds'!$D$21,RI_Calc!AS128,IF(H128&gt;'RI compounds'!$D$21,RI_Calc!AT128,"ND"))))))))))))))))))))</f>
        <v>17.949927557272282</v>
      </c>
      <c r="Q128" s="57">
        <f t="shared" si="3"/>
        <v>0</v>
      </c>
    </row>
    <row r="129" spans="2:17" x14ac:dyDescent="0.25">
      <c r="B129" s="58" t="s">
        <v>824</v>
      </c>
      <c r="C129" s="59" t="s">
        <v>918</v>
      </c>
      <c r="D129" s="57">
        <v>18.004079849740158</v>
      </c>
      <c r="E129" s="59">
        <v>0.5</v>
      </c>
      <c r="F129" s="59">
        <v>0.5</v>
      </c>
      <c r="G129" s="59" t="s">
        <v>263</v>
      </c>
      <c r="H129" s="59">
        <v>1181</v>
      </c>
      <c r="I129" s="58" t="s">
        <v>353</v>
      </c>
      <c r="J129" s="58" t="s">
        <v>612</v>
      </c>
      <c r="K129" s="58" t="s">
        <v>267</v>
      </c>
      <c r="L129" s="58" t="s">
        <v>9</v>
      </c>
      <c r="M129" s="58"/>
      <c r="N129" s="58"/>
      <c r="O129" s="58" t="s">
        <v>354</v>
      </c>
      <c r="P129" s="57">
        <f>IF(H129&lt;'RI compounds'!$D$3,RI_Calc!AA129,IF(H129&lt;'RI compounds'!$D$4,RI_Calc!AB129,IF(H129&lt;'RI compounds'!$D$5,RI_Calc!AC129,IF(H129&lt;'RI compounds'!$D$6,RI_Calc!AD129,IF(H129&lt;'RI compounds'!$D$7,RI_Calc!AE129,IF(H129&lt;'RI compounds'!$D$8,RI_Calc!AF129,IF(H129&lt;'RI compounds'!$D$9,RI_Calc!AG129,IF(H129&lt;'RI compounds'!$D$10,RI_Calc!AH129,IF(H129&lt;'RI compounds'!$D$11,RI_Calc!AI129,IF(H129&lt;'RI compounds'!$D$12,RI_Calc!AJ129,IF(H129&lt;'RI compounds'!$D$13,RI_Calc!AK129,IF(H129&lt;'RI compounds'!$D$14,RI_Calc!AL129,IF(H129&lt;'RI compounds'!$D$15,RI_Calc!AM129,IF(H129&lt;'RI compounds'!$D$16,RI_Calc!AN129,IF(H129&lt;'RI compounds'!$D$17,RI_Calc!AO129,IF(H129&lt;'RI compounds'!$D$18,RI_Calc!AP129,IF(H129&lt;'RI compounds'!$D$19,RI_Calc!AQ129,IF(H129&lt;'RI compounds'!$D$20,RI_Calc!AR129,IF(H129&lt;'RI compounds'!$D$21,RI_Calc!AS129,IF(H129&gt;'RI compounds'!$D$21,RI_Calc!AT129,"ND"))))))))))))))))))))</f>
        <v>18.004079849740158</v>
      </c>
      <c r="Q129" s="57">
        <f t="shared" si="3"/>
        <v>0</v>
      </c>
    </row>
    <row r="130" spans="2:17" x14ac:dyDescent="0.25">
      <c r="B130" s="58" t="s">
        <v>825</v>
      </c>
      <c r="C130" s="59" t="s">
        <v>957</v>
      </c>
      <c r="D130" s="57">
        <v>18.300287865994466</v>
      </c>
      <c r="E130" s="59">
        <v>0.5</v>
      </c>
      <c r="F130" s="59">
        <v>0.5</v>
      </c>
      <c r="G130" s="59" t="s">
        <v>263</v>
      </c>
      <c r="H130" s="59">
        <v>1192</v>
      </c>
      <c r="I130" s="58" t="s">
        <v>353</v>
      </c>
      <c r="J130" s="58"/>
      <c r="K130" s="58"/>
      <c r="L130" s="58" t="s">
        <v>9</v>
      </c>
      <c r="M130" s="58"/>
      <c r="N130" s="58"/>
      <c r="O130" s="58" t="s">
        <v>355</v>
      </c>
      <c r="P130" s="57">
        <f>IF(H130&lt;'RI compounds'!$D$3,RI_Calc!AA130,IF(H130&lt;'RI compounds'!$D$4,RI_Calc!AB130,IF(H130&lt;'RI compounds'!$D$5,RI_Calc!AC130,IF(H130&lt;'RI compounds'!$D$6,RI_Calc!AD130,IF(H130&lt;'RI compounds'!$D$7,RI_Calc!AE130,IF(H130&lt;'RI compounds'!$D$8,RI_Calc!AF130,IF(H130&lt;'RI compounds'!$D$9,RI_Calc!AG130,IF(H130&lt;'RI compounds'!$D$10,RI_Calc!AH130,IF(H130&lt;'RI compounds'!$D$11,RI_Calc!AI130,IF(H130&lt;'RI compounds'!$D$12,RI_Calc!AJ130,IF(H130&lt;'RI compounds'!$D$13,RI_Calc!AK130,IF(H130&lt;'RI compounds'!$D$14,RI_Calc!AL130,IF(H130&lt;'RI compounds'!$D$15,RI_Calc!AM130,IF(H130&lt;'RI compounds'!$D$16,RI_Calc!AN130,IF(H130&lt;'RI compounds'!$D$17,RI_Calc!AO130,IF(H130&lt;'RI compounds'!$D$18,RI_Calc!AP130,IF(H130&lt;'RI compounds'!$D$19,RI_Calc!AQ130,IF(H130&lt;'RI compounds'!$D$20,RI_Calc!AR130,IF(H130&lt;'RI compounds'!$D$21,RI_Calc!AS130,IF(H130&gt;'RI compounds'!$D$21,RI_Calc!AT130,"ND"))))))))))))))))))))</f>
        <v>18.300287865994466</v>
      </c>
      <c r="Q130" s="57">
        <f t="shared" si="3"/>
        <v>0</v>
      </c>
    </row>
    <row r="131" spans="2:17" x14ac:dyDescent="0.25">
      <c r="B131" s="58" t="s">
        <v>357</v>
      </c>
      <c r="C131" s="59" t="s">
        <v>909</v>
      </c>
      <c r="D131" s="57">
        <v>18.640740582975159</v>
      </c>
      <c r="E131" s="59">
        <v>0.6</v>
      </c>
      <c r="F131" s="59">
        <v>0.6</v>
      </c>
      <c r="G131" s="59" t="s">
        <v>263</v>
      </c>
      <c r="H131" s="59">
        <v>1206</v>
      </c>
      <c r="I131" s="58" t="s">
        <v>353</v>
      </c>
      <c r="J131" s="58" t="s">
        <v>826</v>
      </c>
      <c r="K131" s="58"/>
      <c r="L131" s="58" t="s">
        <v>9</v>
      </c>
      <c r="M131" s="58"/>
      <c r="N131" s="58"/>
      <c r="O131" s="58" t="s">
        <v>358</v>
      </c>
      <c r="P131" s="57">
        <f>IF(H131&lt;'RI compounds'!$D$3,RI_Calc!AA131,IF(H131&lt;'RI compounds'!$D$4,RI_Calc!AB131,IF(H131&lt;'RI compounds'!$D$5,RI_Calc!AC131,IF(H131&lt;'RI compounds'!$D$6,RI_Calc!AD131,IF(H131&lt;'RI compounds'!$D$7,RI_Calc!AE131,IF(H131&lt;'RI compounds'!$D$8,RI_Calc!AF131,IF(H131&lt;'RI compounds'!$D$9,RI_Calc!AG131,IF(H131&lt;'RI compounds'!$D$10,RI_Calc!AH131,IF(H131&lt;'RI compounds'!$D$11,RI_Calc!AI131,IF(H131&lt;'RI compounds'!$D$12,RI_Calc!AJ131,IF(H131&lt;'RI compounds'!$D$13,RI_Calc!AK131,IF(H131&lt;'RI compounds'!$D$14,RI_Calc!AL131,IF(H131&lt;'RI compounds'!$D$15,RI_Calc!AM131,IF(H131&lt;'RI compounds'!$D$16,RI_Calc!AN131,IF(H131&lt;'RI compounds'!$D$17,RI_Calc!AO131,IF(H131&lt;'RI compounds'!$D$18,RI_Calc!AP131,IF(H131&lt;'RI compounds'!$D$19,RI_Calc!AQ131,IF(H131&lt;'RI compounds'!$D$20,RI_Calc!AR131,IF(H131&lt;'RI compounds'!$D$21,RI_Calc!AS131,IF(H131&gt;'RI compounds'!$D$21,RI_Calc!AT131,"ND"))))))))))))))))))))</f>
        <v>18.640740582975159</v>
      </c>
      <c r="Q131" s="57">
        <f t="shared" si="3"/>
        <v>0</v>
      </c>
    </row>
    <row r="132" spans="2:17" x14ac:dyDescent="0.25">
      <c r="B132" s="58" t="s">
        <v>449</v>
      </c>
      <c r="C132" s="59" t="s">
        <v>958</v>
      </c>
      <c r="D132" s="57">
        <v>18.66180269293314</v>
      </c>
      <c r="E132" s="59">
        <v>0.5</v>
      </c>
      <c r="F132" s="59">
        <v>0.5</v>
      </c>
      <c r="G132" s="59" t="s">
        <v>263</v>
      </c>
      <c r="H132" s="59">
        <v>1207</v>
      </c>
      <c r="I132" s="58" t="s">
        <v>266</v>
      </c>
      <c r="J132" s="58" t="s">
        <v>448</v>
      </c>
      <c r="K132" s="58"/>
      <c r="L132" s="58" t="s">
        <v>9</v>
      </c>
      <c r="M132" s="58"/>
      <c r="N132" s="58"/>
      <c r="O132" s="58" t="s">
        <v>887</v>
      </c>
      <c r="P132" s="57">
        <f>IF(H132&lt;'RI compounds'!$D$3,RI_Calc!AA132,IF(H132&lt;'RI compounds'!$D$4,RI_Calc!AB132,IF(H132&lt;'RI compounds'!$D$5,RI_Calc!AC132,IF(H132&lt;'RI compounds'!$D$6,RI_Calc!AD132,IF(H132&lt;'RI compounds'!$D$7,RI_Calc!AE132,IF(H132&lt;'RI compounds'!$D$8,RI_Calc!AF132,IF(H132&lt;'RI compounds'!$D$9,RI_Calc!AG132,IF(H132&lt;'RI compounds'!$D$10,RI_Calc!AH132,IF(H132&lt;'RI compounds'!$D$11,RI_Calc!AI132,IF(H132&lt;'RI compounds'!$D$12,RI_Calc!AJ132,IF(H132&lt;'RI compounds'!$D$13,RI_Calc!AK132,IF(H132&lt;'RI compounds'!$D$14,RI_Calc!AL132,IF(H132&lt;'RI compounds'!$D$15,RI_Calc!AM132,IF(H132&lt;'RI compounds'!$D$16,RI_Calc!AN132,IF(H132&lt;'RI compounds'!$D$17,RI_Calc!AO132,IF(H132&lt;'RI compounds'!$D$18,RI_Calc!AP132,IF(H132&lt;'RI compounds'!$D$19,RI_Calc!AQ132,IF(H132&lt;'RI compounds'!$D$20,RI_Calc!AR132,IF(H132&lt;'RI compounds'!$D$21,RI_Calc!AS132,IF(H132&gt;'RI compounds'!$D$21,RI_Calc!AT132,"ND"))))))))))))))))))))</f>
        <v>18.66180269293314</v>
      </c>
      <c r="Q132" s="57">
        <f t="shared" si="3"/>
        <v>0</v>
      </c>
    </row>
    <row r="133" spans="2:17" x14ac:dyDescent="0.25">
      <c r="B133" s="58" t="s">
        <v>827</v>
      </c>
      <c r="C133" s="59" t="s">
        <v>959</v>
      </c>
      <c r="D133" s="57">
        <v>19.203378346529234</v>
      </c>
      <c r="E133" s="59">
        <v>0.5</v>
      </c>
      <c r="F133" s="59">
        <v>0.5</v>
      </c>
      <c r="G133" s="59" t="s">
        <v>263</v>
      </c>
      <c r="H133" s="59">
        <v>1233</v>
      </c>
      <c r="I133" s="58" t="s">
        <v>975</v>
      </c>
      <c r="J133" s="58" t="s">
        <v>828</v>
      </c>
      <c r="K133" s="58" t="s">
        <v>267</v>
      </c>
      <c r="L133" s="58"/>
      <c r="M133" s="58"/>
      <c r="N133" s="58"/>
      <c r="O133" s="58" t="s">
        <v>888</v>
      </c>
      <c r="P133" s="57">
        <f>IF(H133&lt;'RI compounds'!$D$3,RI_Calc!AA133,IF(H133&lt;'RI compounds'!$D$4,RI_Calc!AB133,IF(H133&lt;'RI compounds'!$D$5,RI_Calc!AC133,IF(H133&lt;'RI compounds'!$D$6,RI_Calc!AD133,IF(H133&lt;'RI compounds'!$D$7,RI_Calc!AE133,IF(H133&lt;'RI compounds'!$D$8,RI_Calc!AF133,IF(H133&lt;'RI compounds'!$D$9,RI_Calc!AG133,IF(H133&lt;'RI compounds'!$D$10,RI_Calc!AH133,IF(H133&lt;'RI compounds'!$D$11,RI_Calc!AI133,IF(H133&lt;'RI compounds'!$D$12,RI_Calc!AJ133,IF(H133&lt;'RI compounds'!$D$13,RI_Calc!AK133,IF(H133&lt;'RI compounds'!$D$14,RI_Calc!AL133,IF(H133&lt;'RI compounds'!$D$15,RI_Calc!AM133,IF(H133&lt;'RI compounds'!$D$16,RI_Calc!AN133,IF(H133&lt;'RI compounds'!$D$17,RI_Calc!AO133,IF(H133&lt;'RI compounds'!$D$18,RI_Calc!AP133,IF(H133&lt;'RI compounds'!$D$19,RI_Calc!AQ133,IF(H133&lt;'RI compounds'!$D$20,RI_Calc!AR133,IF(H133&lt;'RI compounds'!$D$21,RI_Calc!AS133,IF(H133&gt;'RI compounds'!$D$21,RI_Calc!AT133,"ND"))))))))))))))))))))</f>
        <v>19.203378346529234</v>
      </c>
      <c r="Q133" s="57">
        <f t="shared" si="3"/>
        <v>0</v>
      </c>
    </row>
    <row r="134" spans="2:17" x14ac:dyDescent="0.25">
      <c r="B134" s="58" t="s">
        <v>829</v>
      </c>
      <c r="C134" s="59" t="s">
        <v>931</v>
      </c>
      <c r="D134" s="57">
        <v>19.203378346529234</v>
      </c>
      <c r="E134" s="59">
        <v>0.5</v>
      </c>
      <c r="F134" s="59">
        <v>0.5</v>
      </c>
      <c r="G134" s="59" t="s">
        <v>263</v>
      </c>
      <c r="H134" s="59">
        <v>1233</v>
      </c>
      <c r="I134" s="58"/>
      <c r="J134" s="58"/>
      <c r="K134" s="58"/>
      <c r="L134" s="58"/>
      <c r="M134" s="58"/>
      <c r="N134" s="58" t="s">
        <v>974</v>
      </c>
      <c r="O134" s="58" t="s">
        <v>902</v>
      </c>
      <c r="P134" s="57">
        <f>IF(H134&lt;'RI compounds'!$D$3,RI_Calc!AA134,IF(H134&lt;'RI compounds'!$D$4,RI_Calc!AB134,IF(H134&lt;'RI compounds'!$D$5,RI_Calc!AC134,IF(H134&lt;'RI compounds'!$D$6,RI_Calc!AD134,IF(H134&lt;'RI compounds'!$D$7,RI_Calc!AE134,IF(H134&lt;'RI compounds'!$D$8,RI_Calc!AF134,IF(H134&lt;'RI compounds'!$D$9,RI_Calc!AG134,IF(H134&lt;'RI compounds'!$D$10,RI_Calc!AH134,IF(H134&lt;'RI compounds'!$D$11,RI_Calc!AI134,IF(H134&lt;'RI compounds'!$D$12,RI_Calc!AJ134,IF(H134&lt;'RI compounds'!$D$13,RI_Calc!AK134,IF(H134&lt;'RI compounds'!$D$14,RI_Calc!AL134,IF(H134&lt;'RI compounds'!$D$15,RI_Calc!AM134,IF(H134&lt;'RI compounds'!$D$16,RI_Calc!AN134,IF(H134&lt;'RI compounds'!$D$17,RI_Calc!AO134,IF(H134&lt;'RI compounds'!$D$18,RI_Calc!AP134,IF(H134&lt;'RI compounds'!$D$19,RI_Calc!AQ134,IF(H134&lt;'RI compounds'!$D$20,RI_Calc!AR134,IF(H134&lt;'RI compounds'!$D$21,RI_Calc!AS134,IF(H134&gt;'RI compounds'!$D$21,RI_Calc!AT134,"ND"))))))))))))))))))))</f>
        <v>19.203378346529234</v>
      </c>
      <c r="Q134" s="57">
        <f t="shared" si="3"/>
        <v>0</v>
      </c>
    </row>
    <row r="135" spans="2:17" x14ac:dyDescent="0.25">
      <c r="B135" s="58" t="s">
        <v>187</v>
      </c>
      <c r="C135" s="59" t="s">
        <v>960</v>
      </c>
      <c r="D135" s="57">
        <v>19.591971230806891</v>
      </c>
      <c r="E135" s="59">
        <v>0.5</v>
      </c>
      <c r="F135" s="59">
        <v>0.5</v>
      </c>
      <c r="G135" s="59" t="s">
        <v>263</v>
      </c>
      <c r="H135" s="59">
        <v>1252</v>
      </c>
      <c r="I135" s="58" t="s">
        <v>360</v>
      </c>
      <c r="J135" s="58" t="s">
        <v>24</v>
      </c>
      <c r="K135" s="58"/>
      <c r="L135" s="58" t="s">
        <v>9</v>
      </c>
      <c r="M135" s="58"/>
      <c r="N135" s="58"/>
      <c r="O135" s="58" t="s">
        <v>361</v>
      </c>
      <c r="P135" s="57">
        <f>IF(H135&lt;'RI compounds'!$D$3,RI_Calc!AA135,IF(H135&lt;'RI compounds'!$D$4,RI_Calc!AB135,IF(H135&lt;'RI compounds'!$D$5,RI_Calc!AC135,IF(H135&lt;'RI compounds'!$D$6,RI_Calc!AD135,IF(H135&lt;'RI compounds'!$D$7,RI_Calc!AE135,IF(H135&lt;'RI compounds'!$D$8,RI_Calc!AF135,IF(H135&lt;'RI compounds'!$D$9,RI_Calc!AG135,IF(H135&lt;'RI compounds'!$D$10,RI_Calc!AH135,IF(H135&lt;'RI compounds'!$D$11,RI_Calc!AI135,IF(H135&lt;'RI compounds'!$D$12,RI_Calc!AJ135,IF(H135&lt;'RI compounds'!$D$13,RI_Calc!AK135,IF(H135&lt;'RI compounds'!$D$14,RI_Calc!AL135,IF(H135&lt;'RI compounds'!$D$15,RI_Calc!AM135,IF(H135&lt;'RI compounds'!$D$16,RI_Calc!AN135,IF(H135&lt;'RI compounds'!$D$17,RI_Calc!AO135,IF(H135&lt;'RI compounds'!$D$18,RI_Calc!AP135,IF(H135&lt;'RI compounds'!$D$19,RI_Calc!AQ135,IF(H135&lt;'RI compounds'!$D$20,RI_Calc!AR135,IF(H135&lt;'RI compounds'!$D$21,RI_Calc!AS135,IF(H135&gt;'RI compounds'!$D$21,RI_Calc!AT135,"ND"))))))))))))))))))))</f>
        <v>19.591971230806891</v>
      </c>
      <c r="Q135" s="57">
        <f t="shared" si="3"/>
        <v>0</v>
      </c>
    </row>
    <row r="136" spans="2:17" x14ac:dyDescent="0.25">
      <c r="B136" s="58" t="s">
        <v>830</v>
      </c>
      <c r="C136" s="59" t="s">
        <v>937</v>
      </c>
      <c r="D136" s="57">
        <v>19.652788413907864</v>
      </c>
      <c r="E136" s="59">
        <v>0.5</v>
      </c>
      <c r="F136" s="59">
        <v>0.5</v>
      </c>
      <c r="G136" s="59" t="s">
        <v>263</v>
      </c>
      <c r="H136" s="59">
        <v>1255</v>
      </c>
      <c r="I136" s="58" t="s">
        <v>264</v>
      </c>
      <c r="J136" s="58" t="s">
        <v>188</v>
      </c>
      <c r="K136" s="58"/>
      <c r="L136" s="58" t="s">
        <v>9</v>
      </c>
      <c r="M136" s="58"/>
      <c r="N136" s="58"/>
      <c r="O136" s="58" t="s">
        <v>359</v>
      </c>
      <c r="P136" s="57">
        <f>IF(H136&lt;'RI compounds'!$D$3,RI_Calc!AA136,IF(H136&lt;'RI compounds'!$D$4,RI_Calc!AB136,IF(H136&lt;'RI compounds'!$D$5,RI_Calc!AC136,IF(H136&lt;'RI compounds'!$D$6,RI_Calc!AD136,IF(H136&lt;'RI compounds'!$D$7,RI_Calc!AE136,IF(H136&lt;'RI compounds'!$D$8,RI_Calc!AF136,IF(H136&lt;'RI compounds'!$D$9,RI_Calc!AG136,IF(H136&lt;'RI compounds'!$D$10,RI_Calc!AH136,IF(H136&lt;'RI compounds'!$D$11,RI_Calc!AI136,IF(H136&lt;'RI compounds'!$D$12,RI_Calc!AJ136,IF(H136&lt;'RI compounds'!$D$13,RI_Calc!AK136,IF(H136&lt;'RI compounds'!$D$14,RI_Calc!AL136,IF(H136&lt;'RI compounds'!$D$15,RI_Calc!AM136,IF(H136&lt;'RI compounds'!$D$16,RI_Calc!AN136,IF(H136&lt;'RI compounds'!$D$17,RI_Calc!AO136,IF(H136&lt;'RI compounds'!$D$18,RI_Calc!AP136,IF(H136&lt;'RI compounds'!$D$19,RI_Calc!AQ136,IF(H136&lt;'RI compounds'!$D$20,RI_Calc!AR136,IF(H136&lt;'RI compounds'!$D$21,RI_Calc!AS136,IF(H136&gt;'RI compounds'!$D$21,RI_Calc!AT136,"ND"))))))))))))))))))))</f>
        <v>19.652788413907864</v>
      </c>
      <c r="Q136" s="57">
        <f t="shared" si="3"/>
        <v>0</v>
      </c>
    </row>
    <row r="137" spans="2:17" x14ac:dyDescent="0.25">
      <c r="B137" s="58" t="s">
        <v>990</v>
      </c>
      <c r="C137" s="59" t="s">
        <v>961</v>
      </c>
      <c r="D137" s="57">
        <v>19.673028505945286</v>
      </c>
      <c r="E137" s="59">
        <v>0.5</v>
      </c>
      <c r="F137" s="59">
        <v>0.5</v>
      </c>
      <c r="G137" s="59" t="s">
        <v>263</v>
      </c>
      <c r="H137" s="59">
        <v>1256</v>
      </c>
      <c r="I137" s="58" t="s">
        <v>975</v>
      </c>
      <c r="J137" s="58" t="s">
        <v>831</v>
      </c>
      <c r="K137" s="58" t="s">
        <v>267</v>
      </c>
      <c r="L137" s="58"/>
      <c r="M137" s="58"/>
      <c r="N137" s="58" t="s">
        <v>974</v>
      </c>
      <c r="O137" s="58" t="s">
        <v>889</v>
      </c>
      <c r="P137" s="57">
        <f>IF(H137&lt;'RI compounds'!$D$3,RI_Calc!AA137,IF(H137&lt;'RI compounds'!$D$4,RI_Calc!AB137,IF(H137&lt;'RI compounds'!$D$5,RI_Calc!AC137,IF(H137&lt;'RI compounds'!$D$6,RI_Calc!AD137,IF(H137&lt;'RI compounds'!$D$7,RI_Calc!AE137,IF(H137&lt;'RI compounds'!$D$8,RI_Calc!AF137,IF(H137&lt;'RI compounds'!$D$9,RI_Calc!AG137,IF(H137&lt;'RI compounds'!$D$10,RI_Calc!AH137,IF(H137&lt;'RI compounds'!$D$11,RI_Calc!AI137,IF(H137&lt;'RI compounds'!$D$12,RI_Calc!AJ137,IF(H137&lt;'RI compounds'!$D$13,RI_Calc!AK137,IF(H137&lt;'RI compounds'!$D$14,RI_Calc!AL137,IF(H137&lt;'RI compounds'!$D$15,RI_Calc!AM137,IF(H137&lt;'RI compounds'!$D$16,RI_Calc!AN137,IF(H137&lt;'RI compounds'!$D$17,RI_Calc!AO137,IF(H137&lt;'RI compounds'!$D$18,RI_Calc!AP137,IF(H137&lt;'RI compounds'!$D$19,RI_Calc!AQ137,IF(H137&lt;'RI compounds'!$D$20,RI_Calc!AR137,IF(H137&lt;'RI compounds'!$D$21,RI_Calc!AS137,IF(H137&gt;'RI compounds'!$D$21,RI_Calc!AT137,"ND"))))))))))))))))))))</f>
        <v>19.673028505945286</v>
      </c>
      <c r="Q137" s="57">
        <f t="shared" si="3"/>
        <v>0</v>
      </c>
    </row>
    <row r="138" spans="2:17" x14ac:dyDescent="0.25">
      <c r="B138" s="58" t="s">
        <v>832</v>
      </c>
      <c r="C138" s="59" t="s">
        <v>904</v>
      </c>
      <c r="D138" s="57">
        <v>19.693252489670584</v>
      </c>
      <c r="E138" s="59">
        <v>0.5</v>
      </c>
      <c r="F138" s="59">
        <v>0.5</v>
      </c>
      <c r="G138" s="59" t="s">
        <v>263</v>
      </c>
      <c r="H138" s="59">
        <v>1257</v>
      </c>
      <c r="I138" s="58" t="s">
        <v>288</v>
      </c>
      <c r="J138" s="58" t="s">
        <v>185</v>
      </c>
      <c r="K138" s="58" t="s">
        <v>267</v>
      </c>
      <c r="L138" s="58" t="s">
        <v>9</v>
      </c>
      <c r="M138" s="58"/>
      <c r="N138" s="58"/>
      <c r="O138" s="58" t="s">
        <v>991</v>
      </c>
      <c r="P138" s="57">
        <f>IF(H138&lt;'RI compounds'!$D$3,RI_Calc!AA138,IF(H138&lt;'RI compounds'!$D$4,RI_Calc!AB138,IF(H138&lt;'RI compounds'!$D$5,RI_Calc!AC138,IF(H138&lt;'RI compounds'!$D$6,RI_Calc!AD138,IF(H138&lt;'RI compounds'!$D$7,RI_Calc!AE138,IF(H138&lt;'RI compounds'!$D$8,RI_Calc!AF138,IF(H138&lt;'RI compounds'!$D$9,RI_Calc!AG138,IF(H138&lt;'RI compounds'!$D$10,RI_Calc!AH138,IF(H138&lt;'RI compounds'!$D$11,RI_Calc!AI138,IF(H138&lt;'RI compounds'!$D$12,RI_Calc!AJ138,IF(H138&lt;'RI compounds'!$D$13,RI_Calc!AK138,IF(H138&lt;'RI compounds'!$D$14,RI_Calc!AL138,IF(H138&lt;'RI compounds'!$D$15,RI_Calc!AM138,IF(H138&lt;'RI compounds'!$D$16,RI_Calc!AN138,IF(H138&lt;'RI compounds'!$D$17,RI_Calc!AO138,IF(H138&lt;'RI compounds'!$D$18,RI_Calc!AP138,IF(H138&lt;'RI compounds'!$D$19,RI_Calc!AQ138,IF(H138&lt;'RI compounds'!$D$20,RI_Calc!AR138,IF(H138&lt;'RI compounds'!$D$21,RI_Calc!AS138,IF(H138&gt;'RI compounds'!$D$21,RI_Calc!AT138,"ND"))))))))))))))))))))</f>
        <v>19.693252489670584</v>
      </c>
      <c r="Q138" s="57">
        <f t="shared" si="3"/>
        <v>0</v>
      </c>
    </row>
    <row r="139" spans="2:17" x14ac:dyDescent="0.25">
      <c r="B139" s="58" t="s">
        <v>833</v>
      </c>
      <c r="C139" s="59" t="s">
        <v>934</v>
      </c>
      <c r="D139" s="57">
        <v>19.814259547900551</v>
      </c>
      <c r="E139" s="59">
        <v>1</v>
      </c>
      <c r="F139" s="59">
        <v>1</v>
      </c>
      <c r="G139" s="59" t="s">
        <v>263</v>
      </c>
      <c r="H139" s="59">
        <v>1263</v>
      </c>
      <c r="I139" s="58"/>
      <c r="J139" s="58"/>
      <c r="K139" s="58"/>
      <c r="L139" s="58"/>
      <c r="M139" s="58" t="s">
        <v>857</v>
      </c>
      <c r="N139" s="58"/>
      <c r="O139" s="58" t="s">
        <v>890</v>
      </c>
      <c r="P139" s="57">
        <f>IF(H139&lt;'RI compounds'!$D$3,RI_Calc!AA139,IF(H139&lt;'RI compounds'!$D$4,RI_Calc!AB139,IF(H139&lt;'RI compounds'!$D$5,RI_Calc!AC139,IF(H139&lt;'RI compounds'!$D$6,RI_Calc!AD139,IF(H139&lt;'RI compounds'!$D$7,RI_Calc!AE139,IF(H139&lt;'RI compounds'!$D$8,RI_Calc!AF139,IF(H139&lt;'RI compounds'!$D$9,RI_Calc!AG139,IF(H139&lt;'RI compounds'!$D$10,RI_Calc!AH139,IF(H139&lt;'RI compounds'!$D$11,RI_Calc!AI139,IF(H139&lt;'RI compounds'!$D$12,RI_Calc!AJ139,IF(H139&lt;'RI compounds'!$D$13,RI_Calc!AK139,IF(H139&lt;'RI compounds'!$D$14,RI_Calc!AL139,IF(H139&lt;'RI compounds'!$D$15,RI_Calc!AM139,IF(H139&lt;'RI compounds'!$D$16,RI_Calc!AN139,IF(H139&lt;'RI compounds'!$D$17,RI_Calc!AO139,IF(H139&lt;'RI compounds'!$D$18,RI_Calc!AP139,IF(H139&lt;'RI compounds'!$D$19,RI_Calc!AQ139,IF(H139&lt;'RI compounds'!$D$20,RI_Calc!AR139,IF(H139&lt;'RI compounds'!$D$21,RI_Calc!AS139,IF(H139&gt;'RI compounds'!$D$21,RI_Calc!AT139,"ND"))))))))))))))))))))</f>
        <v>19.814259547900551</v>
      </c>
      <c r="Q139" s="57">
        <f t="shared" si="3"/>
        <v>0</v>
      </c>
    </row>
    <row r="140" spans="2:17" x14ac:dyDescent="0.25">
      <c r="B140" s="58" t="s">
        <v>191</v>
      </c>
      <c r="C140" s="59" t="s">
        <v>919</v>
      </c>
      <c r="D140" s="57">
        <v>20.391138796915616</v>
      </c>
      <c r="E140" s="59">
        <v>0.5</v>
      </c>
      <c r="F140" s="59">
        <v>0.5</v>
      </c>
      <c r="G140" s="59" t="s">
        <v>263</v>
      </c>
      <c r="H140" s="59">
        <v>1292</v>
      </c>
      <c r="I140" s="58" t="s">
        <v>274</v>
      </c>
      <c r="J140" s="58" t="s">
        <v>190</v>
      </c>
      <c r="K140" s="58" t="s">
        <v>267</v>
      </c>
      <c r="L140" s="58" t="s">
        <v>9</v>
      </c>
      <c r="M140" s="58"/>
      <c r="N140" s="58"/>
      <c r="O140" s="58" t="s">
        <v>362</v>
      </c>
      <c r="P140" s="57">
        <f>IF(H140&lt;'RI compounds'!$D$3,RI_Calc!AA140,IF(H140&lt;'RI compounds'!$D$4,RI_Calc!AB140,IF(H140&lt;'RI compounds'!$D$5,RI_Calc!AC140,IF(H140&lt;'RI compounds'!$D$6,RI_Calc!AD140,IF(H140&lt;'RI compounds'!$D$7,RI_Calc!AE140,IF(H140&lt;'RI compounds'!$D$8,RI_Calc!AF140,IF(H140&lt;'RI compounds'!$D$9,RI_Calc!AG140,IF(H140&lt;'RI compounds'!$D$10,RI_Calc!AH140,IF(H140&lt;'RI compounds'!$D$11,RI_Calc!AI140,IF(H140&lt;'RI compounds'!$D$12,RI_Calc!AJ140,IF(H140&lt;'RI compounds'!$D$13,RI_Calc!AK140,IF(H140&lt;'RI compounds'!$D$14,RI_Calc!AL140,IF(H140&lt;'RI compounds'!$D$15,RI_Calc!AM140,IF(H140&lt;'RI compounds'!$D$16,RI_Calc!AN140,IF(H140&lt;'RI compounds'!$D$17,RI_Calc!AO140,IF(H140&lt;'RI compounds'!$D$18,RI_Calc!AP140,IF(H140&lt;'RI compounds'!$D$19,RI_Calc!AQ140,IF(H140&lt;'RI compounds'!$D$20,RI_Calc!AR140,IF(H140&lt;'RI compounds'!$D$21,RI_Calc!AS140,IF(H140&gt;'RI compounds'!$D$21,RI_Calc!AT140,"ND"))))))))))))))))))))</f>
        <v>20.391138796915616</v>
      </c>
      <c r="Q140" s="57">
        <f t="shared" si="3"/>
        <v>0</v>
      </c>
    </row>
    <row r="141" spans="2:17" x14ac:dyDescent="0.25">
      <c r="B141" s="58" t="s">
        <v>834</v>
      </c>
      <c r="C141" s="59" t="s">
        <v>951</v>
      </c>
      <c r="D141" s="57">
        <v>20.391138796915616</v>
      </c>
      <c r="E141" s="59">
        <v>0.5</v>
      </c>
      <c r="F141" s="59">
        <v>0.5</v>
      </c>
      <c r="G141" s="59" t="s">
        <v>263</v>
      </c>
      <c r="H141" s="59">
        <v>1292</v>
      </c>
      <c r="I141" s="58"/>
      <c r="J141" s="58"/>
      <c r="K141" s="58"/>
      <c r="L141" s="58"/>
      <c r="M141" s="58"/>
      <c r="N141" s="58" t="s">
        <v>974</v>
      </c>
      <c r="O141" s="58" t="s">
        <v>891</v>
      </c>
      <c r="P141" s="57">
        <f>IF(H141&lt;'RI compounds'!$D$3,RI_Calc!AA141,IF(H141&lt;'RI compounds'!$D$4,RI_Calc!AB141,IF(H141&lt;'RI compounds'!$D$5,RI_Calc!AC141,IF(H141&lt;'RI compounds'!$D$6,RI_Calc!AD141,IF(H141&lt;'RI compounds'!$D$7,RI_Calc!AE141,IF(H141&lt;'RI compounds'!$D$8,RI_Calc!AF141,IF(H141&lt;'RI compounds'!$D$9,RI_Calc!AG141,IF(H141&lt;'RI compounds'!$D$10,RI_Calc!AH141,IF(H141&lt;'RI compounds'!$D$11,RI_Calc!AI141,IF(H141&lt;'RI compounds'!$D$12,RI_Calc!AJ141,IF(H141&lt;'RI compounds'!$D$13,RI_Calc!AK141,IF(H141&lt;'RI compounds'!$D$14,RI_Calc!AL141,IF(H141&lt;'RI compounds'!$D$15,RI_Calc!AM141,IF(H141&lt;'RI compounds'!$D$16,RI_Calc!AN141,IF(H141&lt;'RI compounds'!$D$17,RI_Calc!AO141,IF(H141&lt;'RI compounds'!$D$18,RI_Calc!AP141,IF(H141&lt;'RI compounds'!$D$19,RI_Calc!AQ141,IF(H141&lt;'RI compounds'!$D$20,RI_Calc!AR141,IF(H141&lt;'RI compounds'!$D$21,RI_Calc!AS141,IF(H141&gt;'RI compounds'!$D$21,RI_Calc!AT141,"ND"))))))))))))))))))))</f>
        <v>20.391138796915616</v>
      </c>
      <c r="Q141" s="57">
        <f t="shared" si="3"/>
        <v>0</v>
      </c>
    </row>
    <row r="142" spans="2:17" x14ac:dyDescent="0.25">
      <c r="B142" s="58" t="s">
        <v>193</v>
      </c>
      <c r="C142" s="59" t="s">
        <v>962</v>
      </c>
      <c r="D142" s="57">
        <v>20.450075276854786</v>
      </c>
      <c r="E142" s="59">
        <v>0.5</v>
      </c>
      <c r="F142" s="59">
        <v>0.5</v>
      </c>
      <c r="G142" s="59" t="s">
        <v>263</v>
      </c>
      <c r="H142" s="59">
        <v>1295</v>
      </c>
      <c r="I142" s="58" t="s">
        <v>320</v>
      </c>
      <c r="J142" s="58" t="s">
        <v>192</v>
      </c>
      <c r="K142" s="58"/>
      <c r="L142" s="58" t="s">
        <v>9</v>
      </c>
      <c r="M142" s="58"/>
      <c r="N142" s="58"/>
      <c r="O142" s="58" t="s">
        <v>363</v>
      </c>
      <c r="P142" s="57">
        <f>IF(H142&lt;'RI compounds'!$D$3,RI_Calc!AA142,IF(H142&lt;'RI compounds'!$D$4,RI_Calc!AB142,IF(H142&lt;'RI compounds'!$D$5,RI_Calc!AC142,IF(H142&lt;'RI compounds'!$D$6,RI_Calc!AD142,IF(H142&lt;'RI compounds'!$D$7,RI_Calc!AE142,IF(H142&lt;'RI compounds'!$D$8,RI_Calc!AF142,IF(H142&lt;'RI compounds'!$D$9,RI_Calc!AG142,IF(H142&lt;'RI compounds'!$D$10,RI_Calc!AH142,IF(H142&lt;'RI compounds'!$D$11,RI_Calc!AI142,IF(H142&lt;'RI compounds'!$D$12,RI_Calc!AJ142,IF(H142&lt;'RI compounds'!$D$13,RI_Calc!AK142,IF(H142&lt;'RI compounds'!$D$14,RI_Calc!AL142,IF(H142&lt;'RI compounds'!$D$15,RI_Calc!AM142,IF(H142&lt;'RI compounds'!$D$16,RI_Calc!AN142,IF(H142&lt;'RI compounds'!$D$17,RI_Calc!AO142,IF(H142&lt;'RI compounds'!$D$18,RI_Calc!AP142,IF(H142&lt;'RI compounds'!$D$19,RI_Calc!AQ142,IF(H142&lt;'RI compounds'!$D$20,RI_Calc!AR142,IF(H142&lt;'RI compounds'!$D$21,RI_Calc!AS142,IF(H142&gt;'RI compounds'!$D$21,RI_Calc!AT142,"ND"))))))))))))))))))))</f>
        <v>20.450075276854786</v>
      </c>
      <c r="Q142" s="57">
        <f t="shared" si="3"/>
        <v>0</v>
      </c>
    </row>
    <row r="143" spans="2:17" x14ac:dyDescent="0.25">
      <c r="B143" s="58" t="s">
        <v>364</v>
      </c>
      <c r="C143" s="59" t="s">
        <v>963</v>
      </c>
      <c r="D143" s="57">
        <v>20.689600384642922</v>
      </c>
      <c r="E143" s="59">
        <v>0.5</v>
      </c>
      <c r="F143" s="59">
        <v>0.5</v>
      </c>
      <c r="G143" s="59" t="s">
        <v>263</v>
      </c>
      <c r="H143" s="59">
        <v>1309</v>
      </c>
      <c r="I143" s="58" t="s">
        <v>365</v>
      </c>
      <c r="J143" s="58" t="s">
        <v>765</v>
      </c>
      <c r="K143" s="58"/>
      <c r="L143" s="58" t="s">
        <v>9</v>
      </c>
      <c r="M143" s="58"/>
      <c r="N143" s="58"/>
      <c r="O143" s="58" t="s">
        <v>366</v>
      </c>
      <c r="P143" s="57">
        <f>IF(H143&lt;'RI compounds'!$D$3,RI_Calc!AA143,IF(H143&lt;'RI compounds'!$D$4,RI_Calc!AB143,IF(H143&lt;'RI compounds'!$D$5,RI_Calc!AC143,IF(H143&lt;'RI compounds'!$D$6,RI_Calc!AD143,IF(H143&lt;'RI compounds'!$D$7,RI_Calc!AE143,IF(H143&lt;'RI compounds'!$D$8,RI_Calc!AF143,IF(H143&lt;'RI compounds'!$D$9,RI_Calc!AG143,IF(H143&lt;'RI compounds'!$D$10,RI_Calc!AH143,IF(H143&lt;'RI compounds'!$D$11,RI_Calc!AI143,IF(H143&lt;'RI compounds'!$D$12,RI_Calc!AJ143,IF(H143&lt;'RI compounds'!$D$13,RI_Calc!AK143,IF(H143&lt;'RI compounds'!$D$14,RI_Calc!AL143,IF(H143&lt;'RI compounds'!$D$15,RI_Calc!AM143,IF(H143&lt;'RI compounds'!$D$16,RI_Calc!AN143,IF(H143&lt;'RI compounds'!$D$17,RI_Calc!AO143,IF(H143&lt;'RI compounds'!$D$18,RI_Calc!AP143,IF(H143&lt;'RI compounds'!$D$19,RI_Calc!AQ143,IF(H143&lt;'RI compounds'!$D$20,RI_Calc!AR143,IF(H143&lt;'RI compounds'!$D$21,RI_Calc!AS143,IF(H143&gt;'RI compounds'!$D$21,RI_Calc!AT143,"ND"))))))))))))))))))))</f>
        <v>20.689600384642922</v>
      </c>
      <c r="Q143" s="57">
        <f t="shared" si="3"/>
        <v>0</v>
      </c>
    </row>
    <row r="144" spans="2:17" x14ac:dyDescent="0.25">
      <c r="B144" s="58" t="s">
        <v>835</v>
      </c>
      <c r="C144" s="59" t="s">
        <v>904</v>
      </c>
      <c r="D144" s="57">
        <v>21.428732897218726</v>
      </c>
      <c r="E144" s="59">
        <v>0.5</v>
      </c>
      <c r="F144" s="59">
        <v>0.5</v>
      </c>
      <c r="G144" s="59" t="s">
        <v>263</v>
      </c>
      <c r="H144" s="59">
        <v>1357</v>
      </c>
      <c r="I144" s="58" t="s">
        <v>288</v>
      </c>
      <c r="J144" s="58" t="s">
        <v>194</v>
      </c>
      <c r="K144" s="58"/>
      <c r="L144" s="58" t="s">
        <v>9</v>
      </c>
      <c r="M144" s="58"/>
      <c r="N144" s="58"/>
      <c r="O144" s="58" t="s">
        <v>372</v>
      </c>
      <c r="P144" s="57">
        <f>IF(H144&lt;'RI compounds'!$D$3,RI_Calc!AA144,IF(H144&lt;'RI compounds'!$D$4,RI_Calc!AB144,IF(H144&lt;'RI compounds'!$D$5,RI_Calc!AC144,IF(H144&lt;'RI compounds'!$D$6,RI_Calc!AD144,IF(H144&lt;'RI compounds'!$D$7,RI_Calc!AE144,IF(H144&lt;'RI compounds'!$D$8,RI_Calc!AF144,IF(H144&lt;'RI compounds'!$D$9,RI_Calc!AG144,IF(H144&lt;'RI compounds'!$D$10,RI_Calc!AH144,IF(H144&lt;'RI compounds'!$D$11,RI_Calc!AI144,IF(H144&lt;'RI compounds'!$D$12,RI_Calc!AJ144,IF(H144&lt;'RI compounds'!$D$13,RI_Calc!AK144,IF(H144&lt;'RI compounds'!$D$14,RI_Calc!AL144,IF(H144&lt;'RI compounds'!$D$15,RI_Calc!AM144,IF(H144&lt;'RI compounds'!$D$16,RI_Calc!AN144,IF(H144&lt;'RI compounds'!$D$17,RI_Calc!AO144,IF(H144&lt;'RI compounds'!$D$18,RI_Calc!AP144,IF(H144&lt;'RI compounds'!$D$19,RI_Calc!AQ144,IF(H144&lt;'RI compounds'!$D$20,RI_Calc!AR144,IF(H144&lt;'RI compounds'!$D$21,RI_Calc!AS144,IF(H144&gt;'RI compounds'!$D$21,RI_Calc!AT144,"ND"))))))))))))))))))))</f>
        <v>21.428732897218726</v>
      </c>
      <c r="Q144" s="57">
        <f t="shared" si="3"/>
        <v>0</v>
      </c>
    </row>
    <row r="145" spans="2:17" x14ac:dyDescent="0.25">
      <c r="B145" s="58" t="s">
        <v>836</v>
      </c>
      <c r="C145" s="59" t="s">
        <v>964</v>
      </c>
      <c r="D145" s="57">
        <v>21.51928057794154</v>
      </c>
      <c r="E145" s="59">
        <v>1</v>
      </c>
      <c r="F145" s="59">
        <v>1</v>
      </c>
      <c r="G145" s="59" t="s">
        <v>263</v>
      </c>
      <c r="H145" s="59">
        <v>1363</v>
      </c>
      <c r="I145" s="58"/>
      <c r="J145" s="58"/>
      <c r="K145" s="58"/>
      <c r="L145" s="58"/>
      <c r="M145" s="58" t="s">
        <v>10</v>
      </c>
      <c r="N145" s="58"/>
      <c r="O145" s="58" t="s">
        <v>892</v>
      </c>
      <c r="P145" s="57">
        <f>IF(H145&lt;'RI compounds'!$D$3,RI_Calc!AA145,IF(H145&lt;'RI compounds'!$D$4,RI_Calc!AB145,IF(H145&lt;'RI compounds'!$D$5,RI_Calc!AC145,IF(H145&lt;'RI compounds'!$D$6,RI_Calc!AD145,IF(H145&lt;'RI compounds'!$D$7,RI_Calc!AE145,IF(H145&lt;'RI compounds'!$D$8,RI_Calc!AF145,IF(H145&lt;'RI compounds'!$D$9,RI_Calc!AG145,IF(H145&lt;'RI compounds'!$D$10,RI_Calc!AH145,IF(H145&lt;'RI compounds'!$D$11,RI_Calc!AI145,IF(H145&lt;'RI compounds'!$D$12,RI_Calc!AJ145,IF(H145&lt;'RI compounds'!$D$13,RI_Calc!AK145,IF(H145&lt;'RI compounds'!$D$14,RI_Calc!AL145,IF(H145&lt;'RI compounds'!$D$15,RI_Calc!AM145,IF(H145&lt;'RI compounds'!$D$16,RI_Calc!AN145,IF(H145&lt;'RI compounds'!$D$17,RI_Calc!AO145,IF(H145&lt;'RI compounds'!$D$18,RI_Calc!AP145,IF(H145&lt;'RI compounds'!$D$19,RI_Calc!AQ145,IF(H145&lt;'RI compounds'!$D$20,RI_Calc!AR145,IF(H145&lt;'RI compounds'!$D$21,RI_Calc!AS145,IF(H145&gt;'RI compounds'!$D$21,RI_Calc!AT145,"ND"))))))))))))))))))))</f>
        <v>21.51928057794154</v>
      </c>
      <c r="Q145" s="57">
        <f t="shared" si="3"/>
        <v>0</v>
      </c>
    </row>
    <row r="146" spans="2:17" x14ac:dyDescent="0.25">
      <c r="B146" s="58" t="s">
        <v>367</v>
      </c>
      <c r="C146" s="59" t="s">
        <v>921</v>
      </c>
      <c r="D146" s="57">
        <v>21.609430536969505</v>
      </c>
      <c r="E146" s="59">
        <v>0.5</v>
      </c>
      <c r="F146" s="59">
        <v>0.5</v>
      </c>
      <c r="G146" s="59" t="s">
        <v>263</v>
      </c>
      <c r="H146" s="59">
        <v>1369</v>
      </c>
      <c r="I146" s="58" t="s">
        <v>266</v>
      </c>
      <c r="J146" s="58" t="s">
        <v>838</v>
      </c>
      <c r="K146" s="58"/>
      <c r="L146" s="58" t="s">
        <v>9</v>
      </c>
      <c r="M146" s="58"/>
      <c r="N146" s="58"/>
      <c r="O146" s="58" t="s">
        <v>369</v>
      </c>
      <c r="P146" s="57">
        <f>IF(H146&lt;'RI compounds'!$D$3,RI_Calc!AA146,IF(H146&lt;'RI compounds'!$D$4,RI_Calc!AB146,IF(H146&lt;'RI compounds'!$D$5,RI_Calc!AC146,IF(H146&lt;'RI compounds'!$D$6,RI_Calc!AD146,IF(H146&lt;'RI compounds'!$D$7,RI_Calc!AE146,IF(H146&lt;'RI compounds'!$D$8,RI_Calc!AF146,IF(H146&lt;'RI compounds'!$D$9,RI_Calc!AG146,IF(H146&lt;'RI compounds'!$D$10,RI_Calc!AH146,IF(H146&lt;'RI compounds'!$D$11,RI_Calc!AI146,IF(H146&lt;'RI compounds'!$D$12,RI_Calc!AJ146,IF(H146&lt;'RI compounds'!$D$13,RI_Calc!AK146,IF(H146&lt;'RI compounds'!$D$14,RI_Calc!AL146,IF(H146&lt;'RI compounds'!$D$15,RI_Calc!AM146,IF(H146&lt;'RI compounds'!$D$16,RI_Calc!AN146,IF(H146&lt;'RI compounds'!$D$17,RI_Calc!AO146,IF(H146&lt;'RI compounds'!$D$18,RI_Calc!AP146,IF(H146&lt;'RI compounds'!$D$19,RI_Calc!AQ146,IF(H146&lt;'RI compounds'!$D$20,RI_Calc!AR146,IF(H146&lt;'RI compounds'!$D$21,RI_Calc!AS146,IF(H146&gt;'RI compounds'!$D$21,RI_Calc!AT146,"ND"))))))))))))))))))))</f>
        <v>21.609430536969505</v>
      </c>
      <c r="Q146" s="57">
        <f t="shared" si="3"/>
        <v>0</v>
      </c>
    </row>
    <row r="147" spans="2:17" x14ac:dyDescent="0.25">
      <c r="B147" s="58" t="s">
        <v>837</v>
      </c>
      <c r="C147" s="59" t="s">
        <v>965</v>
      </c>
      <c r="D147" s="57">
        <v>21.609430536969505</v>
      </c>
      <c r="E147" s="59">
        <v>1</v>
      </c>
      <c r="F147" s="59">
        <v>1</v>
      </c>
      <c r="G147" s="59" t="s">
        <v>263</v>
      </c>
      <c r="H147" s="59">
        <v>1369</v>
      </c>
      <c r="I147" s="58"/>
      <c r="J147" s="58"/>
      <c r="K147" s="58"/>
      <c r="L147" s="58"/>
      <c r="M147" s="58" t="s">
        <v>10</v>
      </c>
      <c r="N147" s="58"/>
      <c r="O147" s="58" t="s">
        <v>893</v>
      </c>
      <c r="P147" s="57">
        <f>IF(H147&lt;'RI compounds'!$D$3,RI_Calc!AA147,IF(H147&lt;'RI compounds'!$D$4,RI_Calc!AB147,IF(H147&lt;'RI compounds'!$D$5,RI_Calc!AC147,IF(H147&lt;'RI compounds'!$D$6,RI_Calc!AD147,IF(H147&lt;'RI compounds'!$D$7,RI_Calc!AE147,IF(H147&lt;'RI compounds'!$D$8,RI_Calc!AF147,IF(H147&lt;'RI compounds'!$D$9,RI_Calc!AG147,IF(H147&lt;'RI compounds'!$D$10,RI_Calc!AH147,IF(H147&lt;'RI compounds'!$D$11,RI_Calc!AI147,IF(H147&lt;'RI compounds'!$D$12,RI_Calc!AJ147,IF(H147&lt;'RI compounds'!$D$13,RI_Calc!AK147,IF(H147&lt;'RI compounds'!$D$14,RI_Calc!AL147,IF(H147&lt;'RI compounds'!$D$15,RI_Calc!AM147,IF(H147&lt;'RI compounds'!$D$16,RI_Calc!AN147,IF(H147&lt;'RI compounds'!$D$17,RI_Calc!AO147,IF(H147&lt;'RI compounds'!$D$18,RI_Calc!AP147,IF(H147&lt;'RI compounds'!$D$19,RI_Calc!AQ147,IF(H147&lt;'RI compounds'!$D$20,RI_Calc!AR147,IF(H147&lt;'RI compounds'!$D$21,RI_Calc!AS147,IF(H147&gt;'RI compounds'!$D$21,RI_Calc!AT147,"ND"))))))))))))))))))))</f>
        <v>21.609430536969505</v>
      </c>
      <c r="Q147" s="57">
        <f t="shared" si="3"/>
        <v>0</v>
      </c>
    </row>
    <row r="148" spans="2:17" x14ac:dyDescent="0.25">
      <c r="B148" s="58" t="s">
        <v>370</v>
      </c>
      <c r="C148" s="59" t="s">
        <v>963</v>
      </c>
      <c r="D148" s="57">
        <v>21.803407553217561</v>
      </c>
      <c r="E148" s="59">
        <v>0.5</v>
      </c>
      <c r="F148" s="59">
        <v>0.5</v>
      </c>
      <c r="G148" s="59" t="s">
        <v>263</v>
      </c>
      <c r="H148" s="59">
        <v>1382</v>
      </c>
      <c r="I148" s="58" t="s">
        <v>284</v>
      </c>
      <c r="J148" s="58" t="s">
        <v>839</v>
      </c>
      <c r="K148" s="58"/>
      <c r="L148" s="58" t="s">
        <v>9</v>
      </c>
      <c r="M148" s="58"/>
      <c r="N148" s="58"/>
      <c r="O148" s="58" t="s">
        <v>371</v>
      </c>
      <c r="P148" s="57">
        <f>IF(H148&lt;'RI compounds'!$D$3,RI_Calc!AA148,IF(H148&lt;'RI compounds'!$D$4,RI_Calc!AB148,IF(H148&lt;'RI compounds'!$D$5,RI_Calc!AC148,IF(H148&lt;'RI compounds'!$D$6,RI_Calc!AD148,IF(H148&lt;'RI compounds'!$D$7,RI_Calc!AE148,IF(H148&lt;'RI compounds'!$D$8,RI_Calc!AF148,IF(H148&lt;'RI compounds'!$D$9,RI_Calc!AG148,IF(H148&lt;'RI compounds'!$D$10,RI_Calc!AH148,IF(H148&lt;'RI compounds'!$D$11,RI_Calc!AI148,IF(H148&lt;'RI compounds'!$D$12,RI_Calc!AJ148,IF(H148&lt;'RI compounds'!$D$13,RI_Calc!AK148,IF(H148&lt;'RI compounds'!$D$14,RI_Calc!AL148,IF(H148&lt;'RI compounds'!$D$15,RI_Calc!AM148,IF(H148&lt;'RI compounds'!$D$16,RI_Calc!AN148,IF(H148&lt;'RI compounds'!$D$17,RI_Calc!AO148,IF(H148&lt;'RI compounds'!$D$18,RI_Calc!AP148,IF(H148&lt;'RI compounds'!$D$19,RI_Calc!AQ148,IF(H148&lt;'RI compounds'!$D$20,RI_Calc!AR148,IF(H148&lt;'RI compounds'!$D$21,RI_Calc!AS148,IF(H148&gt;'RI compounds'!$D$21,RI_Calc!AT148,"ND"))))))))))))))))))))</f>
        <v>21.803407553217561</v>
      </c>
      <c r="Q148" s="57">
        <f t="shared" si="3"/>
        <v>0</v>
      </c>
    </row>
    <row r="149" spans="2:17" x14ac:dyDescent="0.25">
      <c r="B149" s="58" t="s">
        <v>840</v>
      </c>
      <c r="C149" s="59" t="s">
        <v>925</v>
      </c>
      <c r="D149" s="57">
        <v>21.847912321666279</v>
      </c>
      <c r="E149" s="59">
        <v>0.5</v>
      </c>
      <c r="F149" s="59">
        <v>0.5</v>
      </c>
      <c r="G149" s="59" t="s">
        <v>263</v>
      </c>
      <c r="H149" s="59">
        <v>1385</v>
      </c>
      <c r="I149" s="58" t="s">
        <v>284</v>
      </c>
      <c r="J149" s="58" t="s">
        <v>841</v>
      </c>
      <c r="K149" s="58"/>
      <c r="L149" s="58" t="s">
        <v>9</v>
      </c>
      <c r="M149" s="58"/>
      <c r="N149" s="58"/>
      <c r="O149" s="58" t="s">
        <v>374</v>
      </c>
      <c r="P149" s="57">
        <f>IF(H149&lt;'RI compounds'!$D$3,RI_Calc!AA149,IF(H149&lt;'RI compounds'!$D$4,RI_Calc!AB149,IF(H149&lt;'RI compounds'!$D$5,RI_Calc!AC149,IF(H149&lt;'RI compounds'!$D$6,RI_Calc!AD149,IF(H149&lt;'RI compounds'!$D$7,RI_Calc!AE149,IF(H149&lt;'RI compounds'!$D$8,RI_Calc!AF149,IF(H149&lt;'RI compounds'!$D$9,RI_Calc!AG149,IF(H149&lt;'RI compounds'!$D$10,RI_Calc!AH149,IF(H149&lt;'RI compounds'!$D$11,RI_Calc!AI149,IF(H149&lt;'RI compounds'!$D$12,RI_Calc!AJ149,IF(H149&lt;'RI compounds'!$D$13,RI_Calc!AK149,IF(H149&lt;'RI compounds'!$D$14,RI_Calc!AL149,IF(H149&lt;'RI compounds'!$D$15,RI_Calc!AM149,IF(H149&lt;'RI compounds'!$D$16,RI_Calc!AN149,IF(H149&lt;'RI compounds'!$D$17,RI_Calc!AO149,IF(H149&lt;'RI compounds'!$D$18,RI_Calc!AP149,IF(H149&lt;'RI compounds'!$D$19,RI_Calc!AQ149,IF(H149&lt;'RI compounds'!$D$20,RI_Calc!AR149,IF(H149&lt;'RI compounds'!$D$21,RI_Calc!AS149,IF(H149&gt;'RI compounds'!$D$21,RI_Calc!AT149,"ND"))))))))))))))))))))</f>
        <v>21.847912321666279</v>
      </c>
      <c r="Q149" s="57">
        <f t="shared" si="3"/>
        <v>0</v>
      </c>
    </row>
    <row r="150" spans="2:17" x14ac:dyDescent="0.25">
      <c r="B150" s="58" t="s">
        <v>842</v>
      </c>
      <c r="C150" s="59" t="s">
        <v>925</v>
      </c>
      <c r="D150" s="57">
        <v>21.921873150079549</v>
      </c>
      <c r="E150" s="59">
        <v>0.5</v>
      </c>
      <c r="F150" s="59">
        <v>0.5</v>
      </c>
      <c r="G150" s="59" t="s">
        <v>263</v>
      </c>
      <c r="H150" s="59">
        <v>1390</v>
      </c>
      <c r="I150" s="58" t="s">
        <v>284</v>
      </c>
      <c r="J150" s="58" t="s">
        <v>196</v>
      </c>
      <c r="K150" s="58"/>
      <c r="L150" s="58" t="s">
        <v>9</v>
      </c>
      <c r="M150" s="58"/>
      <c r="N150" s="58"/>
      <c r="O150" s="58" t="s">
        <v>375</v>
      </c>
      <c r="P150" s="57">
        <f>IF(H150&lt;'RI compounds'!$D$3,RI_Calc!AA150,IF(H150&lt;'RI compounds'!$D$4,RI_Calc!AB150,IF(H150&lt;'RI compounds'!$D$5,RI_Calc!AC150,IF(H150&lt;'RI compounds'!$D$6,RI_Calc!AD150,IF(H150&lt;'RI compounds'!$D$7,RI_Calc!AE150,IF(H150&lt;'RI compounds'!$D$8,RI_Calc!AF150,IF(H150&lt;'RI compounds'!$D$9,RI_Calc!AG150,IF(H150&lt;'RI compounds'!$D$10,RI_Calc!AH150,IF(H150&lt;'RI compounds'!$D$11,RI_Calc!AI150,IF(H150&lt;'RI compounds'!$D$12,RI_Calc!AJ150,IF(H150&lt;'RI compounds'!$D$13,RI_Calc!AK150,IF(H150&lt;'RI compounds'!$D$14,RI_Calc!AL150,IF(H150&lt;'RI compounds'!$D$15,RI_Calc!AM150,IF(H150&lt;'RI compounds'!$D$16,RI_Calc!AN150,IF(H150&lt;'RI compounds'!$D$17,RI_Calc!AO150,IF(H150&lt;'RI compounds'!$D$18,RI_Calc!AP150,IF(H150&lt;'RI compounds'!$D$19,RI_Calc!AQ150,IF(H150&lt;'RI compounds'!$D$20,RI_Calc!AR150,IF(H150&lt;'RI compounds'!$D$21,RI_Calc!AS150,IF(H150&gt;'RI compounds'!$D$21,RI_Calc!AT150,"ND"))))))))))))))))))))</f>
        <v>21.921873150079549</v>
      </c>
      <c r="Q150" s="57">
        <f t="shared" si="3"/>
        <v>0</v>
      </c>
    </row>
    <row r="151" spans="2:17" x14ac:dyDescent="0.25">
      <c r="B151" s="58" t="s">
        <v>843</v>
      </c>
      <c r="C151" s="59" t="s">
        <v>921</v>
      </c>
      <c r="D151" s="57">
        <v>22.010275760583188</v>
      </c>
      <c r="E151" s="59">
        <v>0.5</v>
      </c>
      <c r="F151" s="59">
        <v>0.5</v>
      </c>
      <c r="G151" s="59" t="s">
        <v>263</v>
      </c>
      <c r="H151" s="59">
        <v>1396</v>
      </c>
      <c r="I151" s="58" t="s">
        <v>982</v>
      </c>
      <c r="J151" s="58" t="s">
        <v>844</v>
      </c>
      <c r="K151" s="58"/>
      <c r="L151" s="58" t="s">
        <v>9</v>
      </c>
      <c r="M151" s="58"/>
      <c r="N151" s="58"/>
      <c r="O151" s="58" t="s">
        <v>894</v>
      </c>
      <c r="P151" s="57">
        <f>IF(H151&lt;'RI compounds'!$D$3,RI_Calc!AA151,IF(H151&lt;'RI compounds'!$D$4,RI_Calc!AB151,IF(H151&lt;'RI compounds'!$D$5,RI_Calc!AC151,IF(H151&lt;'RI compounds'!$D$6,RI_Calc!AD151,IF(H151&lt;'RI compounds'!$D$7,RI_Calc!AE151,IF(H151&lt;'RI compounds'!$D$8,RI_Calc!AF151,IF(H151&lt;'RI compounds'!$D$9,RI_Calc!AG151,IF(H151&lt;'RI compounds'!$D$10,RI_Calc!AH151,IF(H151&lt;'RI compounds'!$D$11,RI_Calc!AI151,IF(H151&lt;'RI compounds'!$D$12,RI_Calc!AJ151,IF(H151&lt;'RI compounds'!$D$13,RI_Calc!AK151,IF(H151&lt;'RI compounds'!$D$14,RI_Calc!AL151,IF(H151&lt;'RI compounds'!$D$15,RI_Calc!AM151,IF(H151&lt;'RI compounds'!$D$16,RI_Calc!AN151,IF(H151&lt;'RI compounds'!$D$17,RI_Calc!AO151,IF(H151&lt;'RI compounds'!$D$18,RI_Calc!AP151,IF(H151&lt;'RI compounds'!$D$19,RI_Calc!AQ151,IF(H151&lt;'RI compounds'!$D$20,RI_Calc!AR151,IF(H151&lt;'RI compounds'!$D$21,RI_Calc!AS151,IF(H151&gt;'RI compounds'!$D$21,RI_Calc!AT151,"ND"))))))))))))))))))))</f>
        <v>22.010275760583188</v>
      </c>
      <c r="Q151" s="57">
        <f t="shared" si="3"/>
        <v>0</v>
      </c>
    </row>
    <row r="152" spans="2:17" x14ac:dyDescent="0.25">
      <c r="B152" s="58" t="s">
        <v>845</v>
      </c>
      <c r="C152" s="59" t="s">
        <v>909</v>
      </c>
      <c r="D152" s="57">
        <v>22.107192857343303</v>
      </c>
      <c r="E152" s="59">
        <v>0.5</v>
      </c>
      <c r="F152" s="59">
        <v>0.5</v>
      </c>
      <c r="G152" s="59" t="s">
        <v>263</v>
      </c>
      <c r="H152" s="59">
        <v>1403</v>
      </c>
      <c r="I152" s="58" t="s">
        <v>284</v>
      </c>
      <c r="J152" s="58" t="s">
        <v>846</v>
      </c>
      <c r="K152" s="58"/>
      <c r="L152" s="58" t="s">
        <v>9</v>
      </c>
      <c r="M152" s="58"/>
      <c r="N152" s="58"/>
      <c r="O152" s="58" t="s">
        <v>377</v>
      </c>
      <c r="P152" s="57">
        <f>IF(H152&lt;'RI compounds'!$D$3,RI_Calc!AA152,IF(H152&lt;'RI compounds'!$D$4,RI_Calc!AB152,IF(H152&lt;'RI compounds'!$D$5,RI_Calc!AC152,IF(H152&lt;'RI compounds'!$D$6,RI_Calc!AD152,IF(H152&lt;'RI compounds'!$D$7,RI_Calc!AE152,IF(H152&lt;'RI compounds'!$D$8,RI_Calc!AF152,IF(H152&lt;'RI compounds'!$D$9,RI_Calc!AG152,IF(H152&lt;'RI compounds'!$D$10,RI_Calc!AH152,IF(H152&lt;'RI compounds'!$D$11,RI_Calc!AI152,IF(H152&lt;'RI compounds'!$D$12,RI_Calc!AJ152,IF(H152&lt;'RI compounds'!$D$13,RI_Calc!AK152,IF(H152&lt;'RI compounds'!$D$14,RI_Calc!AL152,IF(H152&lt;'RI compounds'!$D$15,RI_Calc!AM152,IF(H152&lt;'RI compounds'!$D$16,RI_Calc!AN152,IF(H152&lt;'RI compounds'!$D$17,RI_Calc!AO152,IF(H152&lt;'RI compounds'!$D$18,RI_Calc!AP152,IF(H152&lt;'RI compounds'!$D$19,RI_Calc!AQ152,IF(H152&lt;'RI compounds'!$D$20,RI_Calc!AR152,IF(H152&lt;'RI compounds'!$D$21,RI_Calc!AS152,IF(H152&gt;'RI compounds'!$D$21,RI_Calc!AT152,"ND"))))))))))))))))))))</f>
        <v>22.107192857343303</v>
      </c>
      <c r="Q152" s="57">
        <f t="shared" si="3"/>
        <v>0</v>
      </c>
    </row>
    <row r="153" spans="2:17" x14ac:dyDescent="0.25">
      <c r="B153" s="58" t="s">
        <v>451</v>
      </c>
      <c r="C153" s="59" t="s">
        <v>966</v>
      </c>
      <c r="D153" s="57">
        <v>22.208642586479577</v>
      </c>
      <c r="E153" s="59">
        <v>0.5</v>
      </c>
      <c r="F153" s="59">
        <v>0.5</v>
      </c>
      <c r="G153" s="59" t="s">
        <v>263</v>
      </c>
      <c r="H153" s="59">
        <v>1411</v>
      </c>
      <c r="I153" s="58" t="s">
        <v>266</v>
      </c>
      <c r="J153" s="58" t="s">
        <v>450</v>
      </c>
      <c r="K153" s="58"/>
      <c r="L153" s="58" t="s">
        <v>9</v>
      </c>
      <c r="M153" s="58"/>
      <c r="N153" s="58"/>
      <c r="O153" s="58" t="s">
        <v>895</v>
      </c>
      <c r="P153" s="57">
        <f>IF(H153&lt;'RI compounds'!$D$3,RI_Calc!AA153,IF(H153&lt;'RI compounds'!$D$4,RI_Calc!AB153,IF(H153&lt;'RI compounds'!$D$5,RI_Calc!AC153,IF(H153&lt;'RI compounds'!$D$6,RI_Calc!AD153,IF(H153&lt;'RI compounds'!$D$7,RI_Calc!AE153,IF(H153&lt;'RI compounds'!$D$8,RI_Calc!AF153,IF(H153&lt;'RI compounds'!$D$9,RI_Calc!AG153,IF(H153&lt;'RI compounds'!$D$10,RI_Calc!AH153,IF(H153&lt;'RI compounds'!$D$11,RI_Calc!AI153,IF(H153&lt;'RI compounds'!$D$12,RI_Calc!AJ153,IF(H153&lt;'RI compounds'!$D$13,RI_Calc!AK153,IF(H153&lt;'RI compounds'!$D$14,RI_Calc!AL153,IF(H153&lt;'RI compounds'!$D$15,RI_Calc!AM153,IF(H153&lt;'RI compounds'!$D$16,RI_Calc!AN153,IF(H153&lt;'RI compounds'!$D$17,RI_Calc!AO153,IF(H153&lt;'RI compounds'!$D$18,RI_Calc!AP153,IF(H153&lt;'RI compounds'!$D$19,RI_Calc!AQ153,IF(H153&lt;'RI compounds'!$D$20,RI_Calc!AR153,IF(H153&lt;'RI compounds'!$D$21,RI_Calc!AS153,IF(H153&gt;'RI compounds'!$D$21,RI_Calc!AT153,"ND"))))))))))))))))))))</f>
        <v>22.208642586479577</v>
      </c>
      <c r="Q153" s="57">
        <f t="shared" si="3"/>
        <v>0</v>
      </c>
    </row>
    <row r="154" spans="2:17" x14ac:dyDescent="0.25">
      <c r="B154" s="58" t="s">
        <v>199</v>
      </c>
      <c r="C154" s="59" t="s">
        <v>967</v>
      </c>
      <c r="D154" s="57">
        <v>22.975910751926133</v>
      </c>
      <c r="E154" s="59">
        <v>0.5</v>
      </c>
      <c r="F154" s="59">
        <v>0.5</v>
      </c>
      <c r="G154" s="59" t="s">
        <v>263</v>
      </c>
      <c r="H154" s="59">
        <v>1473</v>
      </c>
      <c r="I154" s="58" t="s">
        <v>349</v>
      </c>
      <c r="J154" s="58" t="s">
        <v>198</v>
      </c>
      <c r="K154" s="58"/>
      <c r="L154" s="58" t="s">
        <v>9</v>
      </c>
      <c r="M154" s="58"/>
      <c r="N154" s="58"/>
      <c r="O154" s="58" t="s">
        <v>379</v>
      </c>
      <c r="P154" s="57">
        <f>IF(H154&lt;'RI compounds'!$D$3,RI_Calc!AA154,IF(H154&lt;'RI compounds'!$D$4,RI_Calc!AB154,IF(H154&lt;'RI compounds'!$D$5,RI_Calc!AC154,IF(H154&lt;'RI compounds'!$D$6,RI_Calc!AD154,IF(H154&lt;'RI compounds'!$D$7,RI_Calc!AE154,IF(H154&lt;'RI compounds'!$D$8,RI_Calc!AF154,IF(H154&lt;'RI compounds'!$D$9,RI_Calc!AG154,IF(H154&lt;'RI compounds'!$D$10,RI_Calc!AH154,IF(H154&lt;'RI compounds'!$D$11,RI_Calc!AI154,IF(H154&lt;'RI compounds'!$D$12,RI_Calc!AJ154,IF(H154&lt;'RI compounds'!$D$13,RI_Calc!AK154,IF(H154&lt;'RI compounds'!$D$14,RI_Calc!AL154,IF(H154&lt;'RI compounds'!$D$15,RI_Calc!AM154,IF(H154&lt;'RI compounds'!$D$16,RI_Calc!AN154,IF(H154&lt;'RI compounds'!$D$17,RI_Calc!AO154,IF(H154&lt;'RI compounds'!$D$18,RI_Calc!AP154,IF(H154&lt;'RI compounds'!$D$19,RI_Calc!AQ154,IF(H154&lt;'RI compounds'!$D$20,RI_Calc!AR154,IF(H154&lt;'RI compounds'!$D$21,RI_Calc!AS154,IF(H154&gt;'RI compounds'!$D$21,RI_Calc!AT154,"ND"))))))))))))))))))))</f>
        <v>22.975910751926133</v>
      </c>
      <c r="Q154" s="57">
        <f t="shared" si="3"/>
        <v>0</v>
      </c>
    </row>
    <row r="155" spans="2:17" x14ac:dyDescent="0.25">
      <c r="B155" s="58" t="s">
        <v>202</v>
      </c>
      <c r="C155" s="59" t="s">
        <v>919</v>
      </c>
      <c r="D155" s="57">
        <v>23.348984707618289</v>
      </c>
      <c r="E155" s="59">
        <v>0.5</v>
      </c>
      <c r="F155" s="59">
        <v>0.5</v>
      </c>
      <c r="G155" s="59" t="s">
        <v>263</v>
      </c>
      <c r="H155" s="59">
        <v>1505</v>
      </c>
      <c r="I155" s="58" t="s">
        <v>274</v>
      </c>
      <c r="J155" s="58" t="s">
        <v>710</v>
      </c>
      <c r="K155" s="58" t="s">
        <v>267</v>
      </c>
      <c r="L155" s="58" t="s">
        <v>9</v>
      </c>
      <c r="M155" s="58"/>
      <c r="N155" s="58"/>
      <c r="O155" s="58" t="s">
        <v>378</v>
      </c>
      <c r="P155" s="57">
        <f>IF(H155&lt;'RI compounds'!$D$3,RI_Calc!AA155,IF(H155&lt;'RI compounds'!$D$4,RI_Calc!AB155,IF(H155&lt;'RI compounds'!$D$5,RI_Calc!AC155,IF(H155&lt;'RI compounds'!$D$6,RI_Calc!AD155,IF(H155&lt;'RI compounds'!$D$7,RI_Calc!AE155,IF(H155&lt;'RI compounds'!$D$8,RI_Calc!AF155,IF(H155&lt;'RI compounds'!$D$9,RI_Calc!AG155,IF(H155&lt;'RI compounds'!$D$10,RI_Calc!AH155,IF(H155&lt;'RI compounds'!$D$11,RI_Calc!AI155,IF(H155&lt;'RI compounds'!$D$12,RI_Calc!AJ155,IF(H155&lt;'RI compounds'!$D$13,RI_Calc!AK155,IF(H155&lt;'RI compounds'!$D$14,RI_Calc!AL155,IF(H155&lt;'RI compounds'!$D$15,RI_Calc!AM155,IF(H155&lt;'RI compounds'!$D$16,RI_Calc!AN155,IF(H155&lt;'RI compounds'!$D$17,RI_Calc!AO155,IF(H155&lt;'RI compounds'!$D$18,RI_Calc!AP155,IF(H155&lt;'RI compounds'!$D$19,RI_Calc!AQ155,IF(H155&lt;'RI compounds'!$D$20,RI_Calc!AR155,IF(H155&lt;'RI compounds'!$D$21,RI_Calc!AS155,IF(H155&gt;'RI compounds'!$D$21,RI_Calc!AT155,"ND"))))))))))))))))))))</f>
        <v>23.348984707618289</v>
      </c>
      <c r="Q155" s="57">
        <f t="shared" si="3"/>
        <v>0</v>
      </c>
    </row>
    <row r="156" spans="2:17" x14ac:dyDescent="0.25">
      <c r="B156" s="58" t="s">
        <v>201</v>
      </c>
      <c r="C156" s="59" t="s">
        <v>962</v>
      </c>
      <c r="D156" s="57">
        <v>23.397806944929524</v>
      </c>
      <c r="E156" s="59">
        <v>0.5</v>
      </c>
      <c r="F156" s="59">
        <v>0.5</v>
      </c>
      <c r="G156" s="59" t="s">
        <v>263</v>
      </c>
      <c r="H156" s="59">
        <v>1510</v>
      </c>
      <c r="I156" s="58" t="s">
        <v>320</v>
      </c>
      <c r="J156" s="58" t="s">
        <v>200</v>
      </c>
      <c r="K156" s="58"/>
      <c r="L156" s="58" t="s">
        <v>9</v>
      </c>
      <c r="M156" s="58"/>
      <c r="N156" s="58"/>
      <c r="O156" s="58" t="s">
        <v>380</v>
      </c>
      <c r="P156" s="57">
        <f>IF(H156&lt;'RI compounds'!$D$3,RI_Calc!AA156,IF(H156&lt;'RI compounds'!$D$4,RI_Calc!AB156,IF(H156&lt;'RI compounds'!$D$5,RI_Calc!AC156,IF(H156&lt;'RI compounds'!$D$6,RI_Calc!AD156,IF(H156&lt;'RI compounds'!$D$7,RI_Calc!AE156,IF(H156&lt;'RI compounds'!$D$8,RI_Calc!AF156,IF(H156&lt;'RI compounds'!$D$9,RI_Calc!AG156,IF(H156&lt;'RI compounds'!$D$10,RI_Calc!AH156,IF(H156&lt;'RI compounds'!$D$11,RI_Calc!AI156,IF(H156&lt;'RI compounds'!$D$12,RI_Calc!AJ156,IF(H156&lt;'RI compounds'!$D$13,RI_Calc!AK156,IF(H156&lt;'RI compounds'!$D$14,RI_Calc!AL156,IF(H156&lt;'RI compounds'!$D$15,RI_Calc!AM156,IF(H156&lt;'RI compounds'!$D$16,RI_Calc!AN156,IF(H156&lt;'RI compounds'!$D$17,RI_Calc!AO156,IF(H156&lt;'RI compounds'!$D$18,RI_Calc!AP156,IF(H156&lt;'RI compounds'!$D$19,RI_Calc!AQ156,IF(H156&lt;'RI compounds'!$D$20,RI_Calc!AR156,IF(H156&lt;'RI compounds'!$D$21,RI_Calc!AS156,IF(H156&gt;'RI compounds'!$D$21,RI_Calc!AT156,"ND"))))))))))))))))))))</f>
        <v>23.397806944929524</v>
      </c>
      <c r="Q156" s="57">
        <f t="shared" si="3"/>
        <v>0</v>
      </c>
    </row>
    <row r="157" spans="2:17" x14ac:dyDescent="0.25">
      <c r="B157" s="58" t="s">
        <v>565</v>
      </c>
      <c r="C157" s="59" t="s">
        <v>968</v>
      </c>
      <c r="D157" s="57">
        <v>23.456180680603588</v>
      </c>
      <c r="E157" s="59">
        <v>0.5</v>
      </c>
      <c r="F157" s="59">
        <v>0.5</v>
      </c>
      <c r="G157" s="59" t="s">
        <v>263</v>
      </c>
      <c r="H157" s="59">
        <v>1516</v>
      </c>
      <c r="I157" s="58" t="s">
        <v>975</v>
      </c>
      <c r="J157" s="58" t="s">
        <v>564</v>
      </c>
      <c r="K157" s="58"/>
      <c r="L157" s="58" t="s">
        <v>9</v>
      </c>
      <c r="M157" s="58"/>
      <c r="N157" s="58"/>
      <c r="O157" s="58" t="s">
        <v>896</v>
      </c>
      <c r="P157" s="57">
        <f>IF(H157&lt;'RI compounds'!$D$3,RI_Calc!AA157,IF(H157&lt;'RI compounds'!$D$4,RI_Calc!AB157,IF(H157&lt;'RI compounds'!$D$5,RI_Calc!AC157,IF(H157&lt;'RI compounds'!$D$6,RI_Calc!AD157,IF(H157&lt;'RI compounds'!$D$7,RI_Calc!AE157,IF(H157&lt;'RI compounds'!$D$8,RI_Calc!AF157,IF(H157&lt;'RI compounds'!$D$9,RI_Calc!AG157,IF(H157&lt;'RI compounds'!$D$10,RI_Calc!AH157,IF(H157&lt;'RI compounds'!$D$11,RI_Calc!AI157,IF(H157&lt;'RI compounds'!$D$12,RI_Calc!AJ157,IF(H157&lt;'RI compounds'!$D$13,RI_Calc!AK157,IF(H157&lt;'RI compounds'!$D$14,RI_Calc!AL157,IF(H157&lt;'RI compounds'!$D$15,RI_Calc!AM157,IF(H157&lt;'RI compounds'!$D$16,RI_Calc!AN157,IF(H157&lt;'RI compounds'!$D$17,RI_Calc!AO157,IF(H157&lt;'RI compounds'!$D$18,RI_Calc!AP157,IF(H157&lt;'RI compounds'!$D$19,RI_Calc!AQ157,IF(H157&lt;'RI compounds'!$D$20,RI_Calc!AR157,IF(H157&lt;'RI compounds'!$D$21,RI_Calc!AS157,IF(H157&gt;'RI compounds'!$D$21,RI_Calc!AT157,"ND"))))))))))))))))))))</f>
        <v>23.456180680603588</v>
      </c>
      <c r="Q157" s="57">
        <f t="shared" si="3"/>
        <v>0</v>
      </c>
    </row>
    <row r="158" spans="2:17" x14ac:dyDescent="0.25">
      <c r="B158" s="58" t="s">
        <v>847</v>
      </c>
      <c r="C158" s="59" t="s">
        <v>936</v>
      </c>
      <c r="D158" s="57">
        <v>23.572238241513226</v>
      </c>
      <c r="E158" s="59">
        <v>1</v>
      </c>
      <c r="F158" s="59">
        <v>1</v>
      </c>
      <c r="G158" s="59" t="s">
        <v>263</v>
      </c>
      <c r="H158" s="59">
        <v>1528</v>
      </c>
      <c r="I158" s="58"/>
      <c r="J158" s="58"/>
      <c r="K158" s="58"/>
      <c r="L158" s="58"/>
      <c r="M158" s="58" t="s">
        <v>10</v>
      </c>
      <c r="N158" s="58"/>
      <c r="O158" s="58" t="s">
        <v>902</v>
      </c>
      <c r="P158" s="57">
        <f>IF(H158&lt;'RI compounds'!$D$3,RI_Calc!AA158,IF(H158&lt;'RI compounds'!$D$4,RI_Calc!AB158,IF(H158&lt;'RI compounds'!$D$5,RI_Calc!AC158,IF(H158&lt;'RI compounds'!$D$6,RI_Calc!AD158,IF(H158&lt;'RI compounds'!$D$7,RI_Calc!AE158,IF(H158&lt;'RI compounds'!$D$8,RI_Calc!AF158,IF(H158&lt;'RI compounds'!$D$9,RI_Calc!AG158,IF(H158&lt;'RI compounds'!$D$10,RI_Calc!AH158,IF(H158&lt;'RI compounds'!$D$11,RI_Calc!AI158,IF(H158&lt;'RI compounds'!$D$12,RI_Calc!AJ158,IF(H158&lt;'RI compounds'!$D$13,RI_Calc!AK158,IF(H158&lt;'RI compounds'!$D$14,RI_Calc!AL158,IF(H158&lt;'RI compounds'!$D$15,RI_Calc!AM158,IF(H158&lt;'RI compounds'!$D$16,RI_Calc!AN158,IF(H158&lt;'RI compounds'!$D$17,RI_Calc!AO158,IF(H158&lt;'RI compounds'!$D$18,RI_Calc!AP158,IF(H158&lt;'RI compounds'!$D$19,RI_Calc!AQ158,IF(H158&lt;'RI compounds'!$D$20,RI_Calc!AR158,IF(H158&lt;'RI compounds'!$D$21,RI_Calc!AS158,IF(H158&gt;'RI compounds'!$D$21,RI_Calc!AT158,"ND"))))))))))))))))))))</f>
        <v>23.572238241513226</v>
      </c>
      <c r="Q158" s="57">
        <f t="shared" si="3"/>
        <v>0</v>
      </c>
    </row>
    <row r="159" spans="2:17" x14ac:dyDescent="0.25">
      <c r="B159" s="58" t="s">
        <v>848</v>
      </c>
      <c r="C159" s="59" t="s">
        <v>969</v>
      </c>
      <c r="D159" s="57">
        <v>24.027528897990397</v>
      </c>
      <c r="E159" s="59">
        <v>0.5</v>
      </c>
      <c r="F159" s="59">
        <v>0.5</v>
      </c>
      <c r="G159" s="59" t="s">
        <v>263</v>
      </c>
      <c r="H159" s="59">
        <v>1576</v>
      </c>
      <c r="I159" s="58"/>
      <c r="J159" s="58"/>
      <c r="K159" s="58"/>
      <c r="L159" s="58"/>
      <c r="M159" s="58" t="s">
        <v>10</v>
      </c>
      <c r="N159" s="58"/>
      <c r="O159" s="58" t="s">
        <v>897</v>
      </c>
      <c r="P159" s="57">
        <f>IF(H159&lt;'RI compounds'!$D$3,RI_Calc!AA159,IF(H159&lt;'RI compounds'!$D$4,RI_Calc!AB159,IF(H159&lt;'RI compounds'!$D$5,RI_Calc!AC159,IF(H159&lt;'RI compounds'!$D$6,RI_Calc!AD159,IF(H159&lt;'RI compounds'!$D$7,RI_Calc!AE159,IF(H159&lt;'RI compounds'!$D$8,RI_Calc!AF159,IF(H159&lt;'RI compounds'!$D$9,RI_Calc!AG159,IF(H159&lt;'RI compounds'!$D$10,RI_Calc!AH159,IF(H159&lt;'RI compounds'!$D$11,RI_Calc!AI159,IF(H159&lt;'RI compounds'!$D$12,RI_Calc!AJ159,IF(H159&lt;'RI compounds'!$D$13,RI_Calc!AK159,IF(H159&lt;'RI compounds'!$D$14,RI_Calc!AL159,IF(H159&lt;'RI compounds'!$D$15,RI_Calc!AM159,IF(H159&lt;'RI compounds'!$D$16,RI_Calc!AN159,IF(H159&lt;'RI compounds'!$D$17,RI_Calc!AO159,IF(H159&lt;'RI compounds'!$D$18,RI_Calc!AP159,IF(H159&lt;'RI compounds'!$D$19,RI_Calc!AQ159,IF(H159&lt;'RI compounds'!$D$20,RI_Calc!AR159,IF(H159&lt;'RI compounds'!$D$21,RI_Calc!AS159,IF(H159&gt;'RI compounds'!$D$21,RI_Calc!AT159,"ND"))))))))))))))))))))</f>
        <v>24.027528897990397</v>
      </c>
      <c r="Q159" s="57">
        <f t="shared" si="3"/>
        <v>0</v>
      </c>
    </row>
    <row r="160" spans="2:17" x14ac:dyDescent="0.25">
      <c r="B160" s="58" t="s">
        <v>849</v>
      </c>
      <c r="C160" s="59" t="s">
        <v>921</v>
      </c>
      <c r="D160" s="57">
        <v>24.046197119966333</v>
      </c>
      <c r="E160" s="59">
        <v>0.5</v>
      </c>
      <c r="F160" s="59">
        <v>0.5</v>
      </c>
      <c r="G160" s="59" t="s">
        <v>263</v>
      </c>
      <c r="H160" s="59">
        <v>1578</v>
      </c>
      <c r="I160" s="58" t="s">
        <v>266</v>
      </c>
      <c r="J160" s="58" t="s">
        <v>460</v>
      </c>
      <c r="K160" s="58" t="s">
        <v>267</v>
      </c>
      <c r="L160" s="58"/>
      <c r="M160" s="58"/>
      <c r="N160" s="58"/>
      <c r="O160" s="58" t="s">
        <v>898</v>
      </c>
      <c r="P160" s="57">
        <f>IF(H160&lt;'RI compounds'!$D$3,RI_Calc!AA160,IF(H160&lt;'RI compounds'!$D$4,RI_Calc!AB160,IF(H160&lt;'RI compounds'!$D$5,RI_Calc!AC160,IF(H160&lt;'RI compounds'!$D$6,RI_Calc!AD160,IF(H160&lt;'RI compounds'!$D$7,RI_Calc!AE160,IF(H160&lt;'RI compounds'!$D$8,RI_Calc!AF160,IF(H160&lt;'RI compounds'!$D$9,RI_Calc!AG160,IF(H160&lt;'RI compounds'!$D$10,RI_Calc!AH160,IF(H160&lt;'RI compounds'!$D$11,RI_Calc!AI160,IF(H160&lt;'RI compounds'!$D$12,RI_Calc!AJ160,IF(H160&lt;'RI compounds'!$D$13,RI_Calc!AK160,IF(H160&lt;'RI compounds'!$D$14,RI_Calc!AL160,IF(H160&lt;'RI compounds'!$D$15,RI_Calc!AM160,IF(H160&lt;'RI compounds'!$D$16,RI_Calc!AN160,IF(H160&lt;'RI compounds'!$D$17,RI_Calc!AO160,IF(H160&lt;'RI compounds'!$D$18,RI_Calc!AP160,IF(H160&lt;'RI compounds'!$D$19,RI_Calc!AQ160,IF(H160&lt;'RI compounds'!$D$20,RI_Calc!AR160,IF(H160&lt;'RI compounds'!$D$21,RI_Calc!AS160,IF(H160&gt;'RI compounds'!$D$21,RI_Calc!AT160,"ND"))))))))))))))))))))</f>
        <v>24.046197119966333</v>
      </c>
      <c r="Q160" s="57">
        <f t="shared" si="3"/>
        <v>0</v>
      </c>
    </row>
    <row r="161" spans="2:17" x14ac:dyDescent="0.25">
      <c r="B161" s="58" t="s">
        <v>850</v>
      </c>
      <c r="C161" s="59" t="s">
        <v>921</v>
      </c>
      <c r="D161" s="57">
        <v>24.398184159796504</v>
      </c>
      <c r="E161" s="59">
        <v>0.5</v>
      </c>
      <c r="F161" s="59">
        <v>0.5</v>
      </c>
      <c r="G161" s="59" t="s">
        <v>263</v>
      </c>
      <c r="H161" s="59">
        <v>1617</v>
      </c>
      <c r="I161" s="58" t="s">
        <v>266</v>
      </c>
      <c r="J161" s="58" t="s">
        <v>851</v>
      </c>
      <c r="K161" s="58"/>
      <c r="L161" s="58" t="s">
        <v>9</v>
      </c>
      <c r="M161" s="58"/>
      <c r="N161" s="58"/>
      <c r="O161" s="58" t="s">
        <v>992</v>
      </c>
      <c r="P161" s="57">
        <f>IF(H161&lt;'RI compounds'!$D$3,RI_Calc!AA161,IF(H161&lt;'RI compounds'!$D$4,RI_Calc!AB161,IF(H161&lt;'RI compounds'!$D$5,RI_Calc!AC161,IF(H161&lt;'RI compounds'!$D$6,RI_Calc!AD161,IF(H161&lt;'RI compounds'!$D$7,RI_Calc!AE161,IF(H161&lt;'RI compounds'!$D$8,RI_Calc!AF161,IF(H161&lt;'RI compounds'!$D$9,RI_Calc!AG161,IF(H161&lt;'RI compounds'!$D$10,RI_Calc!AH161,IF(H161&lt;'RI compounds'!$D$11,RI_Calc!AI161,IF(H161&lt;'RI compounds'!$D$12,RI_Calc!AJ161,IF(H161&lt;'RI compounds'!$D$13,RI_Calc!AK161,IF(H161&lt;'RI compounds'!$D$14,RI_Calc!AL161,IF(H161&lt;'RI compounds'!$D$15,RI_Calc!AM161,IF(H161&lt;'RI compounds'!$D$16,RI_Calc!AN161,IF(H161&lt;'RI compounds'!$D$17,RI_Calc!AO161,IF(H161&lt;'RI compounds'!$D$18,RI_Calc!AP161,IF(H161&lt;'RI compounds'!$D$19,RI_Calc!AQ161,IF(H161&lt;'RI compounds'!$D$20,RI_Calc!AR161,IF(H161&lt;'RI compounds'!$D$21,RI_Calc!AS161,IF(H161&gt;'RI compounds'!$D$21,RI_Calc!AT161,"ND"))))))))))))))))))))</f>
        <v>24.398184159796504</v>
      </c>
      <c r="Q161" s="57">
        <f t="shared" si="3"/>
        <v>0</v>
      </c>
    </row>
    <row r="162" spans="2:17" x14ac:dyDescent="0.25">
      <c r="B162" s="58" t="s">
        <v>205</v>
      </c>
      <c r="C162" s="59" t="s">
        <v>962</v>
      </c>
      <c r="D162" s="57">
        <v>25.397620019339875</v>
      </c>
      <c r="E162" s="59">
        <v>0.5</v>
      </c>
      <c r="F162" s="59">
        <v>0.5</v>
      </c>
      <c r="G162" s="59" t="s">
        <v>263</v>
      </c>
      <c r="H162" s="59">
        <v>1739</v>
      </c>
      <c r="I162" s="58" t="s">
        <v>320</v>
      </c>
      <c r="J162" s="58" t="s">
        <v>204</v>
      </c>
      <c r="K162" s="58" t="s">
        <v>267</v>
      </c>
      <c r="L162" s="58" t="s">
        <v>9</v>
      </c>
      <c r="M162" s="58"/>
      <c r="N162" s="58"/>
      <c r="O162" s="58" t="s">
        <v>381</v>
      </c>
      <c r="P162" s="57">
        <f>IF(H162&lt;'RI compounds'!$D$3,RI_Calc!AA162,IF(H162&lt;'RI compounds'!$D$4,RI_Calc!AB162,IF(H162&lt;'RI compounds'!$D$5,RI_Calc!AC162,IF(H162&lt;'RI compounds'!$D$6,RI_Calc!AD162,IF(H162&lt;'RI compounds'!$D$7,RI_Calc!AE162,IF(H162&lt;'RI compounds'!$D$8,RI_Calc!AF162,IF(H162&lt;'RI compounds'!$D$9,RI_Calc!AG162,IF(H162&lt;'RI compounds'!$D$10,RI_Calc!AH162,IF(H162&lt;'RI compounds'!$D$11,RI_Calc!AI162,IF(H162&lt;'RI compounds'!$D$12,RI_Calc!AJ162,IF(H162&lt;'RI compounds'!$D$13,RI_Calc!AK162,IF(H162&lt;'RI compounds'!$D$14,RI_Calc!AL162,IF(H162&lt;'RI compounds'!$D$15,RI_Calc!AM162,IF(H162&lt;'RI compounds'!$D$16,RI_Calc!AN162,IF(H162&lt;'RI compounds'!$D$17,RI_Calc!AO162,IF(H162&lt;'RI compounds'!$D$18,RI_Calc!AP162,IF(H162&lt;'RI compounds'!$D$19,RI_Calc!AQ162,IF(H162&lt;'RI compounds'!$D$20,RI_Calc!AR162,IF(H162&lt;'RI compounds'!$D$21,RI_Calc!AS162,IF(H162&gt;'RI compounds'!$D$21,RI_Calc!AT162,"ND"))))))))))))))))))))</f>
        <v>25.397620019339875</v>
      </c>
      <c r="Q162" s="57">
        <f t="shared" si="3"/>
        <v>0</v>
      </c>
    </row>
    <row r="163" spans="2:17" x14ac:dyDescent="0.25">
      <c r="B163" s="58" t="s">
        <v>725</v>
      </c>
      <c r="C163" s="59" t="s">
        <v>962</v>
      </c>
      <c r="D163" s="57">
        <v>25.592347978219237</v>
      </c>
      <c r="E163" s="59">
        <v>0.5</v>
      </c>
      <c r="F163" s="59">
        <v>0.5</v>
      </c>
      <c r="G163" s="59" t="s">
        <v>263</v>
      </c>
      <c r="H163" s="59">
        <v>1765</v>
      </c>
      <c r="I163" s="58" t="s">
        <v>320</v>
      </c>
      <c r="J163" s="58" t="s">
        <v>724</v>
      </c>
      <c r="K163" s="58"/>
      <c r="L163" s="58" t="s">
        <v>9</v>
      </c>
      <c r="M163" s="58"/>
      <c r="N163" s="58"/>
      <c r="O163" s="58" t="s">
        <v>899</v>
      </c>
      <c r="P163" s="57">
        <f>IF(H163&lt;'RI compounds'!$D$3,RI_Calc!AA163,IF(H163&lt;'RI compounds'!$D$4,RI_Calc!AB163,IF(H163&lt;'RI compounds'!$D$5,RI_Calc!AC163,IF(H163&lt;'RI compounds'!$D$6,RI_Calc!AD163,IF(H163&lt;'RI compounds'!$D$7,RI_Calc!AE163,IF(H163&lt;'RI compounds'!$D$8,RI_Calc!AF163,IF(H163&lt;'RI compounds'!$D$9,RI_Calc!AG163,IF(H163&lt;'RI compounds'!$D$10,RI_Calc!AH163,IF(H163&lt;'RI compounds'!$D$11,RI_Calc!AI163,IF(H163&lt;'RI compounds'!$D$12,RI_Calc!AJ163,IF(H163&lt;'RI compounds'!$D$13,RI_Calc!AK163,IF(H163&lt;'RI compounds'!$D$14,RI_Calc!AL163,IF(H163&lt;'RI compounds'!$D$15,RI_Calc!AM163,IF(H163&lt;'RI compounds'!$D$16,RI_Calc!AN163,IF(H163&lt;'RI compounds'!$D$17,RI_Calc!AO163,IF(H163&lt;'RI compounds'!$D$18,RI_Calc!AP163,IF(H163&lt;'RI compounds'!$D$19,RI_Calc!AQ163,IF(H163&lt;'RI compounds'!$D$20,RI_Calc!AR163,IF(H163&lt;'RI compounds'!$D$21,RI_Calc!AS163,IF(H163&gt;'RI compounds'!$D$21,RI_Calc!AT163,"ND"))))))))))))))))))))</f>
        <v>25.592347978219237</v>
      </c>
      <c r="Q163" s="57">
        <f t="shared" si="3"/>
        <v>0</v>
      </c>
    </row>
    <row r="164" spans="2:17" x14ac:dyDescent="0.25">
      <c r="B164" s="58" t="s">
        <v>852</v>
      </c>
      <c r="C164" s="59" t="s">
        <v>921</v>
      </c>
      <c r="D164" s="57">
        <v>25.710759861737387</v>
      </c>
      <c r="E164" s="59">
        <v>0.5</v>
      </c>
      <c r="F164" s="59">
        <v>0.5</v>
      </c>
      <c r="G164" s="59" t="s">
        <v>263</v>
      </c>
      <c r="H164" s="59">
        <v>1781</v>
      </c>
      <c r="I164" s="58" t="s">
        <v>272</v>
      </c>
      <c r="J164" s="58" t="s">
        <v>853</v>
      </c>
      <c r="K164" s="58"/>
      <c r="L164" s="58" t="s">
        <v>9</v>
      </c>
      <c r="M164" s="58"/>
      <c r="N164" s="58"/>
      <c r="O164" s="58" t="s">
        <v>900</v>
      </c>
      <c r="P164" s="57">
        <f>IF(H164&lt;'RI compounds'!$D$3,RI_Calc!AA164,IF(H164&lt;'RI compounds'!$D$4,RI_Calc!AB164,IF(H164&lt;'RI compounds'!$D$5,RI_Calc!AC164,IF(H164&lt;'RI compounds'!$D$6,RI_Calc!AD164,IF(H164&lt;'RI compounds'!$D$7,RI_Calc!AE164,IF(H164&lt;'RI compounds'!$D$8,RI_Calc!AF164,IF(H164&lt;'RI compounds'!$D$9,RI_Calc!AG164,IF(H164&lt;'RI compounds'!$D$10,RI_Calc!AH164,IF(H164&lt;'RI compounds'!$D$11,RI_Calc!AI164,IF(H164&lt;'RI compounds'!$D$12,RI_Calc!AJ164,IF(H164&lt;'RI compounds'!$D$13,RI_Calc!AK164,IF(H164&lt;'RI compounds'!$D$14,RI_Calc!AL164,IF(H164&lt;'RI compounds'!$D$15,RI_Calc!AM164,IF(H164&lt;'RI compounds'!$D$16,RI_Calc!AN164,IF(H164&lt;'RI compounds'!$D$17,RI_Calc!AO164,IF(H164&lt;'RI compounds'!$D$18,RI_Calc!AP164,IF(H164&lt;'RI compounds'!$D$19,RI_Calc!AQ164,IF(H164&lt;'RI compounds'!$D$20,RI_Calc!AR164,IF(H164&lt;'RI compounds'!$D$21,RI_Calc!AS164,IF(H164&gt;'RI compounds'!$D$21,RI_Calc!AT164,"ND"))))))))))))))))))))</f>
        <v>25.710759861737387</v>
      </c>
      <c r="Q164" s="57">
        <f t="shared" si="3"/>
        <v>0</v>
      </c>
    </row>
    <row r="165" spans="2:17" x14ac:dyDescent="0.25">
      <c r="B165" s="58" t="s">
        <v>382</v>
      </c>
      <c r="C165" s="59" t="s">
        <v>970</v>
      </c>
      <c r="D165" s="57">
        <v>25.813500872728039</v>
      </c>
      <c r="E165" s="59">
        <v>0.5</v>
      </c>
      <c r="F165" s="59">
        <v>0.5</v>
      </c>
      <c r="G165" s="59" t="s">
        <v>263</v>
      </c>
      <c r="H165" s="59">
        <v>1795</v>
      </c>
      <c r="I165" s="58" t="s">
        <v>365</v>
      </c>
      <c r="J165" s="58" t="s">
        <v>766</v>
      </c>
      <c r="K165" s="58"/>
      <c r="L165" s="58" t="s">
        <v>9</v>
      </c>
      <c r="M165" s="58"/>
      <c r="N165" s="58"/>
      <c r="O165" s="58" t="s">
        <v>383</v>
      </c>
      <c r="P165" s="57">
        <f>IF(H165&lt;'RI compounds'!$D$3,RI_Calc!AA165,IF(H165&lt;'RI compounds'!$D$4,RI_Calc!AB165,IF(H165&lt;'RI compounds'!$D$5,RI_Calc!AC165,IF(H165&lt;'RI compounds'!$D$6,RI_Calc!AD165,IF(H165&lt;'RI compounds'!$D$7,RI_Calc!AE165,IF(H165&lt;'RI compounds'!$D$8,RI_Calc!AF165,IF(H165&lt;'RI compounds'!$D$9,RI_Calc!AG165,IF(H165&lt;'RI compounds'!$D$10,RI_Calc!AH165,IF(H165&lt;'RI compounds'!$D$11,RI_Calc!AI165,IF(H165&lt;'RI compounds'!$D$12,RI_Calc!AJ165,IF(H165&lt;'RI compounds'!$D$13,RI_Calc!AK165,IF(H165&lt;'RI compounds'!$D$14,RI_Calc!AL165,IF(H165&lt;'RI compounds'!$D$15,RI_Calc!AM165,IF(H165&lt;'RI compounds'!$D$16,RI_Calc!AN165,IF(H165&lt;'RI compounds'!$D$17,RI_Calc!AO165,IF(H165&lt;'RI compounds'!$D$18,RI_Calc!AP165,IF(H165&lt;'RI compounds'!$D$19,RI_Calc!AQ165,IF(H165&lt;'RI compounds'!$D$20,RI_Calc!AR165,IF(H165&lt;'RI compounds'!$D$21,RI_Calc!AS165,IF(H165&gt;'RI compounds'!$D$21,RI_Calc!AT165,"ND"))))))))))))))))))))</f>
        <v>25.813500872728039</v>
      </c>
      <c r="Q165" s="57">
        <f t="shared" si="3"/>
        <v>0</v>
      </c>
    </row>
    <row r="166" spans="2:17" x14ac:dyDescent="0.25">
      <c r="B166" s="58" t="s">
        <v>854</v>
      </c>
      <c r="C166" s="59" t="s">
        <v>971</v>
      </c>
      <c r="D166" s="57">
        <v>25.94314324457072</v>
      </c>
      <c r="E166" s="59">
        <v>0.5</v>
      </c>
      <c r="F166" s="59">
        <v>0.5</v>
      </c>
      <c r="G166" s="59" t="s">
        <v>263</v>
      </c>
      <c r="H166" s="59">
        <v>1814</v>
      </c>
      <c r="I166" s="58" t="s">
        <v>266</v>
      </c>
      <c r="J166" s="58" t="s">
        <v>851</v>
      </c>
      <c r="K166" s="58" t="s">
        <v>267</v>
      </c>
      <c r="L166" s="58"/>
      <c r="M166" s="58"/>
      <c r="N166" s="58"/>
      <c r="O166" s="58" t="s">
        <v>993</v>
      </c>
      <c r="P166" s="57">
        <f>IF(H166&lt;'RI compounds'!$D$3,RI_Calc!AA166,IF(H166&lt;'RI compounds'!$D$4,RI_Calc!AB166,IF(H166&lt;'RI compounds'!$D$5,RI_Calc!AC166,IF(H166&lt;'RI compounds'!$D$6,RI_Calc!AD166,IF(H166&lt;'RI compounds'!$D$7,RI_Calc!AE166,IF(H166&lt;'RI compounds'!$D$8,RI_Calc!AF166,IF(H166&lt;'RI compounds'!$D$9,RI_Calc!AG166,IF(H166&lt;'RI compounds'!$D$10,RI_Calc!AH166,IF(H166&lt;'RI compounds'!$D$11,RI_Calc!AI166,IF(H166&lt;'RI compounds'!$D$12,RI_Calc!AJ166,IF(H166&lt;'RI compounds'!$D$13,RI_Calc!AK166,IF(H166&lt;'RI compounds'!$D$14,RI_Calc!AL166,IF(H166&lt;'RI compounds'!$D$15,RI_Calc!AM166,IF(H166&lt;'RI compounds'!$D$16,RI_Calc!AN166,IF(H166&lt;'RI compounds'!$D$17,RI_Calc!AO166,IF(H166&lt;'RI compounds'!$D$18,RI_Calc!AP166,IF(H166&lt;'RI compounds'!$D$19,RI_Calc!AQ166,IF(H166&lt;'RI compounds'!$D$20,RI_Calc!AR166,IF(H166&lt;'RI compounds'!$D$21,RI_Calc!AS166,IF(H166&gt;'RI compounds'!$D$21,RI_Calc!AT166,"ND"))))))))))))))))))))</f>
        <v>25.94314324457072</v>
      </c>
      <c r="Q166" s="57">
        <f t="shared" si="3"/>
        <v>0</v>
      </c>
    </row>
    <row r="167" spans="2:17" x14ac:dyDescent="0.25">
      <c r="B167" s="58" t="s">
        <v>855</v>
      </c>
      <c r="C167" s="59" t="s">
        <v>972</v>
      </c>
      <c r="D167" s="57">
        <v>25.94314324457072</v>
      </c>
      <c r="E167" s="59">
        <v>0.5</v>
      </c>
      <c r="F167" s="59">
        <v>0.5</v>
      </c>
      <c r="G167" s="59" t="s">
        <v>263</v>
      </c>
      <c r="H167" s="59">
        <v>1814</v>
      </c>
      <c r="I167" s="58"/>
      <c r="J167" s="58"/>
      <c r="K167" s="58"/>
      <c r="L167" s="58"/>
      <c r="M167" s="58"/>
      <c r="N167" s="58" t="s">
        <v>974</v>
      </c>
      <c r="O167" s="58" t="s">
        <v>901</v>
      </c>
      <c r="P167" s="57">
        <f>IF(H167&lt;'RI compounds'!$D$3,RI_Calc!AA167,IF(H167&lt;'RI compounds'!$D$4,RI_Calc!AB167,IF(H167&lt;'RI compounds'!$D$5,RI_Calc!AC167,IF(H167&lt;'RI compounds'!$D$6,RI_Calc!AD167,IF(H167&lt;'RI compounds'!$D$7,RI_Calc!AE167,IF(H167&lt;'RI compounds'!$D$8,RI_Calc!AF167,IF(H167&lt;'RI compounds'!$D$9,RI_Calc!AG167,IF(H167&lt;'RI compounds'!$D$10,RI_Calc!AH167,IF(H167&lt;'RI compounds'!$D$11,RI_Calc!AI167,IF(H167&lt;'RI compounds'!$D$12,RI_Calc!AJ167,IF(H167&lt;'RI compounds'!$D$13,RI_Calc!AK167,IF(H167&lt;'RI compounds'!$D$14,RI_Calc!AL167,IF(H167&lt;'RI compounds'!$D$15,RI_Calc!AM167,IF(H167&lt;'RI compounds'!$D$16,RI_Calc!AN167,IF(H167&lt;'RI compounds'!$D$17,RI_Calc!AO167,IF(H167&lt;'RI compounds'!$D$18,RI_Calc!AP167,IF(H167&lt;'RI compounds'!$D$19,RI_Calc!AQ167,IF(H167&lt;'RI compounds'!$D$20,RI_Calc!AR167,IF(H167&lt;'RI compounds'!$D$21,RI_Calc!AS167,IF(H167&gt;'RI compounds'!$D$21,RI_Calc!AT167,"ND"))))))))))))))))))))</f>
        <v>25.94314324457072</v>
      </c>
      <c r="Q167" s="57">
        <f t="shared" si="3"/>
        <v>0</v>
      </c>
    </row>
    <row r="168" spans="2:17" ht="15" x14ac:dyDescent="0.25">
      <c r="D168" s="71"/>
      <c r="O168"/>
    </row>
    <row r="169" spans="2:17" ht="15" x14ac:dyDescent="0.25">
      <c r="D169" s="71"/>
      <c r="O169"/>
    </row>
    <row r="170" spans="2:17" ht="15" x14ac:dyDescent="0.25">
      <c r="D170" s="71"/>
      <c r="O170"/>
    </row>
    <row r="171" spans="2:17" ht="15" x14ac:dyDescent="0.25">
      <c r="D171" s="71"/>
      <c r="O171"/>
    </row>
    <row r="172" spans="2:17" ht="15" x14ac:dyDescent="0.25">
      <c r="D172" s="71"/>
      <c r="O172"/>
    </row>
    <row r="173" spans="2:17" ht="15" x14ac:dyDescent="0.25">
      <c r="D173" s="71"/>
      <c r="O173"/>
    </row>
    <row r="174" spans="2:17" ht="15" x14ac:dyDescent="0.25">
      <c r="D174" s="71"/>
      <c r="O174"/>
    </row>
    <row r="175" spans="2:17" ht="15" x14ac:dyDescent="0.25">
      <c r="D175" s="71"/>
      <c r="O175"/>
    </row>
    <row r="176" spans="2:17" ht="15" x14ac:dyDescent="0.25">
      <c r="D176" s="71"/>
      <c r="O176"/>
    </row>
    <row r="177" spans="4:15" ht="15" x14ac:dyDescent="0.25">
      <c r="D177" s="71"/>
      <c r="O177"/>
    </row>
    <row r="178" spans="4:15" ht="15" x14ac:dyDescent="0.25">
      <c r="D178" s="71"/>
      <c r="O178"/>
    </row>
    <row r="179" spans="4:15" ht="15" x14ac:dyDescent="0.25">
      <c r="D179" s="71"/>
      <c r="O179"/>
    </row>
    <row r="180" spans="4:15" ht="15" x14ac:dyDescent="0.25">
      <c r="D180" s="71"/>
      <c r="O180"/>
    </row>
    <row r="181" spans="4:15" ht="15" x14ac:dyDescent="0.25">
      <c r="D181" s="71"/>
      <c r="O181"/>
    </row>
    <row r="182" spans="4:15" ht="15" x14ac:dyDescent="0.25">
      <c r="D182" s="71"/>
      <c r="O182"/>
    </row>
  </sheetData>
  <pageMargins left="0.75" right="0.75" top="0.59" bottom="0.51" header="0.5" footer="0.5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46"/>
  <sheetViews>
    <sheetView zoomScale="80" zoomScaleNormal="80" workbookViewId="0">
      <selection activeCell="C3" sqref="C3:C18"/>
    </sheetView>
  </sheetViews>
  <sheetFormatPr defaultRowHeight="12.75" x14ac:dyDescent="0.2"/>
  <cols>
    <col min="1" max="1" width="3.42578125" style="7" bestFit="1" customWidth="1"/>
    <col min="2" max="5" width="9.140625" style="7"/>
    <col min="6" max="6" width="13.7109375" style="7" bestFit="1" customWidth="1"/>
    <col min="7" max="8" width="9.140625" style="7"/>
    <col min="9" max="9" width="12.140625" style="7" bestFit="1" customWidth="1"/>
    <col min="10" max="16384" width="9.140625" style="7"/>
  </cols>
  <sheetData>
    <row r="1" spans="1:24" s="11" customFormat="1" ht="16.5" customHeight="1" thickTop="1" x14ac:dyDescent="0.25">
      <c r="A1" s="8"/>
      <c r="B1" s="9" t="s">
        <v>0</v>
      </c>
      <c r="C1" s="10" t="s">
        <v>206</v>
      </c>
      <c r="D1" s="10" t="s">
        <v>1</v>
      </c>
      <c r="E1" s="10" t="s">
        <v>207</v>
      </c>
      <c r="F1" s="10" t="s">
        <v>208</v>
      </c>
      <c r="I1" s="12"/>
      <c r="J1" s="13"/>
    </row>
    <row r="2" spans="1:24" ht="15.75" thickBot="1" x14ac:dyDescent="0.3">
      <c r="A2" s="14" t="s">
        <v>2</v>
      </c>
      <c r="B2" s="15" t="s">
        <v>3</v>
      </c>
      <c r="C2" s="16" t="s">
        <v>5</v>
      </c>
      <c r="D2" s="17" t="s">
        <v>2</v>
      </c>
      <c r="E2" s="16" t="s">
        <v>6</v>
      </c>
      <c r="F2" s="16" t="s">
        <v>5</v>
      </c>
      <c r="G2" s="18"/>
      <c r="H2" s="16" t="s">
        <v>209</v>
      </c>
      <c r="J2" s="19" t="s">
        <v>210</v>
      </c>
      <c r="K2" s="20"/>
      <c r="L2" s="20"/>
      <c r="M2" s="20"/>
      <c r="N2" s="21"/>
      <c r="O2" s="21"/>
      <c r="P2" s="21"/>
      <c r="Q2" s="21"/>
    </row>
    <row r="3" spans="1:24" ht="15.75" thickTop="1" x14ac:dyDescent="0.25">
      <c r="A3" s="22">
        <v>1</v>
      </c>
      <c r="B3" s="23" t="s">
        <v>211</v>
      </c>
      <c r="C3" s="24">
        <v>4.2720000000000002</v>
      </c>
      <c r="D3" s="25">
        <v>500</v>
      </c>
      <c r="E3" s="26">
        <v>55</v>
      </c>
      <c r="F3" s="27">
        <v>0.1</v>
      </c>
      <c r="G3" s="28"/>
      <c r="H3" s="27" t="s">
        <v>212</v>
      </c>
      <c r="I3" s="18"/>
      <c r="J3" s="29"/>
      <c r="K3" s="18"/>
      <c r="L3" s="18"/>
      <c r="M3" s="18"/>
    </row>
    <row r="4" spans="1:24" ht="15" x14ac:dyDescent="0.25">
      <c r="A4" s="22">
        <v>2</v>
      </c>
      <c r="B4" s="23" t="s">
        <v>213</v>
      </c>
      <c r="C4" s="24">
        <v>5.2140000000000004</v>
      </c>
      <c r="D4" s="25">
        <v>600</v>
      </c>
      <c r="E4" s="26">
        <v>55</v>
      </c>
      <c r="F4" s="27">
        <v>0.1</v>
      </c>
      <c r="G4" s="28"/>
      <c r="H4" s="27">
        <f t="shared" ref="H4:H18" si="0">(C4-C3)/(LN(D4)-LN(D3))</f>
        <v>5.1666956807777398</v>
      </c>
      <c r="I4" s="30"/>
      <c r="J4" s="29"/>
      <c r="K4" s="31"/>
      <c r="L4" s="31"/>
      <c r="M4" s="31"/>
    </row>
    <row r="5" spans="1:24" ht="15" x14ac:dyDescent="0.25">
      <c r="A5" s="22">
        <v>3</v>
      </c>
      <c r="B5" s="23" t="s">
        <v>214</v>
      </c>
      <c r="C5" s="24">
        <v>6.6879999999999997</v>
      </c>
      <c r="D5" s="25">
        <v>700</v>
      </c>
      <c r="E5" s="26">
        <v>55</v>
      </c>
      <c r="F5" s="27">
        <v>0.1</v>
      </c>
      <c r="G5" s="28"/>
      <c r="H5" s="27">
        <f t="shared" si="0"/>
        <v>9.5620726528859326</v>
      </c>
      <c r="I5" s="30"/>
      <c r="J5" s="32"/>
      <c r="K5" s="31"/>
      <c r="L5" s="31"/>
      <c r="M5" s="31"/>
    </row>
    <row r="6" spans="1:24" ht="15" x14ac:dyDescent="0.25">
      <c r="A6" s="22">
        <v>4</v>
      </c>
      <c r="B6" s="33" t="s">
        <v>215</v>
      </c>
      <c r="C6" s="24">
        <v>8.5340000000000007</v>
      </c>
      <c r="D6" s="25">
        <v>800</v>
      </c>
      <c r="E6" s="26">
        <v>55</v>
      </c>
      <c r="F6" s="27">
        <v>0.1</v>
      </c>
      <c r="G6" s="28"/>
      <c r="H6" s="27">
        <f t="shared" si="0"/>
        <v>13.824464522666764</v>
      </c>
      <c r="I6" s="30"/>
      <c r="J6" s="29"/>
      <c r="K6" s="31"/>
      <c r="L6" s="31"/>
      <c r="M6" s="31"/>
    </row>
    <row r="7" spans="1:24" ht="15" x14ac:dyDescent="0.25">
      <c r="A7" s="22">
        <v>5</v>
      </c>
      <c r="B7" s="33" t="s">
        <v>216</v>
      </c>
      <c r="C7" s="24">
        <v>10.597</v>
      </c>
      <c r="D7" s="25">
        <v>900</v>
      </c>
      <c r="E7" s="26">
        <v>55</v>
      </c>
      <c r="F7" s="27">
        <v>0.1</v>
      </c>
      <c r="G7" s="28"/>
      <c r="H7" s="27">
        <f t="shared" si="0"/>
        <v>17.515255813396795</v>
      </c>
      <c r="I7" s="30"/>
      <c r="J7" s="29"/>
      <c r="K7" s="31"/>
      <c r="L7" s="31"/>
      <c r="M7" s="31"/>
    </row>
    <row r="8" spans="1:24" ht="15" x14ac:dyDescent="0.25">
      <c r="A8" s="22">
        <v>6</v>
      </c>
      <c r="B8" s="33" t="s">
        <v>217</v>
      </c>
      <c r="C8" s="24">
        <v>13.019</v>
      </c>
      <c r="D8" s="25">
        <v>1000</v>
      </c>
      <c r="E8" s="26">
        <v>55</v>
      </c>
      <c r="F8" s="27">
        <v>0.1</v>
      </c>
      <c r="G8" s="28"/>
      <c r="H8" s="27">
        <f t="shared" si="0"/>
        <v>22.987738669254519</v>
      </c>
      <c r="I8" s="34"/>
      <c r="J8" s="29"/>
      <c r="K8" s="31"/>
      <c r="L8" s="31"/>
      <c r="M8" s="31"/>
    </row>
    <row r="9" spans="1:24" ht="15" x14ac:dyDescent="0.25">
      <c r="A9" s="22">
        <v>7</v>
      </c>
      <c r="B9" s="33" t="s">
        <v>218</v>
      </c>
      <c r="C9" s="24">
        <v>15.734</v>
      </c>
      <c r="D9" s="25">
        <v>1100</v>
      </c>
      <c r="E9" s="26">
        <v>55</v>
      </c>
      <c r="F9" s="27">
        <v>0.1</v>
      </c>
      <c r="G9" s="28"/>
      <c r="H9" s="27">
        <f t="shared" si="0"/>
        <v>28.48593933590297</v>
      </c>
      <c r="I9" s="34"/>
      <c r="J9" s="29"/>
      <c r="K9" s="31"/>
      <c r="L9" s="31"/>
      <c r="M9" s="31"/>
      <c r="P9" s="35"/>
      <c r="Q9" s="36"/>
      <c r="U9" s="18"/>
      <c r="V9" s="18"/>
      <c r="W9" s="18"/>
      <c r="X9" s="18"/>
    </row>
    <row r="10" spans="1:24" ht="15.75" customHeight="1" x14ac:dyDescent="0.25">
      <c r="A10" s="22">
        <v>8</v>
      </c>
      <c r="B10" s="33" t="s">
        <v>219</v>
      </c>
      <c r="C10" s="24">
        <v>18.513999999999999</v>
      </c>
      <c r="D10" s="25">
        <v>1200</v>
      </c>
      <c r="E10" s="26">
        <v>57</v>
      </c>
      <c r="F10" s="27">
        <v>0.1</v>
      </c>
      <c r="G10" s="28"/>
      <c r="H10" s="27">
        <f t="shared" si="0"/>
        <v>31.949844907423028</v>
      </c>
      <c r="I10" s="30"/>
      <c r="J10" s="29"/>
      <c r="K10" s="31"/>
      <c r="L10" s="31"/>
      <c r="M10" s="31"/>
      <c r="P10" s="35"/>
      <c r="Q10" s="37"/>
      <c r="U10" s="28"/>
      <c r="V10" s="38"/>
      <c r="W10" s="28"/>
      <c r="X10" s="28"/>
    </row>
    <row r="11" spans="1:24" s="39" customFormat="1" ht="15" x14ac:dyDescent="0.25">
      <c r="A11" s="22">
        <v>9</v>
      </c>
      <c r="B11" s="33" t="s">
        <v>220</v>
      </c>
      <c r="C11" s="24">
        <v>20.547999999999998</v>
      </c>
      <c r="D11" s="25">
        <v>1300</v>
      </c>
      <c r="E11" s="26">
        <v>57</v>
      </c>
      <c r="F11" s="27">
        <v>0.1</v>
      </c>
      <c r="H11" s="27">
        <f t="shared" si="0"/>
        <v>25.41143420954608</v>
      </c>
    </row>
    <row r="12" spans="1:24" s="39" customFormat="1" ht="15" x14ac:dyDescent="0.25">
      <c r="A12" s="22">
        <v>10</v>
      </c>
      <c r="B12" s="33" t="s">
        <v>221</v>
      </c>
      <c r="C12" s="24">
        <v>22.068999999999999</v>
      </c>
      <c r="D12" s="25">
        <v>1400</v>
      </c>
      <c r="E12" s="26">
        <v>57</v>
      </c>
      <c r="F12" s="27">
        <v>0.1</v>
      </c>
      <c r="H12" s="27">
        <f t="shared" si="0"/>
        <v>20.524107674205425</v>
      </c>
    </row>
    <row r="13" spans="1:24" s="39" customFormat="1" ht="15" x14ac:dyDescent="0.25">
      <c r="A13" s="22">
        <v>11</v>
      </c>
      <c r="B13" s="33" t="s">
        <v>222</v>
      </c>
      <c r="C13" s="24">
        <v>23.3</v>
      </c>
      <c r="D13" s="25">
        <v>1500</v>
      </c>
      <c r="E13" s="26">
        <v>57</v>
      </c>
      <c r="F13" s="27">
        <v>0.1</v>
      </c>
      <c r="H13" s="27">
        <f t="shared" si="0"/>
        <v>17.842423042688051</v>
      </c>
    </row>
    <row r="14" spans="1:24" s="39" customFormat="1" ht="15" x14ac:dyDescent="0.25">
      <c r="A14" s="22">
        <v>12</v>
      </c>
      <c r="B14" s="33" t="s">
        <v>223</v>
      </c>
      <c r="C14" s="24">
        <v>24.25</v>
      </c>
      <c r="D14" s="25">
        <v>1600</v>
      </c>
      <c r="E14" s="26">
        <v>57</v>
      </c>
      <c r="F14" s="27">
        <v>0.1</v>
      </c>
      <c r="H14" s="27">
        <f t="shared" si="0"/>
        <v>14.719891055064121</v>
      </c>
    </row>
    <row r="15" spans="1:24" s="39" customFormat="1" ht="15" x14ac:dyDescent="0.25">
      <c r="A15" s="22">
        <v>13</v>
      </c>
      <c r="B15" s="33" t="s">
        <v>224</v>
      </c>
      <c r="C15" s="24">
        <v>25.1</v>
      </c>
      <c r="D15" s="25">
        <v>1700</v>
      </c>
      <c r="E15" s="26">
        <v>57</v>
      </c>
      <c r="F15" s="27">
        <v>0.1</v>
      </c>
      <c r="H15" s="27">
        <f t="shared" si="0"/>
        <v>14.02070601897886</v>
      </c>
    </row>
    <row r="16" spans="1:24" s="39" customFormat="1" ht="15" x14ac:dyDescent="0.25">
      <c r="A16" s="22">
        <v>14</v>
      </c>
      <c r="B16" s="33" t="s">
        <v>225</v>
      </c>
      <c r="C16" s="24">
        <v>25.85</v>
      </c>
      <c r="D16" s="25">
        <v>1800</v>
      </c>
      <c r="E16" s="26">
        <v>57</v>
      </c>
      <c r="F16" s="27">
        <v>0.1</v>
      </c>
      <c r="H16" s="27">
        <f t="shared" si="0"/>
        <v>13.121427793641974</v>
      </c>
    </row>
    <row r="17" spans="1:8" s="39" customFormat="1" ht="15" x14ac:dyDescent="0.25">
      <c r="A17" s="22">
        <v>15</v>
      </c>
      <c r="B17" s="33" t="s">
        <v>226</v>
      </c>
      <c r="C17" s="24">
        <v>26.5</v>
      </c>
      <c r="D17" s="25">
        <v>1900</v>
      </c>
      <c r="E17" s="26">
        <v>57</v>
      </c>
      <c r="F17" s="27">
        <v>0.1</v>
      </c>
      <c r="H17" s="27">
        <f t="shared" si="0"/>
        <v>12.022071501524449</v>
      </c>
    </row>
    <row r="18" spans="1:8" s="39" customFormat="1" ht="15" x14ac:dyDescent="0.25">
      <c r="A18" s="22">
        <v>16</v>
      </c>
      <c r="B18" s="23" t="s">
        <v>227</v>
      </c>
      <c r="C18" s="24">
        <v>27.15</v>
      </c>
      <c r="D18" s="25">
        <v>2000</v>
      </c>
      <c r="E18" s="26">
        <v>57</v>
      </c>
      <c r="F18" s="27">
        <v>0.1</v>
      </c>
      <c r="H18" s="27">
        <f t="shared" si="0"/>
        <v>12.672221735045465</v>
      </c>
    </row>
    <row r="19" spans="1:8" s="39" customFormat="1" x14ac:dyDescent="0.2"/>
    <row r="20" spans="1:8" s="39" customFormat="1" x14ac:dyDescent="0.2"/>
    <row r="21" spans="1:8" s="39" customFormat="1" x14ac:dyDescent="0.2"/>
    <row r="22" spans="1:8" s="39" customFormat="1" x14ac:dyDescent="0.2"/>
    <row r="23" spans="1:8" s="39" customFormat="1" x14ac:dyDescent="0.2"/>
    <row r="24" spans="1:8" s="39" customFormat="1" x14ac:dyDescent="0.2"/>
    <row r="25" spans="1:8" s="39" customFormat="1" x14ac:dyDescent="0.2"/>
    <row r="26" spans="1:8" s="39" customFormat="1" x14ac:dyDescent="0.2"/>
    <row r="27" spans="1:8" s="39" customFormat="1" x14ac:dyDescent="0.2"/>
    <row r="28" spans="1:8" s="39" customFormat="1" x14ac:dyDescent="0.2"/>
    <row r="29" spans="1:8" s="39" customFormat="1" x14ac:dyDescent="0.2"/>
    <row r="30" spans="1:8" s="39" customFormat="1" x14ac:dyDescent="0.2"/>
    <row r="31" spans="1:8" s="39" customFormat="1" x14ac:dyDescent="0.2"/>
    <row r="32" spans="1:8" s="39" customFormat="1" x14ac:dyDescent="0.2"/>
    <row r="33" s="39" customFormat="1" x14ac:dyDescent="0.2"/>
    <row r="34" s="39" customFormat="1" x14ac:dyDescent="0.2"/>
    <row r="35" s="39" customFormat="1" x14ac:dyDescent="0.2"/>
    <row r="36" s="39" customFormat="1" x14ac:dyDescent="0.2"/>
    <row r="37" s="39" customFormat="1" x14ac:dyDescent="0.2"/>
    <row r="38" s="39" customFormat="1" x14ac:dyDescent="0.2"/>
    <row r="39" s="39" customFormat="1" x14ac:dyDescent="0.2"/>
    <row r="40" s="39" customFormat="1" x14ac:dyDescent="0.2"/>
    <row r="41" s="39" customFormat="1" x14ac:dyDescent="0.2"/>
    <row r="42" s="39" customFormat="1" x14ac:dyDescent="0.2"/>
    <row r="43" s="39" customFormat="1" x14ac:dyDescent="0.2"/>
    <row r="44" s="39" customFormat="1" x14ac:dyDescent="0.2"/>
    <row r="45" s="39" customFormat="1" x14ac:dyDescent="0.2"/>
    <row r="46" s="39" customFormat="1" x14ac:dyDescent="0.2"/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T250"/>
  <sheetViews>
    <sheetView zoomScale="80" zoomScaleNormal="80" workbookViewId="0">
      <pane xSplit="2" ySplit="2" topLeftCell="C3" activePane="bottomRight" state="frozen"/>
      <selection activeCell="H3" sqref="H3"/>
      <selection pane="topRight" activeCell="H3" sqref="H3"/>
      <selection pane="bottomLeft" activeCell="H3" sqref="H3"/>
      <selection pane="bottomRight" activeCell="Z3" sqref="Z3"/>
    </sheetView>
  </sheetViews>
  <sheetFormatPr defaultRowHeight="12.75" x14ac:dyDescent="0.2"/>
  <cols>
    <col min="1" max="1" width="12.140625" style="51" bestFit="1" customWidth="1"/>
    <col min="2" max="23" width="9.140625" style="52"/>
    <col min="24" max="24" width="27" style="53" bestFit="1" customWidth="1"/>
    <col min="25" max="25" width="12.140625" style="51" bestFit="1" customWidth="1"/>
    <col min="26" max="28" width="9.140625" style="52"/>
    <col min="29" max="29" width="13" style="52" bestFit="1" customWidth="1"/>
    <col min="30" max="16384" width="9.140625" style="52"/>
  </cols>
  <sheetData>
    <row r="1" spans="1:46" s="7" customFormat="1" ht="15" x14ac:dyDescent="0.25">
      <c r="A1" s="40"/>
      <c r="B1" s="41"/>
      <c r="C1" s="42" t="s">
        <v>228</v>
      </c>
      <c r="D1" s="42" t="s">
        <v>228</v>
      </c>
      <c r="E1" s="42" t="s">
        <v>228</v>
      </c>
      <c r="F1" s="42" t="s">
        <v>228</v>
      </c>
      <c r="G1" s="42" t="s">
        <v>228</v>
      </c>
      <c r="H1" s="42" t="s">
        <v>228</v>
      </c>
      <c r="I1" s="42" t="s">
        <v>228</v>
      </c>
      <c r="J1" s="42" t="s">
        <v>228</v>
      </c>
      <c r="K1" s="42" t="s">
        <v>228</v>
      </c>
      <c r="L1" s="42" t="s">
        <v>228</v>
      </c>
      <c r="M1" s="42" t="s">
        <v>228</v>
      </c>
      <c r="N1" s="42" t="s">
        <v>228</v>
      </c>
      <c r="O1" s="42" t="s">
        <v>228</v>
      </c>
      <c r="P1" s="42" t="s">
        <v>228</v>
      </c>
      <c r="Q1" s="42" t="s">
        <v>228</v>
      </c>
      <c r="R1" s="42" t="s">
        <v>228</v>
      </c>
      <c r="S1" s="42" t="s">
        <v>228</v>
      </c>
      <c r="T1" s="42" t="s">
        <v>228</v>
      </c>
      <c r="U1" s="42" t="s">
        <v>228</v>
      </c>
      <c r="V1" s="42" t="s">
        <v>228</v>
      </c>
      <c r="W1" s="18"/>
      <c r="X1" s="43"/>
      <c r="Y1" s="40"/>
      <c r="Z1" s="41"/>
      <c r="AA1" s="42" t="s">
        <v>229</v>
      </c>
      <c r="AB1" s="42" t="s">
        <v>230</v>
      </c>
      <c r="AC1" s="42" t="s">
        <v>231</v>
      </c>
      <c r="AD1" s="42" t="s">
        <v>232</v>
      </c>
      <c r="AE1" s="42" t="s">
        <v>233</v>
      </c>
      <c r="AF1" s="42" t="s">
        <v>234</v>
      </c>
      <c r="AG1" s="42" t="s">
        <v>235</v>
      </c>
      <c r="AH1" s="42" t="s">
        <v>236</v>
      </c>
      <c r="AI1" s="42" t="s">
        <v>237</v>
      </c>
      <c r="AJ1" s="42" t="s">
        <v>238</v>
      </c>
      <c r="AK1" s="42" t="s">
        <v>239</v>
      </c>
      <c r="AL1" s="42" t="s">
        <v>240</v>
      </c>
      <c r="AM1" s="42" t="s">
        <v>241</v>
      </c>
      <c r="AN1" s="42" t="s">
        <v>242</v>
      </c>
      <c r="AO1" s="42" t="s">
        <v>243</v>
      </c>
      <c r="AP1" s="42" t="s">
        <v>244</v>
      </c>
      <c r="AQ1" s="42" t="s">
        <v>245</v>
      </c>
      <c r="AR1" s="42" t="s">
        <v>246</v>
      </c>
      <c r="AS1" s="42" t="s">
        <v>247</v>
      </c>
      <c r="AT1" s="42" t="s">
        <v>248</v>
      </c>
    </row>
    <row r="2" spans="1:46" s="7" customFormat="1" ht="15" x14ac:dyDescent="0.25">
      <c r="A2" s="44" t="s">
        <v>2</v>
      </c>
      <c r="B2" s="41" t="s">
        <v>249</v>
      </c>
      <c r="C2" s="42" t="s">
        <v>229</v>
      </c>
      <c r="D2" s="42" t="s">
        <v>230</v>
      </c>
      <c r="E2" s="42" t="s">
        <v>231</v>
      </c>
      <c r="F2" s="42" t="s">
        <v>232</v>
      </c>
      <c r="G2" s="42" t="s">
        <v>233</v>
      </c>
      <c r="H2" s="42" t="s">
        <v>234</v>
      </c>
      <c r="I2" s="42" t="s">
        <v>235</v>
      </c>
      <c r="J2" s="42" t="s">
        <v>236</v>
      </c>
      <c r="K2" s="42" t="s">
        <v>237</v>
      </c>
      <c r="L2" s="42" t="s">
        <v>238</v>
      </c>
      <c r="M2" s="42" t="s">
        <v>239</v>
      </c>
      <c r="N2" s="42" t="s">
        <v>250</v>
      </c>
      <c r="O2" s="42" t="s">
        <v>241</v>
      </c>
      <c r="P2" s="42" t="s">
        <v>242</v>
      </c>
      <c r="Q2" s="42" t="s">
        <v>243</v>
      </c>
      <c r="R2" s="42" t="s">
        <v>244</v>
      </c>
      <c r="S2" s="42" t="s">
        <v>245</v>
      </c>
      <c r="T2" s="42" t="s">
        <v>246</v>
      </c>
      <c r="U2" s="42" t="s">
        <v>247</v>
      </c>
      <c r="V2" s="42" t="s">
        <v>248</v>
      </c>
      <c r="W2" s="18"/>
      <c r="X2" s="43"/>
      <c r="Y2" s="44" t="s">
        <v>2</v>
      </c>
      <c r="Z2" s="41" t="s">
        <v>1</v>
      </c>
      <c r="AA2" s="45" t="s">
        <v>249</v>
      </c>
      <c r="AB2" s="45" t="s">
        <v>249</v>
      </c>
      <c r="AC2" s="45" t="s">
        <v>249</v>
      </c>
      <c r="AD2" s="45" t="s">
        <v>249</v>
      </c>
      <c r="AE2" s="45" t="s">
        <v>249</v>
      </c>
      <c r="AF2" s="45" t="s">
        <v>249</v>
      </c>
      <c r="AG2" s="45" t="s">
        <v>249</v>
      </c>
      <c r="AH2" s="45" t="s">
        <v>249</v>
      </c>
      <c r="AI2" s="45" t="s">
        <v>249</v>
      </c>
      <c r="AJ2" s="45" t="s">
        <v>249</v>
      </c>
      <c r="AK2" s="45" t="s">
        <v>249</v>
      </c>
      <c r="AL2" s="45" t="s">
        <v>249</v>
      </c>
      <c r="AM2" s="45" t="s">
        <v>249</v>
      </c>
      <c r="AN2" s="45" t="s">
        <v>249</v>
      </c>
      <c r="AO2" s="45" t="s">
        <v>249</v>
      </c>
      <c r="AP2" s="45" t="s">
        <v>249</v>
      </c>
      <c r="AQ2" s="45" t="s">
        <v>249</v>
      </c>
      <c r="AR2" s="45" t="s">
        <v>249</v>
      </c>
      <c r="AS2" s="45" t="s">
        <v>249</v>
      </c>
      <c r="AT2" s="45" t="s">
        <v>249</v>
      </c>
    </row>
    <row r="3" spans="1:46" s="7" customFormat="1" ht="15" x14ac:dyDescent="0.25">
      <c r="A3" s="46">
        <f>+All!F3</f>
        <v>0.5</v>
      </c>
      <c r="B3" s="47" t="e">
        <f>All!#REF!</f>
        <v>#REF!</v>
      </c>
      <c r="C3" s="45" t="e">
        <f>IF(B3&lt;'RI compounds'!$C$3,INT(EXP((B3-'RI compounds'!$C$3)/'RI compounds'!$H$4+LN('RI compounds'!$D$3))),"")</f>
        <v>#REF!</v>
      </c>
      <c r="D3" s="45" t="e">
        <f>IF($B3&lt;'RI compounds'!$C$4,IF($B3&gt;'RI compounds'!$C$3,INT(EXP(($B3-'RI compounds'!$C$3)/'RI compounds'!$H$4+LN('RI compounds'!$D$3))),""),"")</f>
        <v>#REF!</v>
      </c>
      <c r="E3" s="45" t="e">
        <f>IF($B3&lt;'RI compounds'!$C$5,IF($B3&gt;'RI compounds'!$C$4,INT(EXP(($B3-'RI compounds'!$C$4)/'RI compounds'!$H$5+LN('RI compounds'!$D$4))),""),"")</f>
        <v>#REF!</v>
      </c>
      <c r="F3" s="45" t="e">
        <f>IF($B3&lt;'RI compounds'!$C$6,IF($B3&gt;'RI compounds'!$C$5,INT(EXP(($B3-'RI compounds'!$C$5)/'RI compounds'!$H$6+LN('RI compounds'!$D$5))),""),"")</f>
        <v>#REF!</v>
      </c>
      <c r="G3" s="45" t="e">
        <f>IF($B3&lt;'RI compounds'!$C$7,IF($B3&gt;'RI compounds'!$C$6,INT(EXP(($B3-'RI compounds'!$C$6)/'RI compounds'!$H$7+LN('RI compounds'!$D$6))),""),"")</f>
        <v>#REF!</v>
      </c>
      <c r="H3" s="45" t="e">
        <f>IF($B3&lt;'RI compounds'!$C$8,IF($B3&gt;'RI compounds'!$C$7,INT(EXP(($B3-'RI compounds'!$C$7)/'RI compounds'!$H$8+LN('RI compounds'!$D$7))),""),"")</f>
        <v>#REF!</v>
      </c>
      <c r="I3" s="45" t="e">
        <f>IF($B3&lt;'RI compounds'!$C$9,IF($B3&gt;'RI compounds'!$C$8,INT(EXP(($B3-'RI compounds'!$C$8)/'RI compounds'!$H$9+LN('RI compounds'!$D$8))),""),"")</f>
        <v>#REF!</v>
      </c>
      <c r="J3" s="45" t="e">
        <f>IF($B3&lt;'RI compounds'!$C$10,IF($B3&gt;'RI compounds'!$C$9,INT(EXP(($B3-'RI compounds'!$C$9)/'RI compounds'!$H$10+LN('RI compounds'!$D$9))),""),"")</f>
        <v>#REF!</v>
      </c>
      <c r="K3" s="45" t="e">
        <f>IF($B3&lt;'RI compounds'!$C$11,IF($B3&gt;'RI compounds'!$C$10,INT(EXP(($B3-'RI compounds'!$C$10)/'RI compounds'!$H$11+LN('RI compounds'!$D$10))),""),"")</f>
        <v>#REF!</v>
      </c>
      <c r="L3" s="45" t="e">
        <f>IF($B3&lt;'RI compounds'!$C$12,IF($B3&gt;'RI compounds'!$C$11,INT(EXP(($B3-'RI compounds'!$C$11)/'RI compounds'!$H$12+LN('RI compounds'!$D$11))),""),"")</f>
        <v>#REF!</v>
      </c>
      <c r="M3" s="45" t="e">
        <f>IF($B3&lt;'RI compounds'!$C$13,IF($B3&gt;'RI compounds'!$C$12,INT(EXP(($B3-'RI compounds'!$C$12)/'RI compounds'!$H$13+LN('RI compounds'!$D$12))),""),"")</f>
        <v>#REF!</v>
      </c>
      <c r="N3" s="45" t="e">
        <f>IF($B3&lt;'RI compounds'!$C$14,IF($B3&gt;'RI compounds'!$C$13,INT(EXP(($B3-'RI compounds'!$C$13)/'RI compounds'!$H$14+LN('RI compounds'!$D$13))),""),"")</f>
        <v>#REF!</v>
      </c>
      <c r="O3" s="45" t="e">
        <f>IF($B3&lt;'RI compounds'!$C$15,IF($B3&gt;'RI compounds'!$C$14,INT(EXP(($B3-'RI compounds'!$C$14)/'RI compounds'!$H$15+LN('RI compounds'!$D$14))),""),"")</f>
        <v>#REF!</v>
      </c>
      <c r="P3" s="45" t="e">
        <f>IF($B3&lt;'RI compounds'!$C$16,IF($B3&gt;'RI compounds'!$C$15,INT(EXP(($B3-'RI compounds'!$C$15)/'RI compounds'!$H$16+LN('RI compounds'!$D$15))),""),"")</f>
        <v>#REF!</v>
      </c>
      <c r="Q3" s="45" t="e">
        <f>IF($B3&lt;'RI compounds'!$C$17,IF($B3&gt;'RI compounds'!$C$16,INT(EXP(($B3-'RI compounds'!$C$16)/'RI compounds'!$H$17+LN('RI compounds'!$D$16))),""),"")</f>
        <v>#REF!</v>
      </c>
      <c r="R3" s="45" t="e">
        <f>IF($B3&lt;'RI compounds'!$C$18,IF($B3&gt;'RI compounds'!$C$17,INT(EXP(($B3-'RI compounds'!$C$17)/'RI compounds'!$H$18+LN('RI compounds'!$D$17))),""),"")</f>
        <v>#REF!</v>
      </c>
      <c r="S3" s="45" t="e">
        <f>IF($B3&lt;'RI compounds'!$C$19,IF($B3&gt;'RI compounds'!$C$18,INT(EXP(($B3-'RI compounds'!$C$18)/'RI compounds'!$H$19+LN('RI compounds'!$D$18))),""),"")</f>
        <v>#REF!</v>
      </c>
      <c r="T3" s="45" t="e">
        <f>IF($B3&lt;'RI compounds'!$C$20,IF($B3&gt;'RI compounds'!$C$19,INT(EXP(($B3-'RI compounds'!$C$19)/'RI compounds'!$H$20+LN('RI compounds'!$D$19))),""),"")</f>
        <v>#REF!</v>
      </c>
      <c r="U3" s="45" t="e">
        <f>IF($B3&lt;'RI compounds'!$C$21,IF($B3&gt;'RI compounds'!$C$20,INT(EXP(($B3-'RI compounds'!$C$20)/'RI compounds'!$H$21+LN('RI compounds'!$D$20))),""),"")</f>
        <v>#REF!</v>
      </c>
      <c r="V3" s="45" t="e">
        <f>IF($B3&gt;'RI compounds'!$C$21,INT(EXP(($B3-'RI compounds'!$C$20)/'RI compounds'!$H$21+LN('RI compounds'!$D$20))),"")</f>
        <v>#REF!</v>
      </c>
      <c r="W3" s="28"/>
      <c r="X3" s="48" t="str">
        <f>All!B3</f>
        <v>Carbonyl sulfide</v>
      </c>
      <c r="Y3" s="46">
        <f>+All!F3</f>
        <v>0.5</v>
      </c>
      <c r="Z3" s="49">
        <f>+All!H3</f>
        <v>442</v>
      </c>
      <c r="AA3" s="50">
        <f>IF($Z3=500,'RI compounds'!$C$3,IF($Z3&lt;'RI compounds'!$D$3,(LN($Z3)-LN('RI compounds'!$D$3))*'RI compounds'!$H$4+'RI compounds'!$C$3,""))</f>
        <v>3.6349556381653061</v>
      </c>
      <c r="AB3" s="50" t="str">
        <f>IF($Z3=600,'RI compounds'!$C$4,IF($Z3&lt;'RI compounds'!$D$4,IF($Z3&gt;'RI compounds'!$D$3,(LN($Z3)-LN('RI compounds'!$D$3))*'RI compounds'!$H$4+'RI compounds'!$C$3,""),""))</f>
        <v/>
      </c>
      <c r="AC3" s="50" t="str">
        <f>IF($Z3=700,+'RI compounds'!$C$5,IF($Z3&lt;'RI compounds'!$D$5,IF($Z3&gt;'RI compounds'!$D$4,(LN($Z3)-LN('RI compounds'!$D$4))*'RI compounds'!$H$5+'RI compounds'!$C$4,""),""))</f>
        <v/>
      </c>
      <c r="AD3" s="50" t="str">
        <f>IF($Z3=800,'RI compounds'!$C$6,IF($Z3&lt;'RI compounds'!$D$6,IF($Z3&gt;'RI compounds'!$D$5,(LN($Z3)-LN('RI compounds'!$D$5))*'RI compounds'!$H$6+'RI compounds'!$C$5,""),""))</f>
        <v/>
      </c>
      <c r="AE3" s="50" t="str">
        <f>IF($Z3=900,'RI compounds'!$C$7,IF($Z3&lt;'RI compounds'!$D$7,IF($Z3&gt;'RI compounds'!$D$6,(LN($Z3)-LN('RI compounds'!$D$6))*'RI compounds'!$H$7+'RI compounds'!$C$6,""),""))</f>
        <v/>
      </c>
      <c r="AF3" s="50" t="str">
        <f>IF($Z3=1000,'RI compounds'!$C$8,IF($Z3&lt;'RI compounds'!$D$8,IF($Z3&gt;'RI compounds'!$D$7,(LN($Z3)-LN('RI compounds'!$D$7))*'RI compounds'!$H$8+'RI compounds'!$C$7,""),""))</f>
        <v/>
      </c>
      <c r="AG3" s="50" t="str">
        <f>IF($Z3=1100,'RI compounds'!$C$9,IF($Z3&lt;'RI compounds'!$D$9,IF($Z3&gt;'RI compounds'!$D$8,(LN($Z3)-LN('RI compounds'!$D$8))*'RI compounds'!$H$9+'RI compounds'!$C$8,""),""))</f>
        <v/>
      </c>
      <c r="AH3" s="50" t="str">
        <f>IF($Z3=1200,'RI compounds'!$C$10,IF($Z3&lt;'RI compounds'!$D$10,IF($Z3&gt;'RI compounds'!$D$9,(LN($Z3)-LN('RI compounds'!$D$9))*'RI compounds'!$H$10+'RI compounds'!$C$9,""),""))</f>
        <v/>
      </c>
      <c r="AI3" s="50" t="str">
        <f>IF($Z3=1300,'RI compounds'!$C$11,IF($Z3&lt;'RI compounds'!$D$11,IF($Z3&gt;'RI compounds'!$D$10,(LN($Z3)-LN('RI compounds'!$D$10))*'RI compounds'!$H$11+'RI compounds'!$C$10,""),""))</f>
        <v/>
      </c>
      <c r="AJ3" s="50" t="str">
        <f>IF($Z3=1400,'RI compounds'!$C$12,IF($Z3&lt;'RI compounds'!$D$12,IF($Z3&gt;'RI compounds'!$D$11,(LN($Z3)-LN('RI compounds'!$D$11))*'RI compounds'!$H$12+'RI compounds'!$C$11,""),""))</f>
        <v/>
      </c>
      <c r="AK3" s="50" t="str">
        <f>IF($Z3=1500,'RI compounds'!$C$13,IF($Z3&lt;'RI compounds'!$D$13,IF($Z3&gt;'RI compounds'!$D$12,(LN($Z3)-LN('RI compounds'!$D$12))*'RI compounds'!$H$13+'RI compounds'!$C$12,""),""))</f>
        <v/>
      </c>
      <c r="AL3" s="50" t="str">
        <f>IF($Z3=1600,'RI compounds'!$C$14,IF($Z3&lt;'RI compounds'!$D$14,IF($Z3&gt;'RI compounds'!$D$13,(LN($Z3)-LN('RI compounds'!$D$13))*'RI compounds'!$H$14+'RI compounds'!$C$13,""),""))</f>
        <v/>
      </c>
      <c r="AM3" s="50" t="str">
        <f>IF($Z3=1700,'RI compounds'!$C$15,IF($Z3&lt;'RI compounds'!$D$15,IF($Z3&gt;'RI compounds'!$D$14,(LN($Z3)-LN('RI compounds'!$D$14))*'RI compounds'!$H$15+'RI compounds'!$C$14,""),""))</f>
        <v/>
      </c>
      <c r="AN3" s="50" t="str">
        <f>IF($Z3=1800,'RI compounds'!$C$16,IF($Z3&lt;'RI compounds'!$D$16,IF($Z3&gt;'RI compounds'!$D$15,(LN($Z3)-LN('RI compounds'!$D$15))*'RI compounds'!$H$16+'RI compounds'!$C$15,""),""))</f>
        <v/>
      </c>
      <c r="AO3" s="50" t="str">
        <f>IF($Z3=1900,'RI compounds'!$C$17,IF($Z3&lt;'RI compounds'!$D$17,IF($Z3&gt;'RI compounds'!$D$16,(LN($Z3)-LN('RI compounds'!$D$16))*'RI compounds'!$H$17+'RI compounds'!$C$16,""),""))</f>
        <v/>
      </c>
      <c r="AP3" s="50" t="str">
        <f>IF($Z3=2000,'RI compounds'!$C$18,IF($Z3&lt;'RI compounds'!$D$18,IF($Z3&gt;'RI compounds'!$D$17,(LN($Z3)-LN('RI compounds'!$D$17))*'RI compounds'!$H$18+'RI compounds'!$C$17,""),""))</f>
        <v/>
      </c>
      <c r="AQ3" s="50" t="str">
        <f>IF($Z3=2100,'RI compounds'!$C$19,IF($Z3&lt;'RI compounds'!$D$19,IF($Z3&gt;'RI compounds'!$D$18,(LN($Z3)-LN('RI compounds'!$D$18))*'RI compounds'!$H$19+'RI compounds'!$C$18,""),""))</f>
        <v/>
      </c>
      <c r="AR3" s="50" t="str">
        <f>IF($Z3=2200,'RI compounds'!$C$20,IF($Z3&lt;'RI compounds'!$D$20,IF($Z3&gt;'RI compounds'!$D$19,(LN($Z3)-LN('RI compounds'!$D$19))*'RI compounds'!$H$20+'RI compounds'!$C$19,""),""))</f>
        <v/>
      </c>
      <c r="AS3" s="50" t="str">
        <f>IF($Z3=2300,'RI compounds'!$C$21,IF($Z3&lt;'RI compounds'!$D$21,IF($Z3&gt;'RI compounds'!$D$20,(LN($Z3)-LN('RI compounds'!$D$20))*'RI compounds'!$H$21+'RI compounds'!$C$20,""),""))</f>
        <v/>
      </c>
      <c r="AT3" s="50" t="str">
        <f>IF($Z3&gt;2300,(LN($Z3)-LN('RI compounds'!$D$20))*'RI compounds'!$H$21+'RI compounds'!$C$20,"")</f>
        <v/>
      </c>
    </row>
    <row r="4" spans="1:46" s="7" customFormat="1" ht="15" x14ac:dyDescent="0.25">
      <c r="A4" s="46">
        <f>+All!F4</f>
        <v>0.5</v>
      </c>
      <c r="B4" s="47" t="e">
        <f>All!#REF!</f>
        <v>#REF!</v>
      </c>
      <c r="C4" s="45" t="e">
        <f>IF(B4&lt;'RI compounds'!$C$3,INT(EXP((B4-'RI compounds'!$C$3)/'RI compounds'!$H$4+LN('RI compounds'!$D$3))),"")</f>
        <v>#REF!</v>
      </c>
      <c r="D4" s="45" t="e">
        <f>IF($B4&lt;'RI compounds'!$C$4,IF($B4&gt;'RI compounds'!$C$3,INT(EXP(($B4-'RI compounds'!$C$3)/'RI compounds'!$H$4+LN('RI compounds'!$D$3))),""),"")</f>
        <v>#REF!</v>
      </c>
      <c r="E4" s="45" t="e">
        <f>IF($B4&lt;'RI compounds'!$C$5,IF($B4&gt;'RI compounds'!$C$4,INT(EXP(($B4-'RI compounds'!$C$4)/'RI compounds'!$H$5+LN('RI compounds'!$D$4))),""),"")</f>
        <v>#REF!</v>
      </c>
      <c r="F4" s="45" t="e">
        <f>IF($B4&lt;'RI compounds'!$C$6,IF($B4&gt;'RI compounds'!$C$5,INT(EXP(($B4-'RI compounds'!$C$5)/'RI compounds'!$H$6+LN('RI compounds'!$D$5))),""),"")</f>
        <v>#REF!</v>
      </c>
      <c r="G4" s="45" t="e">
        <f>IF($B4&lt;'RI compounds'!$C$7,IF($B4&gt;'RI compounds'!$C$6,INT(EXP(($B4-'RI compounds'!$C$6)/'RI compounds'!$H$7+LN('RI compounds'!$D$6))),""),"")</f>
        <v>#REF!</v>
      </c>
      <c r="H4" s="45" t="e">
        <f>IF($B4&lt;'RI compounds'!$C$8,IF($B4&gt;'RI compounds'!$C$7,INT(EXP(($B4-'RI compounds'!$C$7)/'RI compounds'!$H$8+LN('RI compounds'!$D$7))),""),"")</f>
        <v>#REF!</v>
      </c>
      <c r="I4" s="45" t="e">
        <f>IF($B4&lt;'RI compounds'!$C$9,IF($B4&gt;'RI compounds'!$C$8,INT(EXP(($B4-'RI compounds'!$C$8)/'RI compounds'!$H$9+LN('RI compounds'!$D$8))),""),"")</f>
        <v>#REF!</v>
      </c>
      <c r="J4" s="45" t="e">
        <f>IF($B4&lt;'RI compounds'!$C$10,IF($B4&gt;'RI compounds'!$C$9,INT(EXP(($B4-'RI compounds'!$C$9)/'RI compounds'!$H$10+LN('RI compounds'!$D$9))),""),"")</f>
        <v>#REF!</v>
      </c>
      <c r="K4" s="45" t="e">
        <f>IF($B4&lt;'RI compounds'!$C$11,IF($B4&gt;'RI compounds'!$C$10,INT(EXP(($B4-'RI compounds'!$C$10)/'RI compounds'!$H$11+LN('RI compounds'!$D$10))),""),"")</f>
        <v>#REF!</v>
      </c>
      <c r="L4" s="45" t="e">
        <f>IF($B4&lt;'RI compounds'!$C$12,IF($B4&gt;'RI compounds'!$C$11,INT(EXP(($B4-'RI compounds'!$C$11)/'RI compounds'!$H$12+LN('RI compounds'!$D$11))),""),"")</f>
        <v>#REF!</v>
      </c>
      <c r="M4" s="45" t="e">
        <f>IF($B4&lt;'RI compounds'!$C$13,IF($B4&gt;'RI compounds'!$C$12,INT(EXP(($B4-'RI compounds'!$C$12)/'RI compounds'!$H$13+LN('RI compounds'!$D$12))),""),"")</f>
        <v>#REF!</v>
      </c>
      <c r="N4" s="45" t="e">
        <f>IF($B4&lt;'RI compounds'!$C$14,IF($B4&gt;'RI compounds'!$C$13,INT(EXP(($B4-'RI compounds'!$C$13)/'RI compounds'!$H$14+LN('RI compounds'!$D$13))),""),"")</f>
        <v>#REF!</v>
      </c>
      <c r="O4" s="45" t="e">
        <f>IF($B4&lt;'RI compounds'!$C$15,IF($B4&gt;'RI compounds'!$C$14,INT(EXP(($B4-'RI compounds'!$C$14)/'RI compounds'!$H$15+LN('RI compounds'!$D$14))),""),"")</f>
        <v>#REF!</v>
      </c>
      <c r="P4" s="45" t="e">
        <f>IF($B4&lt;'RI compounds'!$C$16,IF($B4&gt;'RI compounds'!$C$15,INT(EXP(($B4-'RI compounds'!$C$15)/'RI compounds'!$H$16+LN('RI compounds'!$D$15))),""),"")</f>
        <v>#REF!</v>
      </c>
      <c r="Q4" s="45" t="e">
        <f>IF($B4&lt;'RI compounds'!$C$17,IF($B4&gt;'RI compounds'!$C$16,INT(EXP(($B4-'RI compounds'!$C$16)/'RI compounds'!$H$17+LN('RI compounds'!$D$16))),""),"")</f>
        <v>#REF!</v>
      </c>
      <c r="R4" s="45" t="e">
        <f>IF($B4&lt;'RI compounds'!$C$18,IF($B4&gt;'RI compounds'!$C$17,INT(EXP(($B4-'RI compounds'!$C$17)/'RI compounds'!$H$18+LN('RI compounds'!$D$17))),""),"")</f>
        <v>#REF!</v>
      </c>
      <c r="S4" s="45" t="e">
        <f>IF($B4&lt;'RI compounds'!$C$19,IF($B4&gt;'RI compounds'!$C$18,INT(EXP(($B4-'RI compounds'!$C$18)/'RI compounds'!$H$19+LN('RI compounds'!$D$18))),""),"")</f>
        <v>#REF!</v>
      </c>
      <c r="T4" s="45" t="e">
        <f>IF($B4&lt;'RI compounds'!$C$20,IF($B4&gt;'RI compounds'!$C$19,INT(EXP(($B4-'RI compounds'!$C$19)/'RI compounds'!$H$20+LN('RI compounds'!$D$19))),""),"")</f>
        <v>#REF!</v>
      </c>
      <c r="U4" s="45" t="e">
        <f>IF($B4&lt;'RI compounds'!$C$21,IF($B4&gt;'RI compounds'!$C$20,INT(EXP(($B4-'RI compounds'!$C$20)/'RI compounds'!$H$21+LN('RI compounds'!$D$20))),""),"")</f>
        <v>#REF!</v>
      </c>
      <c r="V4" s="45" t="e">
        <f>IF($B4&gt;'RI compounds'!$C$21,INT(EXP(($B4-'RI compounds'!$C$20)/'RI compounds'!$H$21+LN('RI compounds'!$D$20))),"")</f>
        <v>#REF!</v>
      </c>
      <c r="W4" s="28"/>
      <c r="X4" s="48" t="str">
        <f>All!B4</f>
        <v>Acetaldehyde</v>
      </c>
      <c r="Y4" s="46">
        <f>+All!F4</f>
        <v>0.5</v>
      </c>
      <c r="Z4" s="49">
        <f>+All!H4</f>
        <v>447</v>
      </c>
      <c r="AA4" s="50">
        <f>IF($Z4=500,'RI compounds'!$C$3,IF($Z4&lt;'RI compounds'!$D$3,(LN($Z4)-LN('RI compounds'!$D$3))*'RI compounds'!$H$4+'RI compounds'!$C$3,""))</f>
        <v>3.6930743126387027</v>
      </c>
      <c r="AB4" s="50" t="str">
        <f>IF($Z4=600,'RI compounds'!$C$4,IF($Z4&lt;'RI compounds'!$D$4,IF($Z4&gt;'RI compounds'!$D$3,(LN($Z4)-LN('RI compounds'!$D$3))*'RI compounds'!$H$4+'RI compounds'!$C$3,""),""))</f>
        <v/>
      </c>
      <c r="AC4" s="50" t="str">
        <f>IF($Z4=700,+'RI compounds'!$C$5,IF($Z4&lt;'RI compounds'!$D$5,IF($Z4&gt;'RI compounds'!$D$4,(LN($Z4)-LN('RI compounds'!$D$4))*'RI compounds'!$H$5+'RI compounds'!$C$4,""),""))</f>
        <v/>
      </c>
      <c r="AD4" s="50" t="str">
        <f>IF($Z4=800,'RI compounds'!$C$6,IF($Z4&lt;'RI compounds'!$D$6,IF($Z4&gt;'RI compounds'!$D$5,(LN($Z4)-LN('RI compounds'!$D$5))*'RI compounds'!$H$6+'RI compounds'!$C$5,""),""))</f>
        <v/>
      </c>
      <c r="AE4" s="50" t="str">
        <f>IF($Z4=900,'RI compounds'!$C$7,IF($Z4&lt;'RI compounds'!$D$7,IF($Z4&gt;'RI compounds'!$D$6,(LN($Z4)-LN('RI compounds'!$D$6))*'RI compounds'!$H$7+'RI compounds'!$C$6,""),""))</f>
        <v/>
      </c>
      <c r="AF4" s="50" t="str">
        <f>IF($Z4=1000,'RI compounds'!$C$8,IF($Z4&lt;'RI compounds'!$D$8,IF($Z4&gt;'RI compounds'!$D$7,(LN($Z4)-LN('RI compounds'!$D$7))*'RI compounds'!$H$8+'RI compounds'!$C$7,""),""))</f>
        <v/>
      </c>
      <c r="AG4" s="50" t="str">
        <f>IF($Z4=1100,'RI compounds'!$C$9,IF($Z4&lt;'RI compounds'!$D$9,IF($Z4&gt;'RI compounds'!$D$8,(LN($Z4)-LN('RI compounds'!$D$8))*'RI compounds'!$H$9+'RI compounds'!$C$8,""),""))</f>
        <v/>
      </c>
      <c r="AH4" s="50" t="str">
        <f>IF($Z4=1200,'RI compounds'!$C$10,IF($Z4&lt;'RI compounds'!$D$10,IF($Z4&gt;'RI compounds'!$D$9,(LN($Z4)-LN('RI compounds'!$D$9))*'RI compounds'!$H$10+'RI compounds'!$C$9,""),""))</f>
        <v/>
      </c>
      <c r="AI4" s="50" t="str">
        <f>IF($Z4=1300,'RI compounds'!$C$11,IF($Z4&lt;'RI compounds'!$D$11,IF($Z4&gt;'RI compounds'!$D$10,(LN($Z4)-LN('RI compounds'!$D$10))*'RI compounds'!$H$11+'RI compounds'!$C$10,""),""))</f>
        <v/>
      </c>
      <c r="AJ4" s="50" t="str">
        <f>IF($Z4=1400,'RI compounds'!$C$12,IF($Z4&lt;'RI compounds'!$D$12,IF($Z4&gt;'RI compounds'!$D$11,(LN($Z4)-LN('RI compounds'!$D$11))*'RI compounds'!$H$12+'RI compounds'!$C$11,""),""))</f>
        <v/>
      </c>
      <c r="AK4" s="50" t="str">
        <f>IF($Z4=1500,'RI compounds'!$C$13,IF($Z4&lt;'RI compounds'!$D$13,IF($Z4&gt;'RI compounds'!$D$12,(LN($Z4)-LN('RI compounds'!$D$12))*'RI compounds'!$H$13+'RI compounds'!$C$12,""),""))</f>
        <v/>
      </c>
      <c r="AL4" s="50" t="str">
        <f>IF($Z4=1600,'RI compounds'!$C$14,IF($Z4&lt;'RI compounds'!$D$14,IF($Z4&gt;'RI compounds'!$D$13,(LN($Z4)-LN('RI compounds'!$D$13))*'RI compounds'!$H$14+'RI compounds'!$C$13,""),""))</f>
        <v/>
      </c>
      <c r="AM4" s="50" t="str">
        <f>IF($Z4=1700,'RI compounds'!$C$15,IF($Z4&lt;'RI compounds'!$D$15,IF($Z4&gt;'RI compounds'!$D$14,(LN($Z4)-LN('RI compounds'!$D$14))*'RI compounds'!$H$15+'RI compounds'!$C$14,""),""))</f>
        <v/>
      </c>
      <c r="AN4" s="50" t="str">
        <f>IF($Z4=1800,'RI compounds'!$C$16,IF($Z4&lt;'RI compounds'!$D$16,IF($Z4&gt;'RI compounds'!$D$15,(LN($Z4)-LN('RI compounds'!$D$15))*'RI compounds'!$H$16+'RI compounds'!$C$15,""),""))</f>
        <v/>
      </c>
      <c r="AO4" s="50" t="str">
        <f>IF($Z4=1900,'RI compounds'!$C$17,IF($Z4&lt;'RI compounds'!$D$17,IF($Z4&gt;'RI compounds'!$D$16,(LN($Z4)-LN('RI compounds'!$D$16))*'RI compounds'!$H$17+'RI compounds'!$C$16,""),""))</f>
        <v/>
      </c>
      <c r="AP4" s="50" t="str">
        <f>IF($Z4=2000,'RI compounds'!$C$18,IF($Z4&lt;'RI compounds'!$D$18,IF($Z4&gt;'RI compounds'!$D$17,(LN($Z4)-LN('RI compounds'!$D$17))*'RI compounds'!$H$18+'RI compounds'!$C$17,""),""))</f>
        <v/>
      </c>
      <c r="AQ4" s="50" t="str">
        <f>IF($Z4=2100,'RI compounds'!$C$19,IF($Z4&lt;'RI compounds'!$D$19,IF($Z4&gt;'RI compounds'!$D$18,(LN($Z4)-LN('RI compounds'!$D$18))*'RI compounds'!$H$19+'RI compounds'!$C$18,""),""))</f>
        <v/>
      </c>
      <c r="AR4" s="50" t="str">
        <f>IF($Z4=2200,'RI compounds'!$C$20,IF($Z4&lt;'RI compounds'!$D$20,IF($Z4&gt;'RI compounds'!$D$19,(LN($Z4)-LN('RI compounds'!$D$19))*'RI compounds'!$H$20+'RI compounds'!$C$19,""),""))</f>
        <v/>
      </c>
      <c r="AS4" s="50" t="str">
        <f>IF($Z4=2300,'RI compounds'!$C$21,IF($Z4&lt;'RI compounds'!$D$21,IF($Z4&gt;'RI compounds'!$D$20,(LN($Z4)-LN('RI compounds'!$D$20))*'RI compounds'!$H$21+'RI compounds'!$C$20,""),""))</f>
        <v/>
      </c>
      <c r="AT4" s="50" t="str">
        <f>IF($Z4&gt;2300,(LN($Z4)-LN('RI compounds'!$D$20))*'RI compounds'!$H$21+'RI compounds'!$C$20,"")</f>
        <v/>
      </c>
    </row>
    <row r="5" spans="1:46" s="7" customFormat="1" ht="15" x14ac:dyDescent="0.25">
      <c r="A5" s="46">
        <f>+All!F5</f>
        <v>0.5</v>
      </c>
      <c r="B5" s="47" t="e">
        <f>All!#REF!</f>
        <v>#REF!</v>
      </c>
      <c r="C5" s="45" t="e">
        <f>IF(B5&lt;'RI compounds'!$C$3,INT(EXP((B5-'RI compounds'!$C$3)/'RI compounds'!$H$4+LN('RI compounds'!$D$3))),"")</f>
        <v>#REF!</v>
      </c>
      <c r="D5" s="45" t="e">
        <f>IF($B5&lt;'RI compounds'!$C$4,IF($B5&gt;'RI compounds'!$C$3,INT(EXP(($B5-'RI compounds'!$C$3)/'RI compounds'!$H$4+LN('RI compounds'!$D$3))),""),"")</f>
        <v>#REF!</v>
      </c>
      <c r="E5" s="45" t="e">
        <f>IF($B5&lt;'RI compounds'!$C$5,IF($B5&gt;'RI compounds'!$C$4,INT(EXP(($B5-'RI compounds'!$C$4)/'RI compounds'!$H$5+LN('RI compounds'!$D$4))),""),"")</f>
        <v>#REF!</v>
      </c>
      <c r="F5" s="45" t="e">
        <f>IF($B5&lt;'RI compounds'!$C$6,IF($B5&gt;'RI compounds'!$C$5,INT(EXP(($B5-'RI compounds'!$C$5)/'RI compounds'!$H$6+LN('RI compounds'!$D$5))),""),"")</f>
        <v>#REF!</v>
      </c>
      <c r="G5" s="45" t="e">
        <f>IF($B5&lt;'RI compounds'!$C$7,IF($B5&gt;'RI compounds'!$C$6,INT(EXP(($B5-'RI compounds'!$C$6)/'RI compounds'!$H$7+LN('RI compounds'!$D$6))),""),"")</f>
        <v>#REF!</v>
      </c>
      <c r="H5" s="45" t="e">
        <f>IF($B5&lt;'RI compounds'!$C$8,IF($B5&gt;'RI compounds'!$C$7,INT(EXP(($B5-'RI compounds'!$C$7)/'RI compounds'!$H$8+LN('RI compounds'!$D$7))),""),"")</f>
        <v>#REF!</v>
      </c>
      <c r="I5" s="45" t="e">
        <f>IF($B5&lt;'RI compounds'!$C$9,IF($B5&gt;'RI compounds'!$C$8,INT(EXP(($B5-'RI compounds'!$C$8)/'RI compounds'!$H$9+LN('RI compounds'!$D$8))),""),"")</f>
        <v>#REF!</v>
      </c>
      <c r="J5" s="45" t="e">
        <f>IF($B5&lt;'RI compounds'!$C$10,IF($B5&gt;'RI compounds'!$C$9,INT(EXP(($B5-'RI compounds'!$C$9)/'RI compounds'!$H$10+LN('RI compounds'!$D$9))),""),"")</f>
        <v>#REF!</v>
      </c>
      <c r="K5" s="45" t="e">
        <f>IF($B5&lt;'RI compounds'!$C$11,IF($B5&gt;'RI compounds'!$C$10,INT(EXP(($B5-'RI compounds'!$C$10)/'RI compounds'!$H$11+LN('RI compounds'!$D$10))),""),"")</f>
        <v>#REF!</v>
      </c>
      <c r="L5" s="45" t="e">
        <f>IF($B5&lt;'RI compounds'!$C$12,IF($B5&gt;'RI compounds'!$C$11,INT(EXP(($B5-'RI compounds'!$C$11)/'RI compounds'!$H$12+LN('RI compounds'!$D$11))),""),"")</f>
        <v>#REF!</v>
      </c>
      <c r="M5" s="45" t="e">
        <f>IF($B5&lt;'RI compounds'!$C$13,IF($B5&gt;'RI compounds'!$C$12,INT(EXP(($B5-'RI compounds'!$C$12)/'RI compounds'!$H$13+LN('RI compounds'!$D$12))),""),"")</f>
        <v>#REF!</v>
      </c>
      <c r="N5" s="45" t="e">
        <f>IF($B5&lt;'RI compounds'!$C$14,IF($B5&gt;'RI compounds'!$C$13,INT(EXP(($B5-'RI compounds'!$C$13)/'RI compounds'!$H$14+LN('RI compounds'!$D$13))),""),"")</f>
        <v>#REF!</v>
      </c>
      <c r="O5" s="45" t="e">
        <f>IF($B5&lt;'RI compounds'!$C$15,IF($B5&gt;'RI compounds'!$C$14,INT(EXP(($B5-'RI compounds'!$C$14)/'RI compounds'!$H$15+LN('RI compounds'!$D$14))),""),"")</f>
        <v>#REF!</v>
      </c>
      <c r="P5" s="45" t="e">
        <f>IF($B5&lt;'RI compounds'!$C$16,IF($B5&gt;'RI compounds'!$C$15,INT(EXP(($B5-'RI compounds'!$C$15)/'RI compounds'!$H$16+LN('RI compounds'!$D$15))),""),"")</f>
        <v>#REF!</v>
      </c>
      <c r="Q5" s="45" t="e">
        <f>IF($B5&lt;'RI compounds'!$C$17,IF($B5&gt;'RI compounds'!$C$16,INT(EXP(($B5-'RI compounds'!$C$16)/'RI compounds'!$H$17+LN('RI compounds'!$D$16))),""),"")</f>
        <v>#REF!</v>
      </c>
      <c r="R5" s="45" t="e">
        <f>IF($B5&lt;'RI compounds'!$C$18,IF($B5&gt;'RI compounds'!$C$17,INT(EXP(($B5-'RI compounds'!$C$17)/'RI compounds'!$H$18+LN('RI compounds'!$D$17))),""),"")</f>
        <v>#REF!</v>
      </c>
      <c r="S5" s="45" t="e">
        <f>IF($B5&lt;'RI compounds'!$C$19,IF($B5&gt;'RI compounds'!$C$18,INT(EXP(($B5-'RI compounds'!$C$18)/'RI compounds'!$H$19+LN('RI compounds'!$D$18))),""),"")</f>
        <v>#REF!</v>
      </c>
      <c r="T5" s="45" t="e">
        <f>IF($B5&lt;'RI compounds'!$C$20,IF($B5&gt;'RI compounds'!$C$19,INT(EXP(($B5-'RI compounds'!$C$19)/'RI compounds'!$H$20+LN('RI compounds'!$D$19))),""),"")</f>
        <v>#REF!</v>
      </c>
      <c r="U5" s="45" t="e">
        <f>IF($B5&lt;'RI compounds'!$C$21,IF($B5&gt;'RI compounds'!$C$20,INT(EXP(($B5-'RI compounds'!$C$20)/'RI compounds'!$H$21+LN('RI compounds'!$D$20))),""),"")</f>
        <v>#REF!</v>
      </c>
      <c r="V5" s="45" t="e">
        <f>IF($B5&gt;'RI compounds'!$C$21,INT(EXP(($B5-'RI compounds'!$C$20)/'RI compounds'!$H$21+LN('RI compounds'!$D$20))),"")</f>
        <v>#REF!</v>
      </c>
      <c r="W5" s="28"/>
      <c r="X5" s="48" t="str">
        <f>All!B5</f>
        <v>Methanethiol</v>
      </c>
      <c r="Y5" s="46">
        <f>+All!F5</f>
        <v>0.5</v>
      </c>
      <c r="Z5" s="49">
        <f>+All!H5</f>
        <v>463</v>
      </c>
      <c r="AA5" s="50">
        <f>IF($Z5=500,'RI compounds'!$C$3,IF($Z5&lt;'RI compounds'!$D$3,(LN($Z5)-LN('RI compounds'!$D$3))*'RI compounds'!$H$4+'RI compounds'!$C$3,""))</f>
        <v>3.8747790402957278</v>
      </c>
      <c r="AB5" s="50" t="str">
        <f>IF($Z5=600,'RI compounds'!$C$4,IF($Z5&lt;'RI compounds'!$D$4,IF($Z5&gt;'RI compounds'!$D$3,(LN($Z5)-LN('RI compounds'!$D$3))*'RI compounds'!$H$4+'RI compounds'!$C$3,""),""))</f>
        <v/>
      </c>
      <c r="AC5" s="50" t="str">
        <f>IF($Z5=700,+'RI compounds'!$C$5,IF($Z5&lt;'RI compounds'!$D$5,IF($Z5&gt;'RI compounds'!$D$4,(LN($Z5)-LN('RI compounds'!$D$4))*'RI compounds'!$H$5+'RI compounds'!$C$4,""),""))</f>
        <v/>
      </c>
      <c r="AD5" s="50" t="str">
        <f>IF($Z5=800,'RI compounds'!$C$6,IF($Z5&lt;'RI compounds'!$D$6,IF($Z5&gt;'RI compounds'!$D$5,(LN($Z5)-LN('RI compounds'!$D$5))*'RI compounds'!$H$6+'RI compounds'!$C$5,""),""))</f>
        <v/>
      </c>
      <c r="AE5" s="50" t="str">
        <f>IF($Z5=900,'RI compounds'!$C$7,IF($Z5&lt;'RI compounds'!$D$7,IF($Z5&gt;'RI compounds'!$D$6,(LN($Z5)-LN('RI compounds'!$D$6))*'RI compounds'!$H$7+'RI compounds'!$C$6,""),""))</f>
        <v/>
      </c>
      <c r="AF5" s="50" t="str">
        <f>IF($Z5=1000,'RI compounds'!$C$8,IF($Z5&lt;'RI compounds'!$D$8,IF($Z5&gt;'RI compounds'!$D$7,(LN($Z5)-LN('RI compounds'!$D$7))*'RI compounds'!$H$8+'RI compounds'!$C$7,""),""))</f>
        <v/>
      </c>
      <c r="AG5" s="50" t="str">
        <f>IF($Z5=1100,'RI compounds'!$C$9,IF($Z5&lt;'RI compounds'!$D$9,IF($Z5&gt;'RI compounds'!$D$8,(LN($Z5)-LN('RI compounds'!$D$8))*'RI compounds'!$H$9+'RI compounds'!$C$8,""),""))</f>
        <v/>
      </c>
      <c r="AH5" s="50" t="str">
        <f>IF($Z5=1200,'RI compounds'!$C$10,IF($Z5&lt;'RI compounds'!$D$10,IF($Z5&gt;'RI compounds'!$D$9,(LN($Z5)-LN('RI compounds'!$D$9))*'RI compounds'!$H$10+'RI compounds'!$C$9,""),""))</f>
        <v/>
      </c>
      <c r="AI5" s="50" t="str">
        <f>IF($Z5=1300,'RI compounds'!$C$11,IF($Z5&lt;'RI compounds'!$D$11,IF($Z5&gt;'RI compounds'!$D$10,(LN($Z5)-LN('RI compounds'!$D$10))*'RI compounds'!$H$11+'RI compounds'!$C$10,""),""))</f>
        <v/>
      </c>
      <c r="AJ5" s="50" t="str">
        <f>IF($Z5=1400,'RI compounds'!$C$12,IF($Z5&lt;'RI compounds'!$D$12,IF($Z5&gt;'RI compounds'!$D$11,(LN($Z5)-LN('RI compounds'!$D$11))*'RI compounds'!$H$12+'RI compounds'!$C$11,""),""))</f>
        <v/>
      </c>
      <c r="AK5" s="50" t="str">
        <f>IF($Z5=1500,'RI compounds'!$C$13,IF($Z5&lt;'RI compounds'!$D$13,IF($Z5&gt;'RI compounds'!$D$12,(LN($Z5)-LN('RI compounds'!$D$12))*'RI compounds'!$H$13+'RI compounds'!$C$12,""),""))</f>
        <v/>
      </c>
      <c r="AL5" s="50" t="str">
        <f>IF($Z5=1600,'RI compounds'!$C$14,IF($Z5&lt;'RI compounds'!$D$14,IF($Z5&gt;'RI compounds'!$D$13,(LN($Z5)-LN('RI compounds'!$D$13))*'RI compounds'!$H$14+'RI compounds'!$C$13,""),""))</f>
        <v/>
      </c>
      <c r="AM5" s="50" t="str">
        <f>IF($Z5=1700,'RI compounds'!$C$15,IF($Z5&lt;'RI compounds'!$D$15,IF($Z5&gt;'RI compounds'!$D$14,(LN($Z5)-LN('RI compounds'!$D$14))*'RI compounds'!$H$15+'RI compounds'!$C$14,""),""))</f>
        <v/>
      </c>
      <c r="AN5" s="50" t="str">
        <f>IF($Z5=1800,'RI compounds'!$C$16,IF($Z5&lt;'RI compounds'!$D$16,IF($Z5&gt;'RI compounds'!$D$15,(LN($Z5)-LN('RI compounds'!$D$15))*'RI compounds'!$H$16+'RI compounds'!$C$15,""),""))</f>
        <v/>
      </c>
      <c r="AO5" s="50" t="str">
        <f>IF($Z5=1900,'RI compounds'!$C$17,IF($Z5&lt;'RI compounds'!$D$17,IF($Z5&gt;'RI compounds'!$D$16,(LN($Z5)-LN('RI compounds'!$D$16))*'RI compounds'!$H$17+'RI compounds'!$C$16,""),""))</f>
        <v/>
      </c>
      <c r="AP5" s="50" t="str">
        <f>IF($Z5=2000,'RI compounds'!$C$18,IF($Z5&lt;'RI compounds'!$D$18,IF($Z5&gt;'RI compounds'!$D$17,(LN($Z5)-LN('RI compounds'!$D$17))*'RI compounds'!$H$18+'RI compounds'!$C$17,""),""))</f>
        <v/>
      </c>
      <c r="AQ5" s="50" t="str">
        <f>IF($Z5=2100,'RI compounds'!$C$19,IF($Z5&lt;'RI compounds'!$D$19,IF($Z5&gt;'RI compounds'!$D$18,(LN($Z5)-LN('RI compounds'!$D$18))*'RI compounds'!$H$19+'RI compounds'!$C$18,""),""))</f>
        <v/>
      </c>
      <c r="AR5" s="50" t="str">
        <f>IF($Z5=2200,'RI compounds'!$C$20,IF($Z5&lt;'RI compounds'!$D$20,IF($Z5&gt;'RI compounds'!$D$19,(LN($Z5)-LN('RI compounds'!$D$19))*'RI compounds'!$H$20+'RI compounds'!$C$19,""),""))</f>
        <v/>
      </c>
      <c r="AS5" s="50" t="str">
        <f>IF($Z5=2300,'RI compounds'!$C$21,IF($Z5&lt;'RI compounds'!$D$21,IF($Z5&gt;'RI compounds'!$D$20,(LN($Z5)-LN('RI compounds'!$D$20))*'RI compounds'!$H$21+'RI compounds'!$C$20,""),""))</f>
        <v/>
      </c>
      <c r="AT5" s="50" t="str">
        <f>IF($Z5&gt;2300,(LN($Z5)-LN('RI compounds'!$D$20))*'RI compounds'!$H$21+'RI compounds'!$C$20,"")</f>
        <v/>
      </c>
    </row>
    <row r="6" spans="1:46" s="7" customFormat="1" ht="15" x14ac:dyDescent="0.25">
      <c r="A6" s="46">
        <f>+All!F6</f>
        <v>0.6</v>
      </c>
      <c r="B6" s="47" t="e">
        <f>All!#REF!</f>
        <v>#REF!</v>
      </c>
      <c r="C6" s="45" t="e">
        <f>IF(B6&lt;'RI compounds'!$C$3,INT(EXP((B6-'RI compounds'!$C$3)/'RI compounds'!$H$4+LN('RI compounds'!$D$3))),"")</f>
        <v>#REF!</v>
      </c>
      <c r="D6" s="45" t="e">
        <f>IF($B6&lt;'RI compounds'!$C$4,IF($B6&gt;'RI compounds'!$C$3,INT(EXP(($B6-'RI compounds'!$C$3)/'RI compounds'!$H$4+LN('RI compounds'!$D$3))),""),"")</f>
        <v>#REF!</v>
      </c>
      <c r="E6" s="45" t="e">
        <f>IF($B6&lt;'RI compounds'!$C$5,IF($B6&gt;'RI compounds'!$C$4,INT(EXP(($B6-'RI compounds'!$C$4)/'RI compounds'!$H$5+LN('RI compounds'!$D$4))),""),"")</f>
        <v>#REF!</v>
      </c>
      <c r="F6" s="45" t="e">
        <f>IF($B6&lt;'RI compounds'!$C$6,IF($B6&gt;'RI compounds'!$C$5,INT(EXP(($B6-'RI compounds'!$C$5)/'RI compounds'!$H$6+LN('RI compounds'!$D$5))),""),"")</f>
        <v>#REF!</v>
      </c>
      <c r="G6" s="45" t="e">
        <f>IF($B6&lt;'RI compounds'!$C$7,IF($B6&gt;'RI compounds'!$C$6,INT(EXP(($B6-'RI compounds'!$C$6)/'RI compounds'!$H$7+LN('RI compounds'!$D$6))),""),"")</f>
        <v>#REF!</v>
      </c>
      <c r="H6" s="45" t="e">
        <f>IF($B6&lt;'RI compounds'!$C$8,IF($B6&gt;'RI compounds'!$C$7,INT(EXP(($B6-'RI compounds'!$C$7)/'RI compounds'!$H$8+LN('RI compounds'!$D$7))),""),"")</f>
        <v>#REF!</v>
      </c>
      <c r="I6" s="45" t="e">
        <f>IF($B6&lt;'RI compounds'!$C$9,IF($B6&gt;'RI compounds'!$C$8,INT(EXP(($B6-'RI compounds'!$C$8)/'RI compounds'!$H$9+LN('RI compounds'!$D$8))),""),"")</f>
        <v>#REF!</v>
      </c>
      <c r="J6" s="45" t="e">
        <f>IF($B6&lt;'RI compounds'!$C$10,IF($B6&gt;'RI compounds'!$C$9,INT(EXP(($B6-'RI compounds'!$C$9)/'RI compounds'!$H$10+LN('RI compounds'!$D$9))),""),"")</f>
        <v>#REF!</v>
      </c>
      <c r="K6" s="45" t="e">
        <f>IF($B6&lt;'RI compounds'!$C$11,IF($B6&gt;'RI compounds'!$C$10,INT(EXP(($B6-'RI compounds'!$C$10)/'RI compounds'!$H$11+LN('RI compounds'!$D$10))),""),"")</f>
        <v>#REF!</v>
      </c>
      <c r="L6" s="45" t="e">
        <f>IF($B6&lt;'RI compounds'!$C$12,IF($B6&gt;'RI compounds'!$C$11,INT(EXP(($B6-'RI compounds'!$C$11)/'RI compounds'!$H$12+LN('RI compounds'!$D$11))),""),"")</f>
        <v>#REF!</v>
      </c>
      <c r="M6" s="45" t="e">
        <f>IF($B6&lt;'RI compounds'!$C$13,IF($B6&gt;'RI compounds'!$C$12,INT(EXP(($B6-'RI compounds'!$C$12)/'RI compounds'!$H$13+LN('RI compounds'!$D$12))),""),"")</f>
        <v>#REF!</v>
      </c>
      <c r="N6" s="45" t="e">
        <f>IF($B6&lt;'RI compounds'!$C$14,IF($B6&gt;'RI compounds'!$C$13,INT(EXP(($B6-'RI compounds'!$C$13)/'RI compounds'!$H$14+LN('RI compounds'!$D$13))),""),"")</f>
        <v>#REF!</v>
      </c>
      <c r="O6" s="45" t="e">
        <f>IF($B6&lt;'RI compounds'!$C$15,IF($B6&gt;'RI compounds'!$C$14,INT(EXP(($B6-'RI compounds'!$C$14)/'RI compounds'!$H$15+LN('RI compounds'!$D$14))),""),"")</f>
        <v>#REF!</v>
      </c>
      <c r="P6" s="45" t="e">
        <f>IF($B6&lt;'RI compounds'!$C$16,IF($B6&gt;'RI compounds'!$C$15,INT(EXP(($B6-'RI compounds'!$C$15)/'RI compounds'!$H$16+LN('RI compounds'!$D$15))),""),"")</f>
        <v>#REF!</v>
      </c>
      <c r="Q6" s="45" t="e">
        <f>IF($B6&lt;'RI compounds'!$C$17,IF($B6&gt;'RI compounds'!$C$16,INT(EXP(($B6-'RI compounds'!$C$16)/'RI compounds'!$H$17+LN('RI compounds'!$D$16))),""),"")</f>
        <v>#REF!</v>
      </c>
      <c r="R6" s="45" t="e">
        <f>IF($B6&lt;'RI compounds'!$C$18,IF($B6&gt;'RI compounds'!$C$17,INT(EXP(($B6-'RI compounds'!$C$17)/'RI compounds'!$H$18+LN('RI compounds'!$D$17))),""),"")</f>
        <v>#REF!</v>
      </c>
      <c r="S6" s="45" t="e">
        <f>IF($B6&lt;'RI compounds'!$C$19,IF($B6&gt;'RI compounds'!$C$18,INT(EXP(($B6-'RI compounds'!$C$18)/'RI compounds'!$H$19+LN('RI compounds'!$D$18))),""),"")</f>
        <v>#REF!</v>
      </c>
      <c r="T6" s="45" t="e">
        <f>IF($B6&lt;'RI compounds'!$C$20,IF($B6&gt;'RI compounds'!$C$19,INT(EXP(($B6-'RI compounds'!$C$19)/'RI compounds'!$H$20+LN('RI compounds'!$D$19))),""),"")</f>
        <v>#REF!</v>
      </c>
      <c r="U6" s="45" t="e">
        <f>IF($B6&lt;'RI compounds'!$C$21,IF($B6&gt;'RI compounds'!$C$20,INT(EXP(($B6-'RI compounds'!$C$20)/'RI compounds'!$H$21+LN('RI compounds'!$D$20))),""),"")</f>
        <v>#REF!</v>
      </c>
      <c r="V6" s="45" t="e">
        <f>IF($B6&gt;'RI compounds'!$C$21,INT(EXP(($B6-'RI compounds'!$C$20)/'RI compounds'!$H$21+LN('RI compounds'!$D$20))),"")</f>
        <v>#REF!</v>
      </c>
      <c r="W6" s="28"/>
      <c r="X6" s="48" t="str">
        <f>All!B6</f>
        <v>Ethanol</v>
      </c>
      <c r="Y6" s="46">
        <f>+All!F6</f>
        <v>0.6</v>
      </c>
      <c r="Z6" s="49">
        <f>+All!H6</f>
        <v>475</v>
      </c>
      <c r="AA6" s="50">
        <f>IF($Z6=500,'RI compounds'!$C$3,IF($Z6&lt;'RI compounds'!$D$3,(LN($Z6)-LN('RI compounds'!$D$3))*'RI compounds'!$H$4+'RI compounds'!$C$3,""))</f>
        <v>4.0069831574349841</v>
      </c>
      <c r="AB6" s="50" t="str">
        <f>IF($Z6=600,'RI compounds'!$C$4,IF($Z6&lt;'RI compounds'!$D$4,IF($Z6&gt;'RI compounds'!$D$3,(LN($Z6)-LN('RI compounds'!$D$3))*'RI compounds'!$H$4+'RI compounds'!$C$3,""),""))</f>
        <v/>
      </c>
      <c r="AC6" s="50" t="str">
        <f>IF($Z6=700,+'RI compounds'!$C$5,IF($Z6&lt;'RI compounds'!$D$5,IF($Z6&gt;'RI compounds'!$D$4,(LN($Z6)-LN('RI compounds'!$D$4))*'RI compounds'!$H$5+'RI compounds'!$C$4,""),""))</f>
        <v/>
      </c>
      <c r="AD6" s="50" t="str">
        <f>IF($Z6=800,'RI compounds'!$C$6,IF($Z6&lt;'RI compounds'!$D$6,IF($Z6&gt;'RI compounds'!$D$5,(LN($Z6)-LN('RI compounds'!$D$5))*'RI compounds'!$H$6+'RI compounds'!$C$5,""),""))</f>
        <v/>
      </c>
      <c r="AE6" s="50" t="str">
        <f>IF($Z6=900,'RI compounds'!$C$7,IF($Z6&lt;'RI compounds'!$D$7,IF($Z6&gt;'RI compounds'!$D$6,(LN($Z6)-LN('RI compounds'!$D$6))*'RI compounds'!$H$7+'RI compounds'!$C$6,""),""))</f>
        <v/>
      </c>
      <c r="AF6" s="50" t="str">
        <f>IF($Z6=1000,'RI compounds'!$C$8,IF($Z6&lt;'RI compounds'!$D$8,IF($Z6&gt;'RI compounds'!$D$7,(LN($Z6)-LN('RI compounds'!$D$7))*'RI compounds'!$H$8+'RI compounds'!$C$7,""),""))</f>
        <v/>
      </c>
      <c r="AG6" s="50" t="str">
        <f>IF($Z6=1100,'RI compounds'!$C$9,IF($Z6&lt;'RI compounds'!$D$9,IF($Z6&gt;'RI compounds'!$D$8,(LN($Z6)-LN('RI compounds'!$D$8))*'RI compounds'!$H$9+'RI compounds'!$C$8,""),""))</f>
        <v/>
      </c>
      <c r="AH6" s="50" t="str">
        <f>IF($Z6=1200,'RI compounds'!$C$10,IF($Z6&lt;'RI compounds'!$D$10,IF($Z6&gt;'RI compounds'!$D$9,(LN($Z6)-LN('RI compounds'!$D$9))*'RI compounds'!$H$10+'RI compounds'!$C$9,""),""))</f>
        <v/>
      </c>
      <c r="AI6" s="50" t="str">
        <f>IF($Z6=1300,'RI compounds'!$C$11,IF($Z6&lt;'RI compounds'!$D$11,IF($Z6&gt;'RI compounds'!$D$10,(LN($Z6)-LN('RI compounds'!$D$10))*'RI compounds'!$H$11+'RI compounds'!$C$10,""),""))</f>
        <v/>
      </c>
      <c r="AJ6" s="50" t="str">
        <f>IF($Z6=1400,'RI compounds'!$C$12,IF($Z6&lt;'RI compounds'!$D$12,IF($Z6&gt;'RI compounds'!$D$11,(LN($Z6)-LN('RI compounds'!$D$11))*'RI compounds'!$H$12+'RI compounds'!$C$11,""),""))</f>
        <v/>
      </c>
      <c r="AK6" s="50" t="str">
        <f>IF($Z6=1500,'RI compounds'!$C$13,IF($Z6&lt;'RI compounds'!$D$13,IF($Z6&gt;'RI compounds'!$D$12,(LN($Z6)-LN('RI compounds'!$D$12))*'RI compounds'!$H$13+'RI compounds'!$C$12,""),""))</f>
        <v/>
      </c>
      <c r="AL6" s="50" t="str">
        <f>IF($Z6=1600,'RI compounds'!$C$14,IF($Z6&lt;'RI compounds'!$D$14,IF($Z6&gt;'RI compounds'!$D$13,(LN($Z6)-LN('RI compounds'!$D$13))*'RI compounds'!$H$14+'RI compounds'!$C$13,""),""))</f>
        <v/>
      </c>
      <c r="AM6" s="50" t="str">
        <f>IF($Z6=1700,'RI compounds'!$C$15,IF($Z6&lt;'RI compounds'!$D$15,IF($Z6&gt;'RI compounds'!$D$14,(LN($Z6)-LN('RI compounds'!$D$14))*'RI compounds'!$H$15+'RI compounds'!$C$14,""),""))</f>
        <v/>
      </c>
      <c r="AN6" s="50" t="str">
        <f>IF($Z6=1800,'RI compounds'!$C$16,IF($Z6&lt;'RI compounds'!$D$16,IF($Z6&gt;'RI compounds'!$D$15,(LN($Z6)-LN('RI compounds'!$D$15))*'RI compounds'!$H$16+'RI compounds'!$C$15,""),""))</f>
        <v/>
      </c>
      <c r="AO6" s="50" t="str">
        <f>IF($Z6=1900,'RI compounds'!$C$17,IF($Z6&lt;'RI compounds'!$D$17,IF($Z6&gt;'RI compounds'!$D$16,(LN($Z6)-LN('RI compounds'!$D$16))*'RI compounds'!$H$17+'RI compounds'!$C$16,""),""))</f>
        <v/>
      </c>
      <c r="AP6" s="50" t="str">
        <f>IF($Z6=2000,'RI compounds'!$C$18,IF($Z6&lt;'RI compounds'!$D$18,IF($Z6&gt;'RI compounds'!$D$17,(LN($Z6)-LN('RI compounds'!$D$17))*'RI compounds'!$H$18+'RI compounds'!$C$17,""),""))</f>
        <v/>
      </c>
      <c r="AQ6" s="50" t="str">
        <f>IF($Z6=2100,'RI compounds'!$C$19,IF($Z6&lt;'RI compounds'!$D$19,IF($Z6&gt;'RI compounds'!$D$18,(LN($Z6)-LN('RI compounds'!$D$18))*'RI compounds'!$H$19+'RI compounds'!$C$18,""),""))</f>
        <v/>
      </c>
      <c r="AR6" s="50" t="str">
        <f>IF($Z6=2200,'RI compounds'!$C$20,IF($Z6&lt;'RI compounds'!$D$20,IF($Z6&gt;'RI compounds'!$D$19,(LN($Z6)-LN('RI compounds'!$D$19))*'RI compounds'!$H$20+'RI compounds'!$C$19,""),""))</f>
        <v/>
      </c>
      <c r="AS6" s="50" t="str">
        <f>IF($Z6=2300,'RI compounds'!$C$21,IF($Z6&lt;'RI compounds'!$D$21,IF($Z6&gt;'RI compounds'!$D$20,(LN($Z6)-LN('RI compounds'!$D$20))*'RI compounds'!$H$21+'RI compounds'!$C$20,""),""))</f>
        <v/>
      </c>
      <c r="AT6" s="50" t="str">
        <f>IF($Z6&gt;2300,(LN($Z6)-LN('RI compounds'!$D$20))*'RI compounds'!$H$21+'RI compounds'!$C$20,"")</f>
        <v/>
      </c>
    </row>
    <row r="7" spans="1:46" s="7" customFormat="1" ht="15" x14ac:dyDescent="0.25">
      <c r="A7" s="46">
        <f>+All!F7</f>
        <v>0.5</v>
      </c>
      <c r="B7" s="47" t="e">
        <f>All!#REF!</f>
        <v>#REF!</v>
      </c>
      <c r="C7" s="45" t="e">
        <f>IF(B7&lt;'RI compounds'!$C$3,INT(EXP((B7-'RI compounds'!$C$3)/'RI compounds'!$H$4+LN('RI compounds'!$D$3))),"")</f>
        <v>#REF!</v>
      </c>
      <c r="D7" s="45" t="e">
        <f>IF($B7&lt;'RI compounds'!$C$4,IF($B7&gt;'RI compounds'!$C$3,INT(EXP(($B7-'RI compounds'!$C$3)/'RI compounds'!$H$4+LN('RI compounds'!$D$3))),""),"")</f>
        <v>#REF!</v>
      </c>
      <c r="E7" s="45" t="e">
        <f>IF($B7&lt;'RI compounds'!$C$5,IF($B7&gt;'RI compounds'!$C$4,INT(EXP(($B7-'RI compounds'!$C$4)/'RI compounds'!$H$5+LN('RI compounds'!$D$4))),""),"")</f>
        <v>#REF!</v>
      </c>
      <c r="F7" s="45" t="e">
        <f>IF($B7&lt;'RI compounds'!$C$6,IF($B7&gt;'RI compounds'!$C$5,INT(EXP(($B7-'RI compounds'!$C$5)/'RI compounds'!$H$6+LN('RI compounds'!$D$5))),""),"")</f>
        <v>#REF!</v>
      </c>
      <c r="G7" s="45" t="e">
        <f>IF($B7&lt;'RI compounds'!$C$7,IF($B7&gt;'RI compounds'!$C$6,INT(EXP(($B7-'RI compounds'!$C$6)/'RI compounds'!$H$7+LN('RI compounds'!$D$6))),""),"")</f>
        <v>#REF!</v>
      </c>
      <c r="H7" s="45" t="e">
        <f>IF($B7&lt;'RI compounds'!$C$8,IF($B7&gt;'RI compounds'!$C$7,INT(EXP(($B7-'RI compounds'!$C$7)/'RI compounds'!$H$8+LN('RI compounds'!$D$7))),""),"")</f>
        <v>#REF!</v>
      </c>
      <c r="I7" s="45" t="e">
        <f>IF($B7&lt;'RI compounds'!$C$9,IF($B7&gt;'RI compounds'!$C$8,INT(EXP(($B7-'RI compounds'!$C$8)/'RI compounds'!$H$9+LN('RI compounds'!$D$8))),""),"")</f>
        <v>#REF!</v>
      </c>
      <c r="J7" s="45" t="e">
        <f>IF($B7&lt;'RI compounds'!$C$10,IF($B7&gt;'RI compounds'!$C$9,INT(EXP(($B7-'RI compounds'!$C$9)/'RI compounds'!$H$10+LN('RI compounds'!$D$9))),""),"")</f>
        <v>#REF!</v>
      </c>
      <c r="K7" s="45" t="e">
        <f>IF($B7&lt;'RI compounds'!$C$11,IF($B7&gt;'RI compounds'!$C$10,INT(EXP(($B7-'RI compounds'!$C$10)/'RI compounds'!$H$11+LN('RI compounds'!$D$10))),""),"")</f>
        <v>#REF!</v>
      </c>
      <c r="L7" s="45" t="e">
        <f>IF($B7&lt;'RI compounds'!$C$12,IF($B7&gt;'RI compounds'!$C$11,INT(EXP(($B7-'RI compounds'!$C$11)/'RI compounds'!$H$12+LN('RI compounds'!$D$11))),""),"")</f>
        <v>#REF!</v>
      </c>
      <c r="M7" s="45" t="e">
        <f>IF($B7&lt;'RI compounds'!$C$13,IF($B7&gt;'RI compounds'!$C$12,INT(EXP(($B7-'RI compounds'!$C$12)/'RI compounds'!$H$13+LN('RI compounds'!$D$12))),""),"")</f>
        <v>#REF!</v>
      </c>
      <c r="N7" s="45" t="e">
        <f>IF($B7&lt;'RI compounds'!$C$14,IF($B7&gt;'RI compounds'!$C$13,INT(EXP(($B7-'RI compounds'!$C$13)/'RI compounds'!$H$14+LN('RI compounds'!$D$13))),""),"")</f>
        <v>#REF!</v>
      </c>
      <c r="O7" s="45" t="e">
        <f>IF($B7&lt;'RI compounds'!$C$15,IF($B7&gt;'RI compounds'!$C$14,INT(EXP(($B7-'RI compounds'!$C$14)/'RI compounds'!$H$15+LN('RI compounds'!$D$14))),""),"")</f>
        <v>#REF!</v>
      </c>
      <c r="P7" s="45" t="e">
        <f>IF($B7&lt;'RI compounds'!$C$16,IF($B7&gt;'RI compounds'!$C$15,INT(EXP(($B7-'RI compounds'!$C$15)/'RI compounds'!$H$16+LN('RI compounds'!$D$15))),""),"")</f>
        <v>#REF!</v>
      </c>
      <c r="Q7" s="45" t="e">
        <f>IF($B7&lt;'RI compounds'!$C$17,IF($B7&gt;'RI compounds'!$C$16,INT(EXP(($B7-'RI compounds'!$C$16)/'RI compounds'!$H$17+LN('RI compounds'!$D$16))),""),"")</f>
        <v>#REF!</v>
      </c>
      <c r="R7" s="45" t="e">
        <f>IF($B7&lt;'RI compounds'!$C$18,IF($B7&gt;'RI compounds'!$C$17,INT(EXP(($B7-'RI compounds'!$C$17)/'RI compounds'!$H$18+LN('RI compounds'!$D$17))),""),"")</f>
        <v>#REF!</v>
      </c>
      <c r="S7" s="45" t="e">
        <f>IF($B7&lt;'RI compounds'!$C$19,IF($B7&gt;'RI compounds'!$C$18,INT(EXP(($B7-'RI compounds'!$C$18)/'RI compounds'!$H$19+LN('RI compounds'!$D$18))),""),"")</f>
        <v>#REF!</v>
      </c>
      <c r="T7" s="45" t="e">
        <f>IF($B7&lt;'RI compounds'!$C$20,IF($B7&gt;'RI compounds'!$C$19,INT(EXP(($B7-'RI compounds'!$C$19)/'RI compounds'!$H$20+LN('RI compounds'!$D$19))),""),"")</f>
        <v>#REF!</v>
      </c>
      <c r="U7" s="45" t="e">
        <f>IF($B7&lt;'RI compounds'!$C$21,IF($B7&gt;'RI compounds'!$C$20,INT(EXP(($B7-'RI compounds'!$C$20)/'RI compounds'!$H$21+LN('RI compounds'!$D$20))),""),"")</f>
        <v>#REF!</v>
      </c>
      <c r="V7" s="45" t="e">
        <f>IF($B7&gt;'RI compounds'!$C$21,INT(EXP(($B7-'RI compounds'!$C$20)/'RI compounds'!$H$21+LN('RI compounds'!$D$20))),"")</f>
        <v>#REF!</v>
      </c>
      <c r="W7" s="28"/>
      <c r="X7" s="48" t="str">
        <f>All!B7</f>
        <v>IS-Ethanol-d6</v>
      </c>
      <c r="Y7" s="46">
        <f>+All!F7</f>
        <v>0.5</v>
      </c>
      <c r="Z7" s="49">
        <f>+All!H7</f>
        <v>475</v>
      </c>
      <c r="AA7" s="50">
        <f>IF($Z7=500,'RI compounds'!$C$3,IF($Z7&lt;'RI compounds'!$D$3,(LN($Z7)-LN('RI compounds'!$D$3))*'RI compounds'!$H$4+'RI compounds'!$C$3,""))</f>
        <v>4.0069831574349841</v>
      </c>
      <c r="AB7" s="50" t="str">
        <f>IF($Z7=600,'RI compounds'!$C$4,IF($Z7&lt;'RI compounds'!$D$4,IF($Z7&gt;'RI compounds'!$D$3,(LN($Z7)-LN('RI compounds'!$D$3))*'RI compounds'!$H$4+'RI compounds'!$C$3,""),""))</f>
        <v/>
      </c>
      <c r="AC7" s="50" t="str">
        <f>IF($Z7=700,+'RI compounds'!$C$5,IF($Z7&lt;'RI compounds'!$D$5,IF($Z7&gt;'RI compounds'!$D$4,(LN($Z7)-LN('RI compounds'!$D$4))*'RI compounds'!$H$5+'RI compounds'!$C$4,""),""))</f>
        <v/>
      </c>
      <c r="AD7" s="50" t="str">
        <f>IF($Z7=800,'RI compounds'!$C$6,IF($Z7&lt;'RI compounds'!$D$6,IF($Z7&gt;'RI compounds'!$D$5,(LN($Z7)-LN('RI compounds'!$D$5))*'RI compounds'!$H$6+'RI compounds'!$C$5,""),""))</f>
        <v/>
      </c>
      <c r="AE7" s="50" t="str">
        <f>IF($Z7=900,'RI compounds'!$C$7,IF($Z7&lt;'RI compounds'!$D$7,IF($Z7&gt;'RI compounds'!$D$6,(LN($Z7)-LN('RI compounds'!$D$6))*'RI compounds'!$H$7+'RI compounds'!$C$6,""),""))</f>
        <v/>
      </c>
      <c r="AF7" s="50" t="str">
        <f>IF($Z7=1000,'RI compounds'!$C$8,IF($Z7&lt;'RI compounds'!$D$8,IF($Z7&gt;'RI compounds'!$D$7,(LN($Z7)-LN('RI compounds'!$D$7))*'RI compounds'!$H$8+'RI compounds'!$C$7,""),""))</f>
        <v/>
      </c>
      <c r="AG7" s="50" t="str">
        <f>IF($Z7=1100,'RI compounds'!$C$9,IF($Z7&lt;'RI compounds'!$D$9,IF($Z7&gt;'RI compounds'!$D$8,(LN($Z7)-LN('RI compounds'!$D$8))*'RI compounds'!$H$9+'RI compounds'!$C$8,""),""))</f>
        <v/>
      </c>
      <c r="AH7" s="50" t="str">
        <f>IF($Z7=1200,'RI compounds'!$C$10,IF($Z7&lt;'RI compounds'!$D$10,IF($Z7&gt;'RI compounds'!$D$9,(LN($Z7)-LN('RI compounds'!$D$9))*'RI compounds'!$H$10+'RI compounds'!$C$9,""),""))</f>
        <v/>
      </c>
      <c r="AI7" s="50" t="str">
        <f>IF($Z7=1300,'RI compounds'!$C$11,IF($Z7&lt;'RI compounds'!$D$11,IF($Z7&gt;'RI compounds'!$D$10,(LN($Z7)-LN('RI compounds'!$D$10))*'RI compounds'!$H$11+'RI compounds'!$C$10,""),""))</f>
        <v/>
      </c>
      <c r="AJ7" s="50" t="str">
        <f>IF($Z7=1400,'RI compounds'!$C$12,IF($Z7&lt;'RI compounds'!$D$12,IF($Z7&gt;'RI compounds'!$D$11,(LN($Z7)-LN('RI compounds'!$D$11))*'RI compounds'!$H$12+'RI compounds'!$C$11,""),""))</f>
        <v/>
      </c>
      <c r="AK7" s="50" t="str">
        <f>IF($Z7=1500,'RI compounds'!$C$13,IF($Z7&lt;'RI compounds'!$D$13,IF($Z7&gt;'RI compounds'!$D$12,(LN($Z7)-LN('RI compounds'!$D$12))*'RI compounds'!$H$13+'RI compounds'!$C$12,""),""))</f>
        <v/>
      </c>
      <c r="AL7" s="50" t="str">
        <f>IF($Z7=1600,'RI compounds'!$C$14,IF($Z7&lt;'RI compounds'!$D$14,IF($Z7&gt;'RI compounds'!$D$13,(LN($Z7)-LN('RI compounds'!$D$13))*'RI compounds'!$H$14+'RI compounds'!$C$13,""),""))</f>
        <v/>
      </c>
      <c r="AM7" s="50" t="str">
        <f>IF($Z7=1700,'RI compounds'!$C$15,IF($Z7&lt;'RI compounds'!$D$15,IF($Z7&gt;'RI compounds'!$D$14,(LN($Z7)-LN('RI compounds'!$D$14))*'RI compounds'!$H$15+'RI compounds'!$C$14,""),""))</f>
        <v/>
      </c>
      <c r="AN7" s="50" t="str">
        <f>IF($Z7=1800,'RI compounds'!$C$16,IF($Z7&lt;'RI compounds'!$D$16,IF($Z7&gt;'RI compounds'!$D$15,(LN($Z7)-LN('RI compounds'!$D$15))*'RI compounds'!$H$16+'RI compounds'!$C$15,""),""))</f>
        <v/>
      </c>
      <c r="AO7" s="50" t="str">
        <f>IF($Z7=1900,'RI compounds'!$C$17,IF($Z7&lt;'RI compounds'!$D$17,IF($Z7&gt;'RI compounds'!$D$16,(LN($Z7)-LN('RI compounds'!$D$16))*'RI compounds'!$H$17+'RI compounds'!$C$16,""),""))</f>
        <v/>
      </c>
      <c r="AP7" s="50" t="str">
        <f>IF($Z7=2000,'RI compounds'!$C$18,IF($Z7&lt;'RI compounds'!$D$18,IF($Z7&gt;'RI compounds'!$D$17,(LN($Z7)-LN('RI compounds'!$D$17))*'RI compounds'!$H$18+'RI compounds'!$C$17,""),""))</f>
        <v/>
      </c>
      <c r="AQ7" s="50" t="str">
        <f>IF($Z7=2100,'RI compounds'!$C$19,IF($Z7&lt;'RI compounds'!$D$19,IF($Z7&gt;'RI compounds'!$D$18,(LN($Z7)-LN('RI compounds'!$D$18))*'RI compounds'!$H$19+'RI compounds'!$C$18,""),""))</f>
        <v/>
      </c>
      <c r="AR7" s="50" t="str">
        <f>IF($Z7=2200,'RI compounds'!$C$20,IF($Z7&lt;'RI compounds'!$D$20,IF($Z7&gt;'RI compounds'!$D$19,(LN($Z7)-LN('RI compounds'!$D$19))*'RI compounds'!$H$20+'RI compounds'!$C$19,""),""))</f>
        <v/>
      </c>
      <c r="AS7" s="50" t="str">
        <f>IF($Z7=2300,'RI compounds'!$C$21,IF($Z7&lt;'RI compounds'!$D$21,IF($Z7&gt;'RI compounds'!$D$20,(LN($Z7)-LN('RI compounds'!$D$20))*'RI compounds'!$H$21+'RI compounds'!$C$20,""),""))</f>
        <v/>
      </c>
      <c r="AT7" s="50" t="str">
        <f>IF($Z7&gt;2300,(LN($Z7)-LN('RI compounds'!$D$20))*'RI compounds'!$H$21+'RI compounds'!$C$20,"")</f>
        <v/>
      </c>
    </row>
    <row r="8" spans="1:46" s="7" customFormat="1" ht="15" x14ac:dyDescent="0.25">
      <c r="A8" s="46">
        <f>+All!F8</f>
        <v>0.6</v>
      </c>
      <c r="B8" s="47" t="e">
        <f>All!#REF!</f>
        <v>#REF!</v>
      </c>
      <c r="C8" s="45" t="e">
        <f>IF(B8&lt;'RI compounds'!$C$3,INT(EXP((B8-'RI compounds'!$C$3)/'RI compounds'!$H$4+LN('RI compounds'!$D$3))),"")</f>
        <v>#REF!</v>
      </c>
      <c r="D8" s="45" t="e">
        <f>IF($B8&lt;'RI compounds'!$C$4,IF($B8&gt;'RI compounds'!$C$3,INT(EXP(($B8-'RI compounds'!$C$3)/'RI compounds'!$H$4+LN('RI compounds'!$D$3))),""),"")</f>
        <v>#REF!</v>
      </c>
      <c r="E8" s="45" t="e">
        <f>IF($B8&lt;'RI compounds'!$C$5,IF($B8&gt;'RI compounds'!$C$4,INT(EXP(($B8-'RI compounds'!$C$4)/'RI compounds'!$H$5+LN('RI compounds'!$D$4))),""),"")</f>
        <v>#REF!</v>
      </c>
      <c r="F8" s="45" t="e">
        <f>IF($B8&lt;'RI compounds'!$C$6,IF($B8&gt;'RI compounds'!$C$5,INT(EXP(($B8-'RI compounds'!$C$5)/'RI compounds'!$H$6+LN('RI compounds'!$D$5))),""),"")</f>
        <v>#REF!</v>
      </c>
      <c r="G8" s="45" t="e">
        <f>IF($B8&lt;'RI compounds'!$C$7,IF($B8&gt;'RI compounds'!$C$6,INT(EXP(($B8-'RI compounds'!$C$6)/'RI compounds'!$H$7+LN('RI compounds'!$D$6))),""),"")</f>
        <v>#REF!</v>
      </c>
      <c r="H8" s="45" t="e">
        <f>IF($B8&lt;'RI compounds'!$C$8,IF($B8&gt;'RI compounds'!$C$7,INT(EXP(($B8-'RI compounds'!$C$7)/'RI compounds'!$H$8+LN('RI compounds'!$D$7))),""),"")</f>
        <v>#REF!</v>
      </c>
      <c r="I8" s="45" t="e">
        <f>IF($B8&lt;'RI compounds'!$C$9,IF($B8&gt;'RI compounds'!$C$8,INT(EXP(($B8-'RI compounds'!$C$8)/'RI compounds'!$H$9+LN('RI compounds'!$D$8))),""),"")</f>
        <v>#REF!</v>
      </c>
      <c r="J8" s="45" t="e">
        <f>IF($B8&lt;'RI compounds'!$C$10,IF($B8&gt;'RI compounds'!$C$9,INT(EXP(($B8-'RI compounds'!$C$9)/'RI compounds'!$H$10+LN('RI compounds'!$D$9))),""),"")</f>
        <v>#REF!</v>
      </c>
      <c r="K8" s="45" t="e">
        <f>IF($B8&lt;'RI compounds'!$C$11,IF($B8&gt;'RI compounds'!$C$10,INT(EXP(($B8-'RI compounds'!$C$10)/'RI compounds'!$H$11+LN('RI compounds'!$D$10))),""),"")</f>
        <v>#REF!</v>
      </c>
      <c r="L8" s="45" t="e">
        <f>IF($B8&lt;'RI compounds'!$C$12,IF($B8&gt;'RI compounds'!$C$11,INT(EXP(($B8-'RI compounds'!$C$11)/'RI compounds'!$H$12+LN('RI compounds'!$D$11))),""),"")</f>
        <v>#REF!</v>
      </c>
      <c r="M8" s="45" t="e">
        <f>IF($B8&lt;'RI compounds'!$C$13,IF($B8&gt;'RI compounds'!$C$12,INT(EXP(($B8-'RI compounds'!$C$12)/'RI compounds'!$H$13+LN('RI compounds'!$D$12))),""),"")</f>
        <v>#REF!</v>
      </c>
      <c r="N8" s="45" t="e">
        <f>IF($B8&lt;'RI compounds'!$C$14,IF($B8&gt;'RI compounds'!$C$13,INT(EXP(($B8-'RI compounds'!$C$13)/'RI compounds'!$H$14+LN('RI compounds'!$D$13))),""),"")</f>
        <v>#REF!</v>
      </c>
      <c r="O8" s="45" t="e">
        <f>IF($B8&lt;'RI compounds'!$C$15,IF($B8&gt;'RI compounds'!$C$14,INT(EXP(($B8-'RI compounds'!$C$14)/'RI compounds'!$H$15+LN('RI compounds'!$D$14))),""),"")</f>
        <v>#REF!</v>
      </c>
      <c r="P8" s="45" t="e">
        <f>IF($B8&lt;'RI compounds'!$C$16,IF($B8&gt;'RI compounds'!$C$15,INT(EXP(($B8-'RI compounds'!$C$15)/'RI compounds'!$H$16+LN('RI compounds'!$D$15))),""),"")</f>
        <v>#REF!</v>
      </c>
      <c r="Q8" s="45" t="e">
        <f>IF($B8&lt;'RI compounds'!$C$17,IF($B8&gt;'RI compounds'!$C$16,INT(EXP(($B8-'RI compounds'!$C$16)/'RI compounds'!$H$17+LN('RI compounds'!$D$16))),""),"")</f>
        <v>#REF!</v>
      </c>
      <c r="R8" s="45" t="e">
        <f>IF($B8&lt;'RI compounds'!$C$18,IF($B8&gt;'RI compounds'!$C$17,INT(EXP(($B8-'RI compounds'!$C$17)/'RI compounds'!$H$18+LN('RI compounds'!$D$17))),""),"")</f>
        <v>#REF!</v>
      </c>
      <c r="S8" s="45" t="e">
        <f>IF($B8&lt;'RI compounds'!$C$19,IF($B8&gt;'RI compounds'!$C$18,INT(EXP(($B8-'RI compounds'!$C$18)/'RI compounds'!$H$19+LN('RI compounds'!$D$18))),""),"")</f>
        <v>#REF!</v>
      </c>
      <c r="T8" s="45" t="e">
        <f>IF($B8&lt;'RI compounds'!$C$20,IF($B8&gt;'RI compounds'!$C$19,INT(EXP(($B8-'RI compounds'!$C$19)/'RI compounds'!$H$20+LN('RI compounds'!$D$19))),""),"")</f>
        <v>#REF!</v>
      </c>
      <c r="U8" s="45" t="e">
        <f>IF($B8&lt;'RI compounds'!$C$21,IF($B8&gt;'RI compounds'!$C$20,INT(EXP(($B8-'RI compounds'!$C$20)/'RI compounds'!$H$21+LN('RI compounds'!$D$20))),""),"")</f>
        <v>#REF!</v>
      </c>
      <c r="V8" s="45" t="e">
        <f>IF($B8&gt;'RI compounds'!$C$21,INT(EXP(($B8-'RI compounds'!$C$20)/'RI compounds'!$H$21+LN('RI compounds'!$D$20))),"")</f>
        <v>#REF!</v>
      </c>
      <c r="W8" s="28"/>
      <c r="X8" s="48" t="str">
        <f>All!B8</f>
        <v>Ethanol saturated</v>
      </c>
      <c r="Y8" s="46">
        <f>+All!F8</f>
        <v>0.6</v>
      </c>
      <c r="Z8" s="49">
        <f>+All!H8</f>
        <v>492</v>
      </c>
      <c r="AA8" s="50">
        <f>IF($Z8=500,'RI compounds'!$C$3,IF($Z8&lt;'RI compounds'!$D$3,(LN($Z8)-LN('RI compounds'!$D$3))*'RI compounds'!$H$4+'RI compounds'!$C$3,""))</f>
        <v>4.1886643920492563</v>
      </c>
      <c r="AB8" s="50" t="str">
        <f>IF($Z8=600,'RI compounds'!$C$4,IF($Z8&lt;'RI compounds'!$D$4,IF($Z8&gt;'RI compounds'!$D$3,(LN($Z8)-LN('RI compounds'!$D$3))*'RI compounds'!$H$4+'RI compounds'!$C$3,""),""))</f>
        <v/>
      </c>
      <c r="AC8" s="50" t="str">
        <f>IF($Z8=700,+'RI compounds'!$C$5,IF($Z8&lt;'RI compounds'!$D$5,IF($Z8&gt;'RI compounds'!$D$4,(LN($Z8)-LN('RI compounds'!$D$4))*'RI compounds'!$H$5+'RI compounds'!$C$4,""),""))</f>
        <v/>
      </c>
      <c r="AD8" s="50" t="str">
        <f>IF($Z8=800,'RI compounds'!$C$6,IF($Z8&lt;'RI compounds'!$D$6,IF($Z8&gt;'RI compounds'!$D$5,(LN($Z8)-LN('RI compounds'!$D$5))*'RI compounds'!$H$6+'RI compounds'!$C$5,""),""))</f>
        <v/>
      </c>
      <c r="AE8" s="50" t="str">
        <f>IF($Z8=900,'RI compounds'!$C$7,IF($Z8&lt;'RI compounds'!$D$7,IF($Z8&gt;'RI compounds'!$D$6,(LN($Z8)-LN('RI compounds'!$D$6))*'RI compounds'!$H$7+'RI compounds'!$C$6,""),""))</f>
        <v/>
      </c>
      <c r="AF8" s="50" t="str">
        <f>IF($Z8=1000,'RI compounds'!$C$8,IF($Z8&lt;'RI compounds'!$D$8,IF($Z8&gt;'RI compounds'!$D$7,(LN($Z8)-LN('RI compounds'!$D$7))*'RI compounds'!$H$8+'RI compounds'!$C$7,""),""))</f>
        <v/>
      </c>
      <c r="AG8" s="50" t="str">
        <f>IF($Z8=1100,'RI compounds'!$C$9,IF($Z8&lt;'RI compounds'!$D$9,IF($Z8&gt;'RI compounds'!$D$8,(LN($Z8)-LN('RI compounds'!$D$8))*'RI compounds'!$H$9+'RI compounds'!$C$8,""),""))</f>
        <v/>
      </c>
      <c r="AH8" s="50" t="str">
        <f>IF($Z8=1200,'RI compounds'!$C$10,IF($Z8&lt;'RI compounds'!$D$10,IF($Z8&gt;'RI compounds'!$D$9,(LN($Z8)-LN('RI compounds'!$D$9))*'RI compounds'!$H$10+'RI compounds'!$C$9,""),""))</f>
        <v/>
      </c>
      <c r="AI8" s="50" t="str">
        <f>IF($Z8=1300,'RI compounds'!$C$11,IF($Z8&lt;'RI compounds'!$D$11,IF($Z8&gt;'RI compounds'!$D$10,(LN($Z8)-LN('RI compounds'!$D$10))*'RI compounds'!$H$11+'RI compounds'!$C$10,""),""))</f>
        <v/>
      </c>
      <c r="AJ8" s="50" t="str">
        <f>IF($Z8=1400,'RI compounds'!$C$12,IF($Z8&lt;'RI compounds'!$D$12,IF($Z8&gt;'RI compounds'!$D$11,(LN($Z8)-LN('RI compounds'!$D$11))*'RI compounds'!$H$12+'RI compounds'!$C$11,""),""))</f>
        <v/>
      </c>
      <c r="AK8" s="50" t="str">
        <f>IF($Z8=1500,'RI compounds'!$C$13,IF($Z8&lt;'RI compounds'!$D$13,IF($Z8&gt;'RI compounds'!$D$12,(LN($Z8)-LN('RI compounds'!$D$12))*'RI compounds'!$H$13+'RI compounds'!$C$12,""),""))</f>
        <v/>
      </c>
      <c r="AL8" s="50" t="str">
        <f>IF($Z8=1600,'RI compounds'!$C$14,IF($Z8&lt;'RI compounds'!$D$14,IF($Z8&gt;'RI compounds'!$D$13,(LN($Z8)-LN('RI compounds'!$D$13))*'RI compounds'!$H$14+'RI compounds'!$C$13,""),""))</f>
        <v/>
      </c>
      <c r="AM8" s="50" t="str">
        <f>IF($Z8=1700,'RI compounds'!$C$15,IF($Z8&lt;'RI compounds'!$D$15,IF($Z8&gt;'RI compounds'!$D$14,(LN($Z8)-LN('RI compounds'!$D$14))*'RI compounds'!$H$15+'RI compounds'!$C$14,""),""))</f>
        <v/>
      </c>
      <c r="AN8" s="50" t="str">
        <f>IF($Z8=1800,'RI compounds'!$C$16,IF($Z8&lt;'RI compounds'!$D$16,IF($Z8&gt;'RI compounds'!$D$15,(LN($Z8)-LN('RI compounds'!$D$15))*'RI compounds'!$H$16+'RI compounds'!$C$15,""),""))</f>
        <v/>
      </c>
      <c r="AO8" s="50" t="str">
        <f>IF($Z8=1900,'RI compounds'!$C$17,IF($Z8&lt;'RI compounds'!$D$17,IF($Z8&gt;'RI compounds'!$D$16,(LN($Z8)-LN('RI compounds'!$D$16))*'RI compounds'!$H$17+'RI compounds'!$C$16,""),""))</f>
        <v/>
      </c>
      <c r="AP8" s="50" t="str">
        <f>IF($Z8=2000,'RI compounds'!$C$18,IF($Z8&lt;'RI compounds'!$D$18,IF($Z8&gt;'RI compounds'!$D$17,(LN($Z8)-LN('RI compounds'!$D$17))*'RI compounds'!$H$18+'RI compounds'!$C$17,""),""))</f>
        <v/>
      </c>
      <c r="AQ8" s="50" t="str">
        <f>IF($Z8=2100,'RI compounds'!$C$19,IF($Z8&lt;'RI compounds'!$D$19,IF($Z8&gt;'RI compounds'!$D$18,(LN($Z8)-LN('RI compounds'!$D$18))*'RI compounds'!$H$19+'RI compounds'!$C$18,""),""))</f>
        <v/>
      </c>
      <c r="AR8" s="50" t="str">
        <f>IF($Z8=2200,'RI compounds'!$C$20,IF($Z8&lt;'RI compounds'!$D$20,IF($Z8&gt;'RI compounds'!$D$19,(LN($Z8)-LN('RI compounds'!$D$19))*'RI compounds'!$H$20+'RI compounds'!$C$19,""),""))</f>
        <v/>
      </c>
      <c r="AS8" s="50" t="str">
        <f>IF($Z8=2300,'RI compounds'!$C$21,IF($Z8&lt;'RI compounds'!$D$21,IF($Z8&gt;'RI compounds'!$D$20,(LN($Z8)-LN('RI compounds'!$D$20))*'RI compounds'!$H$21+'RI compounds'!$C$20,""),""))</f>
        <v/>
      </c>
      <c r="AT8" s="50" t="str">
        <f>IF($Z8&gt;2300,(LN($Z8)-LN('RI compounds'!$D$20))*'RI compounds'!$H$21+'RI compounds'!$C$20,"")</f>
        <v/>
      </c>
    </row>
    <row r="9" spans="1:46" s="7" customFormat="1" ht="15" x14ac:dyDescent="0.25">
      <c r="A9" s="46">
        <f>+All!F9</f>
        <v>0.7</v>
      </c>
      <c r="B9" s="47" t="e">
        <f>All!#REF!</f>
        <v>#REF!</v>
      </c>
      <c r="C9" s="45" t="e">
        <f>IF(B9&lt;'RI compounds'!$C$3,INT(EXP((B9-'RI compounds'!$C$3)/'RI compounds'!$H$4+LN('RI compounds'!$D$3))),"")</f>
        <v>#REF!</v>
      </c>
      <c r="D9" s="45" t="e">
        <f>IF($B9&lt;'RI compounds'!$C$4,IF($B9&gt;'RI compounds'!$C$3,INT(EXP(($B9-'RI compounds'!$C$3)/'RI compounds'!$H$4+LN('RI compounds'!$D$3))),""),"")</f>
        <v>#REF!</v>
      </c>
      <c r="E9" s="45" t="e">
        <f>IF($B9&lt;'RI compounds'!$C$5,IF($B9&gt;'RI compounds'!$C$4,INT(EXP(($B9-'RI compounds'!$C$4)/'RI compounds'!$H$5+LN('RI compounds'!$D$4))),""),"")</f>
        <v>#REF!</v>
      </c>
      <c r="F9" s="45" t="e">
        <f>IF($B9&lt;'RI compounds'!$C$6,IF($B9&gt;'RI compounds'!$C$5,INT(EXP(($B9-'RI compounds'!$C$5)/'RI compounds'!$H$6+LN('RI compounds'!$D$5))),""),"")</f>
        <v>#REF!</v>
      </c>
      <c r="G9" s="45" t="e">
        <f>IF($B9&lt;'RI compounds'!$C$7,IF($B9&gt;'RI compounds'!$C$6,INT(EXP(($B9-'RI compounds'!$C$6)/'RI compounds'!$H$7+LN('RI compounds'!$D$6))),""),"")</f>
        <v>#REF!</v>
      </c>
      <c r="H9" s="45" t="e">
        <f>IF($B9&lt;'RI compounds'!$C$8,IF($B9&gt;'RI compounds'!$C$7,INT(EXP(($B9-'RI compounds'!$C$7)/'RI compounds'!$H$8+LN('RI compounds'!$D$7))),""),"")</f>
        <v>#REF!</v>
      </c>
      <c r="I9" s="45" t="e">
        <f>IF($B9&lt;'RI compounds'!$C$9,IF($B9&gt;'RI compounds'!$C$8,INT(EXP(($B9-'RI compounds'!$C$8)/'RI compounds'!$H$9+LN('RI compounds'!$D$8))),""),"")</f>
        <v>#REF!</v>
      </c>
      <c r="J9" s="45" t="e">
        <f>IF($B9&lt;'RI compounds'!$C$10,IF($B9&gt;'RI compounds'!$C$9,INT(EXP(($B9-'RI compounds'!$C$9)/'RI compounds'!$H$10+LN('RI compounds'!$D$9))),""),"")</f>
        <v>#REF!</v>
      </c>
      <c r="K9" s="45" t="e">
        <f>IF($B9&lt;'RI compounds'!$C$11,IF($B9&gt;'RI compounds'!$C$10,INT(EXP(($B9-'RI compounds'!$C$10)/'RI compounds'!$H$11+LN('RI compounds'!$D$10))),""),"")</f>
        <v>#REF!</v>
      </c>
      <c r="L9" s="45" t="e">
        <f>IF($B9&lt;'RI compounds'!$C$12,IF($B9&gt;'RI compounds'!$C$11,INT(EXP(($B9-'RI compounds'!$C$11)/'RI compounds'!$H$12+LN('RI compounds'!$D$11))),""),"")</f>
        <v>#REF!</v>
      </c>
      <c r="M9" s="45" t="e">
        <f>IF($B9&lt;'RI compounds'!$C$13,IF($B9&gt;'RI compounds'!$C$12,INT(EXP(($B9-'RI compounds'!$C$12)/'RI compounds'!$H$13+LN('RI compounds'!$D$12))),""),"")</f>
        <v>#REF!</v>
      </c>
      <c r="N9" s="45" t="e">
        <f>IF($B9&lt;'RI compounds'!$C$14,IF($B9&gt;'RI compounds'!$C$13,INT(EXP(($B9-'RI compounds'!$C$13)/'RI compounds'!$H$14+LN('RI compounds'!$D$13))),""),"")</f>
        <v>#REF!</v>
      </c>
      <c r="O9" s="45" t="e">
        <f>IF($B9&lt;'RI compounds'!$C$15,IF($B9&gt;'RI compounds'!$C$14,INT(EXP(($B9-'RI compounds'!$C$14)/'RI compounds'!$H$15+LN('RI compounds'!$D$14))),""),"")</f>
        <v>#REF!</v>
      </c>
      <c r="P9" s="45" t="e">
        <f>IF($B9&lt;'RI compounds'!$C$16,IF($B9&gt;'RI compounds'!$C$15,INT(EXP(($B9-'RI compounds'!$C$15)/'RI compounds'!$H$16+LN('RI compounds'!$D$15))),""),"")</f>
        <v>#REF!</v>
      </c>
      <c r="Q9" s="45" t="e">
        <f>IF($B9&lt;'RI compounds'!$C$17,IF($B9&gt;'RI compounds'!$C$16,INT(EXP(($B9-'RI compounds'!$C$16)/'RI compounds'!$H$17+LN('RI compounds'!$D$16))),""),"")</f>
        <v>#REF!</v>
      </c>
      <c r="R9" s="45" t="e">
        <f>IF($B9&lt;'RI compounds'!$C$18,IF($B9&gt;'RI compounds'!$C$17,INT(EXP(($B9-'RI compounds'!$C$17)/'RI compounds'!$H$18+LN('RI compounds'!$D$17))),""),"")</f>
        <v>#REF!</v>
      </c>
      <c r="S9" s="45" t="e">
        <f>IF($B9&lt;'RI compounds'!$C$19,IF($B9&gt;'RI compounds'!$C$18,INT(EXP(($B9-'RI compounds'!$C$18)/'RI compounds'!$H$19+LN('RI compounds'!$D$18))),""),"")</f>
        <v>#REF!</v>
      </c>
      <c r="T9" s="45" t="e">
        <f>IF($B9&lt;'RI compounds'!$C$20,IF($B9&gt;'RI compounds'!$C$19,INT(EXP(($B9-'RI compounds'!$C$19)/'RI compounds'!$H$20+LN('RI compounds'!$D$19))),""),"")</f>
        <v>#REF!</v>
      </c>
      <c r="U9" s="45" t="e">
        <f>IF($B9&lt;'RI compounds'!$C$21,IF($B9&gt;'RI compounds'!$C$20,INT(EXP(($B9-'RI compounds'!$C$20)/'RI compounds'!$H$21+LN('RI compounds'!$D$20))),""),"")</f>
        <v>#REF!</v>
      </c>
      <c r="V9" s="45" t="e">
        <f>IF($B9&gt;'RI compounds'!$C$21,INT(EXP(($B9-'RI compounds'!$C$20)/'RI compounds'!$H$21+LN('RI compounds'!$D$20))),"")</f>
        <v>#REF!</v>
      </c>
      <c r="W9" s="28"/>
      <c r="X9" s="48" t="str">
        <f>All!B9</f>
        <v>Acetone</v>
      </c>
      <c r="Y9" s="46">
        <f>+All!F9</f>
        <v>0.7</v>
      </c>
      <c r="Z9" s="49">
        <f>+All!H9</f>
        <v>495</v>
      </c>
      <c r="AA9" s="50">
        <f>IF($Z9=500,'RI compounds'!$C$3,IF($Z9&lt;'RI compounds'!$D$3,(LN($Z9)-LN('RI compounds'!$D$3))*'RI compounds'!$H$4+'RI compounds'!$C$3,""))</f>
        <v>4.2200729731553501</v>
      </c>
      <c r="AB9" s="50" t="str">
        <f>IF($Z9=600,'RI compounds'!$C$4,IF($Z9&lt;'RI compounds'!$D$4,IF($Z9&gt;'RI compounds'!$D$3,(LN($Z9)-LN('RI compounds'!$D$3))*'RI compounds'!$H$4+'RI compounds'!$C$3,""),""))</f>
        <v/>
      </c>
      <c r="AC9" s="50" t="str">
        <f>IF($Z9=700,+'RI compounds'!$C$5,IF($Z9&lt;'RI compounds'!$D$5,IF($Z9&gt;'RI compounds'!$D$4,(LN($Z9)-LN('RI compounds'!$D$4))*'RI compounds'!$H$5+'RI compounds'!$C$4,""),""))</f>
        <v/>
      </c>
      <c r="AD9" s="50" t="str">
        <f>IF($Z9=800,'RI compounds'!$C$6,IF($Z9&lt;'RI compounds'!$D$6,IF($Z9&gt;'RI compounds'!$D$5,(LN($Z9)-LN('RI compounds'!$D$5))*'RI compounds'!$H$6+'RI compounds'!$C$5,""),""))</f>
        <v/>
      </c>
      <c r="AE9" s="50" t="str">
        <f>IF($Z9=900,'RI compounds'!$C$7,IF($Z9&lt;'RI compounds'!$D$7,IF($Z9&gt;'RI compounds'!$D$6,(LN($Z9)-LN('RI compounds'!$D$6))*'RI compounds'!$H$7+'RI compounds'!$C$6,""),""))</f>
        <v/>
      </c>
      <c r="AF9" s="50" t="str">
        <f>IF($Z9=1000,'RI compounds'!$C$8,IF($Z9&lt;'RI compounds'!$D$8,IF($Z9&gt;'RI compounds'!$D$7,(LN($Z9)-LN('RI compounds'!$D$7))*'RI compounds'!$H$8+'RI compounds'!$C$7,""),""))</f>
        <v/>
      </c>
      <c r="AG9" s="50" t="str">
        <f>IF($Z9=1100,'RI compounds'!$C$9,IF($Z9&lt;'RI compounds'!$D$9,IF($Z9&gt;'RI compounds'!$D$8,(LN($Z9)-LN('RI compounds'!$D$8))*'RI compounds'!$H$9+'RI compounds'!$C$8,""),""))</f>
        <v/>
      </c>
      <c r="AH9" s="50" t="str">
        <f>IF($Z9=1200,'RI compounds'!$C$10,IF($Z9&lt;'RI compounds'!$D$10,IF($Z9&gt;'RI compounds'!$D$9,(LN($Z9)-LN('RI compounds'!$D$9))*'RI compounds'!$H$10+'RI compounds'!$C$9,""),""))</f>
        <v/>
      </c>
      <c r="AI9" s="50" t="str">
        <f>IF($Z9=1300,'RI compounds'!$C$11,IF($Z9&lt;'RI compounds'!$D$11,IF($Z9&gt;'RI compounds'!$D$10,(LN($Z9)-LN('RI compounds'!$D$10))*'RI compounds'!$H$11+'RI compounds'!$C$10,""),""))</f>
        <v/>
      </c>
      <c r="AJ9" s="50" t="str">
        <f>IF($Z9=1400,'RI compounds'!$C$12,IF($Z9&lt;'RI compounds'!$D$12,IF($Z9&gt;'RI compounds'!$D$11,(LN($Z9)-LN('RI compounds'!$D$11))*'RI compounds'!$H$12+'RI compounds'!$C$11,""),""))</f>
        <v/>
      </c>
      <c r="AK9" s="50" t="str">
        <f>IF($Z9=1500,'RI compounds'!$C$13,IF($Z9&lt;'RI compounds'!$D$13,IF($Z9&gt;'RI compounds'!$D$12,(LN($Z9)-LN('RI compounds'!$D$12))*'RI compounds'!$H$13+'RI compounds'!$C$12,""),""))</f>
        <v/>
      </c>
      <c r="AL9" s="50" t="str">
        <f>IF($Z9=1600,'RI compounds'!$C$14,IF($Z9&lt;'RI compounds'!$D$14,IF($Z9&gt;'RI compounds'!$D$13,(LN($Z9)-LN('RI compounds'!$D$13))*'RI compounds'!$H$14+'RI compounds'!$C$13,""),""))</f>
        <v/>
      </c>
      <c r="AM9" s="50" t="str">
        <f>IF($Z9=1700,'RI compounds'!$C$15,IF($Z9&lt;'RI compounds'!$D$15,IF($Z9&gt;'RI compounds'!$D$14,(LN($Z9)-LN('RI compounds'!$D$14))*'RI compounds'!$H$15+'RI compounds'!$C$14,""),""))</f>
        <v/>
      </c>
      <c r="AN9" s="50" t="str">
        <f>IF($Z9=1800,'RI compounds'!$C$16,IF($Z9&lt;'RI compounds'!$D$16,IF($Z9&gt;'RI compounds'!$D$15,(LN($Z9)-LN('RI compounds'!$D$15))*'RI compounds'!$H$16+'RI compounds'!$C$15,""),""))</f>
        <v/>
      </c>
      <c r="AO9" s="50" t="str">
        <f>IF($Z9=1900,'RI compounds'!$C$17,IF($Z9&lt;'RI compounds'!$D$17,IF($Z9&gt;'RI compounds'!$D$16,(LN($Z9)-LN('RI compounds'!$D$16))*'RI compounds'!$H$17+'RI compounds'!$C$16,""),""))</f>
        <v/>
      </c>
      <c r="AP9" s="50" t="str">
        <f>IF($Z9=2000,'RI compounds'!$C$18,IF($Z9&lt;'RI compounds'!$D$18,IF($Z9&gt;'RI compounds'!$D$17,(LN($Z9)-LN('RI compounds'!$D$17))*'RI compounds'!$H$18+'RI compounds'!$C$17,""),""))</f>
        <v/>
      </c>
      <c r="AQ9" s="50" t="str">
        <f>IF($Z9=2100,'RI compounds'!$C$19,IF($Z9&lt;'RI compounds'!$D$19,IF($Z9&gt;'RI compounds'!$D$18,(LN($Z9)-LN('RI compounds'!$D$18))*'RI compounds'!$H$19+'RI compounds'!$C$18,""),""))</f>
        <v/>
      </c>
      <c r="AR9" s="50" t="str">
        <f>IF($Z9=2200,'RI compounds'!$C$20,IF($Z9&lt;'RI compounds'!$D$20,IF($Z9&gt;'RI compounds'!$D$19,(LN($Z9)-LN('RI compounds'!$D$19))*'RI compounds'!$H$20+'RI compounds'!$C$19,""),""))</f>
        <v/>
      </c>
      <c r="AS9" s="50" t="str">
        <f>IF($Z9=2300,'RI compounds'!$C$21,IF($Z9&lt;'RI compounds'!$D$21,IF($Z9&gt;'RI compounds'!$D$20,(LN($Z9)-LN('RI compounds'!$D$20))*'RI compounds'!$H$21+'RI compounds'!$C$20,""),""))</f>
        <v/>
      </c>
      <c r="AT9" s="50" t="str">
        <f>IF($Z9&gt;2300,(LN($Z9)-LN('RI compounds'!$D$20))*'RI compounds'!$H$21+'RI compounds'!$C$20,"")</f>
        <v/>
      </c>
    </row>
    <row r="10" spans="1:46" s="7" customFormat="1" ht="15" x14ac:dyDescent="0.25">
      <c r="A10" s="46">
        <f>+All!F10</f>
        <v>0.5</v>
      </c>
      <c r="B10" s="47" t="e">
        <f>All!#REF!</f>
        <v>#REF!</v>
      </c>
      <c r="C10" s="45" t="e">
        <f>IF(B10&lt;'RI compounds'!$C$3,INT(EXP((B10-'RI compounds'!$C$3)/'RI compounds'!$H$4+LN('RI compounds'!$D$3))),"")</f>
        <v>#REF!</v>
      </c>
      <c r="D10" s="45" t="e">
        <f>IF($B10&lt;'RI compounds'!$C$4,IF($B10&gt;'RI compounds'!$C$3,INT(EXP(($B10-'RI compounds'!$C$3)/'RI compounds'!$H$4+LN('RI compounds'!$D$3))),""),"")</f>
        <v>#REF!</v>
      </c>
      <c r="E10" s="45" t="e">
        <f>IF($B10&lt;'RI compounds'!$C$5,IF($B10&gt;'RI compounds'!$C$4,INT(EXP(($B10-'RI compounds'!$C$4)/'RI compounds'!$H$5+LN('RI compounds'!$D$4))),""),"")</f>
        <v>#REF!</v>
      </c>
      <c r="F10" s="45" t="e">
        <f>IF($B10&lt;'RI compounds'!$C$6,IF($B10&gt;'RI compounds'!$C$5,INT(EXP(($B10-'RI compounds'!$C$5)/'RI compounds'!$H$6+LN('RI compounds'!$D$5))),""),"")</f>
        <v>#REF!</v>
      </c>
      <c r="G10" s="45" t="e">
        <f>IF($B10&lt;'RI compounds'!$C$7,IF($B10&gt;'RI compounds'!$C$6,INT(EXP(($B10-'RI compounds'!$C$6)/'RI compounds'!$H$7+LN('RI compounds'!$D$6))),""),"")</f>
        <v>#REF!</v>
      </c>
      <c r="H10" s="45" t="e">
        <f>IF($B10&lt;'RI compounds'!$C$8,IF($B10&gt;'RI compounds'!$C$7,INT(EXP(($B10-'RI compounds'!$C$7)/'RI compounds'!$H$8+LN('RI compounds'!$D$7))),""),"")</f>
        <v>#REF!</v>
      </c>
      <c r="I10" s="45" t="e">
        <f>IF($B10&lt;'RI compounds'!$C$9,IF($B10&gt;'RI compounds'!$C$8,INT(EXP(($B10-'RI compounds'!$C$8)/'RI compounds'!$H$9+LN('RI compounds'!$D$8))),""),"")</f>
        <v>#REF!</v>
      </c>
      <c r="J10" s="45" t="e">
        <f>IF($B10&lt;'RI compounds'!$C$10,IF($B10&gt;'RI compounds'!$C$9,INT(EXP(($B10-'RI compounds'!$C$9)/'RI compounds'!$H$10+LN('RI compounds'!$D$9))),""),"")</f>
        <v>#REF!</v>
      </c>
      <c r="K10" s="45" t="e">
        <f>IF($B10&lt;'RI compounds'!$C$11,IF($B10&gt;'RI compounds'!$C$10,INT(EXP(($B10-'RI compounds'!$C$10)/'RI compounds'!$H$11+LN('RI compounds'!$D$10))),""),"")</f>
        <v>#REF!</v>
      </c>
      <c r="L10" s="45" t="e">
        <f>IF($B10&lt;'RI compounds'!$C$12,IF($B10&gt;'RI compounds'!$C$11,INT(EXP(($B10-'RI compounds'!$C$11)/'RI compounds'!$H$12+LN('RI compounds'!$D$11))),""),"")</f>
        <v>#REF!</v>
      </c>
      <c r="M10" s="45" t="e">
        <f>IF($B10&lt;'RI compounds'!$C$13,IF($B10&gt;'RI compounds'!$C$12,INT(EXP(($B10-'RI compounds'!$C$12)/'RI compounds'!$H$13+LN('RI compounds'!$D$12))),""),"")</f>
        <v>#REF!</v>
      </c>
      <c r="N10" s="45" t="e">
        <f>IF($B10&lt;'RI compounds'!$C$14,IF($B10&gt;'RI compounds'!$C$13,INT(EXP(($B10-'RI compounds'!$C$13)/'RI compounds'!$H$14+LN('RI compounds'!$D$13))),""),"")</f>
        <v>#REF!</v>
      </c>
      <c r="O10" s="45" t="e">
        <f>IF($B10&lt;'RI compounds'!$C$15,IF($B10&gt;'RI compounds'!$C$14,INT(EXP(($B10-'RI compounds'!$C$14)/'RI compounds'!$H$15+LN('RI compounds'!$D$14))),""),"")</f>
        <v>#REF!</v>
      </c>
      <c r="P10" s="45" t="e">
        <f>IF($B10&lt;'RI compounds'!$C$16,IF($B10&gt;'RI compounds'!$C$15,INT(EXP(($B10-'RI compounds'!$C$15)/'RI compounds'!$H$16+LN('RI compounds'!$D$15))),""),"")</f>
        <v>#REF!</v>
      </c>
      <c r="Q10" s="45" t="e">
        <f>IF($B10&lt;'RI compounds'!$C$17,IF($B10&gt;'RI compounds'!$C$16,INT(EXP(($B10-'RI compounds'!$C$16)/'RI compounds'!$H$17+LN('RI compounds'!$D$16))),""),"")</f>
        <v>#REF!</v>
      </c>
      <c r="R10" s="45" t="e">
        <f>IF($B10&lt;'RI compounds'!$C$18,IF($B10&gt;'RI compounds'!$C$17,INT(EXP(($B10-'RI compounds'!$C$17)/'RI compounds'!$H$18+LN('RI compounds'!$D$17))),""),"")</f>
        <v>#REF!</v>
      </c>
      <c r="S10" s="45" t="e">
        <f>IF($B10&lt;'RI compounds'!$C$19,IF($B10&gt;'RI compounds'!$C$18,INT(EXP(($B10-'RI compounds'!$C$18)/'RI compounds'!$H$19+LN('RI compounds'!$D$18))),""),"")</f>
        <v>#REF!</v>
      </c>
      <c r="T10" s="45" t="e">
        <f>IF($B10&lt;'RI compounds'!$C$20,IF($B10&gt;'RI compounds'!$C$19,INT(EXP(($B10-'RI compounds'!$C$19)/'RI compounds'!$H$20+LN('RI compounds'!$D$19))),""),"")</f>
        <v>#REF!</v>
      </c>
      <c r="U10" s="45" t="e">
        <f>IF($B10&lt;'RI compounds'!$C$21,IF($B10&gt;'RI compounds'!$C$20,INT(EXP(($B10-'RI compounds'!$C$20)/'RI compounds'!$H$21+LN('RI compounds'!$D$20))),""),"")</f>
        <v>#REF!</v>
      </c>
      <c r="V10" s="45" t="e">
        <f>IF($B10&gt;'RI compounds'!$C$21,INT(EXP(($B10-'RI compounds'!$C$20)/'RI compounds'!$H$21+LN('RI compounds'!$D$20))),"")</f>
        <v>#REF!</v>
      </c>
      <c r="W10" s="28"/>
      <c r="X10" s="48" t="str">
        <f>All!B10</f>
        <v>Dimethyl sulfide</v>
      </c>
      <c r="Y10" s="46">
        <f>+All!F10</f>
        <v>0.5</v>
      </c>
      <c r="Z10" s="49">
        <f>+All!H10</f>
        <v>515</v>
      </c>
      <c r="AA10" s="50" t="str">
        <f>IF($Z10=500,'RI compounds'!$C$3,IF($Z10&lt;'RI compounds'!$D$3,(LN($Z10)-LN('RI compounds'!$D$3))*'RI compounds'!$H$4+'RI compounds'!$C$3,""))</f>
        <v/>
      </c>
      <c r="AB10" s="50">
        <f>IF($Z10=600,'RI compounds'!$C$4,IF($Z10&lt;'RI compounds'!$D$4,IF($Z10&gt;'RI compounds'!$D$3,(LN($Z10)-LN('RI compounds'!$D$3))*'RI compounds'!$H$4+'RI compounds'!$C$3,""),""))</f>
        <v>4.4247213358703537</v>
      </c>
      <c r="AC10" s="50" t="str">
        <f>IF($Z10=700,+'RI compounds'!$C$5,IF($Z10&lt;'RI compounds'!$D$5,IF($Z10&gt;'RI compounds'!$D$4,(LN($Z10)-LN('RI compounds'!$D$4))*'RI compounds'!$H$5+'RI compounds'!$C$4,""),""))</f>
        <v/>
      </c>
      <c r="AD10" s="50" t="str">
        <f>IF($Z10=800,'RI compounds'!$C$6,IF($Z10&lt;'RI compounds'!$D$6,IF($Z10&gt;'RI compounds'!$D$5,(LN($Z10)-LN('RI compounds'!$D$5))*'RI compounds'!$H$6+'RI compounds'!$C$5,""),""))</f>
        <v/>
      </c>
      <c r="AE10" s="50" t="str">
        <f>IF($Z10=900,'RI compounds'!$C$7,IF($Z10&lt;'RI compounds'!$D$7,IF($Z10&gt;'RI compounds'!$D$6,(LN($Z10)-LN('RI compounds'!$D$6))*'RI compounds'!$H$7+'RI compounds'!$C$6,""),""))</f>
        <v/>
      </c>
      <c r="AF10" s="50" t="str">
        <f>IF($Z10=1000,'RI compounds'!$C$8,IF($Z10&lt;'RI compounds'!$D$8,IF($Z10&gt;'RI compounds'!$D$7,(LN($Z10)-LN('RI compounds'!$D$7))*'RI compounds'!$H$8+'RI compounds'!$C$7,""),""))</f>
        <v/>
      </c>
      <c r="AG10" s="50" t="str">
        <f>IF($Z10=1100,'RI compounds'!$C$9,IF($Z10&lt;'RI compounds'!$D$9,IF($Z10&gt;'RI compounds'!$D$8,(LN($Z10)-LN('RI compounds'!$D$8))*'RI compounds'!$H$9+'RI compounds'!$C$8,""),""))</f>
        <v/>
      </c>
      <c r="AH10" s="50" t="str">
        <f>IF($Z10=1200,'RI compounds'!$C$10,IF($Z10&lt;'RI compounds'!$D$10,IF($Z10&gt;'RI compounds'!$D$9,(LN($Z10)-LN('RI compounds'!$D$9))*'RI compounds'!$H$10+'RI compounds'!$C$9,""),""))</f>
        <v/>
      </c>
      <c r="AI10" s="50" t="str">
        <f>IF($Z10=1300,'RI compounds'!$C$11,IF($Z10&lt;'RI compounds'!$D$11,IF($Z10&gt;'RI compounds'!$D$10,(LN($Z10)-LN('RI compounds'!$D$10))*'RI compounds'!$H$11+'RI compounds'!$C$10,""),""))</f>
        <v/>
      </c>
      <c r="AJ10" s="50" t="str">
        <f>IF($Z10=1400,'RI compounds'!$C$12,IF($Z10&lt;'RI compounds'!$D$12,IF($Z10&gt;'RI compounds'!$D$11,(LN($Z10)-LN('RI compounds'!$D$11))*'RI compounds'!$H$12+'RI compounds'!$C$11,""),""))</f>
        <v/>
      </c>
      <c r="AK10" s="50" t="str">
        <f>IF($Z10=1500,'RI compounds'!$C$13,IF($Z10&lt;'RI compounds'!$D$13,IF($Z10&gt;'RI compounds'!$D$12,(LN($Z10)-LN('RI compounds'!$D$12))*'RI compounds'!$H$13+'RI compounds'!$C$12,""),""))</f>
        <v/>
      </c>
      <c r="AL10" s="50" t="str">
        <f>IF($Z10=1600,'RI compounds'!$C$14,IF($Z10&lt;'RI compounds'!$D$14,IF($Z10&gt;'RI compounds'!$D$13,(LN($Z10)-LN('RI compounds'!$D$13))*'RI compounds'!$H$14+'RI compounds'!$C$13,""),""))</f>
        <v/>
      </c>
      <c r="AM10" s="50" t="str">
        <f>IF($Z10=1700,'RI compounds'!$C$15,IF($Z10&lt;'RI compounds'!$D$15,IF($Z10&gt;'RI compounds'!$D$14,(LN($Z10)-LN('RI compounds'!$D$14))*'RI compounds'!$H$15+'RI compounds'!$C$14,""),""))</f>
        <v/>
      </c>
      <c r="AN10" s="50" t="str">
        <f>IF($Z10=1800,'RI compounds'!$C$16,IF($Z10&lt;'RI compounds'!$D$16,IF($Z10&gt;'RI compounds'!$D$15,(LN($Z10)-LN('RI compounds'!$D$15))*'RI compounds'!$H$16+'RI compounds'!$C$15,""),""))</f>
        <v/>
      </c>
      <c r="AO10" s="50" t="str">
        <f>IF($Z10=1900,'RI compounds'!$C$17,IF($Z10&lt;'RI compounds'!$D$17,IF($Z10&gt;'RI compounds'!$D$16,(LN($Z10)-LN('RI compounds'!$D$16))*'RI compounds'!$H$17+'RI compounds'!$C$16,""),""))</f>
        <v/>
      </c>
      <c r="AP10" s="50" t="str">
        <f>IF($Z10=2000,'RI compounds'!$C$18,IF($Z10&lt;'RI compounds'!$D$18,IF($Z10&gt;'RI compounds'!$D$17,(LN($Z10)-LN('RI compounds'!$D$17))*'RI compounds'!$H$18+'RI compounds'!$C$17,""),""))</f>
        <v/>
      </c>
      <c r="AQ10" s="50" t="str">
        <f>IF($Z10=2100,'RI compounds'!$C$19,IF($Z10&lt;'RI compounds'!$D$19,IF($Z10&gt;'RI compounds'!$D$18,(LN($Z10)-LN('RI compounds'!$D$18))*'RI compounds'!$H$19+'RI compounds'!$C$18,""),""))</f>
        <v/>
      </c>
      <c r="AR10" s="50" t="str">
        <f>IF($Z10=2200,'RI compounds'!$C$20,IF($Z10&lt;'RI compounds'!$D$20,IF($Z10&gt;'RI compounds'!$D$19,(LN($Z10)-LN('RI compounds'!$D$19))*'RI compounds'!$H$20+'RI compounds'!$C$19,""),""))</f>
        <v/>
      </c>
      <c r="AS10" s="50" t="str">
        <f>IF($Z10=2300,'RI compounds'!$C$21,IF($Z10&lt;'RI compounds'!$D$21,IF($Z10&gt;'RI compounds'!$D$20,(LN($Z10)-LN('RI compounds'!$D$20))*'RI compounds'!$H$21+'RI compounds'!$C$20,""),""))</f>
        <v/>
      </c>
      <c r="AT10" s="50" t="str">
        <f>IF($Z10&gt;2300,(LN($Z10)-LN('RI compounds'!$D$20))*'RI compounds'!$H$21+'RI compounds'!$C$20,"")</f>
        <v/>
      </c>
    </row>
    <row r="11" spans="1:46" s="7" customFormat="1" ht="15" x14ac:dyDescent="0.25">
      <c r="A11" s="46">
        <f>+All!F11</f>
        <v>0.5</v>
      </c>
      <c r="B11" s="47" t="e">
        <f>All!#REF!</f>
        <v>#REF!</v>
      </c>
      <c r="C11" s="45" t="e">
        <f>IF(B11&lt;'RI compounds'!$C$3,INT(EXP((B11-'RI compounds'!$C$3)/'RI compounds'!$H$4+LN('RI compounds'!$D$3))),"")</f>
        <v>#REF!</v>
      </c>
      <c r="D11" s="45" t="e">
        <f>IF($B11&lt;'RI compounds'!$C$4,IF($B11&gt;'RI compounds'!$C$3,INT(EXP(($B11-'RI compounds'!$C$3)/'RI compounds'!$H$4+LN('RI compounds'!$D$3))),""),"")</f>
        <v>#REF!</v>
      </c>
      <c r="E11" s="45" t="e">
        <f>IF($B11&lt;'RI compounds'!$C$5,IF($B11&gt;'RI compounds'!$C$4,INT(EXP(($B11-'RI compounds'!$C$4)/'RI compounds'!$H$5+LN('RI compounds'!$D$4))),""),"")</f>
        <v>#REF!</v>
      </c>
      <c r="F11" s="45" t="e">
        <f>IF($B11&lt;'RI compounds'!$C$6,IF($B11&gt;'RI compounds'!$C$5,INT(EXP(($B11-'RI compounds'!$C$5)/'RI compounds'!$H$6+LN('RI compounds'!$D$5))),""),"")</f>
        <v>#REF!</v>
      </c>
      <c r="G11" s="45" t="e">
        <f>IF($B11&lt;'RI compounds'!$C$7,IF($B11&gt;'RI compounds'!$C$6,INT(EXP(($B11-'RI compounds'!$C$6)/'RI compounds'!$H$7+LN('RI compounds'!$D$6))),""),"")</f>
        <v>#REF!</v>
      </c>
      <c r="H11" s="45" t="e">
        <f>IF($B11&lt;'RI compounds'!$C$8,IF($B11&gt;'RI compounds'!$C$7,INT(EXP(($B11-'RI compounds'!$C$7)/'RI compounds'!$H$8+LN('RI compounds'!$D$7))),""),"")</f>
        <v>#REF!</v>
      </c>
      <c r="I11" s="45" t="e">
        <f>IF($B11&lt;'RI compounds'!$C$9,IF($B11&gt;'RI compounds'!$C$8,INT(EXP(($B11-'RI compounds'!$C$8)/'RI compounds'!$H$9+LN('RI compounds'!$D$8))),""),"")</f>
        <v>#REF!</v>
      </c>
      <c r="J11" s="45" t="e">
        <f>IF($B11&lt;'RI compounds'!$C$10,IF($B11&gt;'RI compounds'!$C$9,INT(EXP(($B11-'RI compounds'!$C$9)/'RI compounds'!$H$10+LN('RI compounds'!$D$9))),""),"")</f>
        <v>#REF!</v>
      </c>
      <c r="K11" s="45" t="e">
        <f>IF($B11&lt;'RI compounds'!$C$11,IF($B11&gt;'RI compounds'!$C$10,INT(EXP(($B11-'RI compounds'!$C$10)/'RI compounds'!$H$11+LN('RI compounds'!$D$10))),""),"")</f>
        <v>#REF!</v>
      </c>
      <c r="L11" s="45" t="e">
        <f>IF($B11&lt;'RI compounds'!$C$12,IF($B11&gt;'RI compounds'!$C$11,INT(EXP(($B11-'RI compounds'!$C$11)/'RI compounds'!$H$12+LN('RI compounds'!$D$11))),""),"")</f>
        <v>#REF!</v>
      </c>
      <c r="M11" s="45" t="e">
        <f>IF($B11&lt;'RI compounds'!$C$13,IF($B11&gt;'RI compounds'!$C$12,INT(EXP(($B11-'RI compounds'!$C$12)/'RI compounds'!$H$13+LN('RI compounds'!$D$12))),""),"")</f>
        <v>#REF!</v>
      </c>
      <c r="N11" s="45" t="e">
        <f>IF($B11&lt;'RI compounds'!$C$14,IF($B11&gt;'RI compounds'!$C$13,INT(EXP(($B11-'RI compounds'!$C$13)/'RI compounds'!$H$14+LN('RI compounds'!$D$13))),""),"")</f>
        <v>#REF!</v>
      </c>
      <c r="O11" s="45" t="e">
        <f>IF($B11&lt;'RI compounds'!$C$15,IF($B11&gt;'RI compounds'!$C$14,INT(EXP(($B11-'RI compounds'!$C$14)/'RI compounds'!$H$15+LN('RI compounds'!$D$14))),""),"")</f>
        <v>#REF!</v>
      </c>
      <c r="P11" s="45" t="e">
        <f>IF($B11&lt;'RI compounds'!$C$16,IF($B11&gt;'RI compounds'!$C$15,INT(EXP(($B11-'RI compounds'!$C$15)/'RI compounds'!$H$16+LN('RI compounds'!$D$15))),""),"")</f>
        <v>#REF!</v>
      </c>
      <c r="Q11" s="45" t="e">
        <f>IF($B11&lt;'RI compounds'!$C$17,IF($B11&gt;'RI compounds'!$C$16,INT(EXP(($B11-'RI compounds'!$C$16)/'RI compounds'!$H$17+LN('RI compounds'!$D$16))),""),"")</f>
        <v>#REF!</v>
      </c>
      <c r="R11" s="45" t="e">
        <f>IF($B11&lt;'RI compounds'!$C$18,IF($B11&gt;'RI compounds'!$C$17,INT(EXP(($B11-'RI compounds'!$C$17)/'RI compounds'!$H$18+LN('RI compounds'!$D$17))),""),"")</f>
        <v>#REF!</v>
      </c>
      <c r="S11" s="45" t="e">
        <f>IF($B11&lt;'RI compounds'!$C$19,IF($B11&gt;'RI compounds'!$C$18,INT(EXP(($B11-'RI compounds'!$C$18)/'RI compounds'!$H$19+LN('RI compounds'!$D$18))),""),"")</f>
        <v>#REF!</v>
      </c>
      <c r="T11" s="45" t="e">
        <f>IF($B11&lt;'RI compounds'!$C$20,IF($B11&gt;'RI compounds'!$C$19,INT(EXP(($B11-'RI compounds'!$C$19)/'RI compounds'!$H$20+LN('RI compounds'!$D$19))),""),"")</f>
        <v>#REF!</v>
      </c>
      <c r="U11" s="45" t="e">
        <f>IF($B11&lt;'RI compounds'!$C$21,IF($B11&gt;'RI compounds'!$C$20,INT(EXP(($B11-'RI compounds'!$C$20)/'RI compounds'!$H$21+LN('RI compounds'!$D$20))),""),"")</f>
        <v>#REF!</v>
      </c>
      <c r="V11" s="45" t="e">
        <f>IF($B11&gt;'RI compounds'!$C$21,INT(EXP(($B11-'RI compounds'!$C$20)/'RI compounds'!$H$21+LN('RI compounds'!$D$20))),"")</f>
        <v>#REF!</v>
      </c>
      <c r="W11" s="28"/>
      <c r="X11" s="48" t="str">
        <f>All!B11</f>
        <v>Ethanethiol/Dimethyl sulfide</v>
      </c>
      <c r="Y11" s="46">
        <f>+All!F11</f>
        <v>0.5</v>
      </c>
      <c r="Z11" s="49">
        <f>+All!H11</f>
        <v>522</v>
      </c>
      <c r="AA11" s="50" t="str">
        <f>IF($Z11=500,'RI compounds'!$C$3,IF($Z11&lt;'RI compounds'!$D$3,(LN($Z11)-LN('RI compounds'!$D$3))*'RI compounds'!$H$4+'RI compounds'!$C$3,""))</f>
        <v/>
      </c>
      <c r="AB11" s="50">
        <f>IF($Z11=600,'RI compounds'!$C$4,IF($Z11&lt;'RI compounds'!$D$4,IF($Z11&gt;'RI compounds'!$D$3,(LN($Z11)-LN('RI compounds'!$D$3))*'RI compounds'!$H$4+'RI compounds'!$C$3,""),""))</f>
        <v>4.49447527821179</v>
      </c>
      <c r="AC11" s="50" t="str">
        <f>IF($Z11=700,+'RI compounds'!$C$5,IF($Z11&lt;'RI compounds'!$D$5,IF($Z11&gt;'RI compounds'!$D$4,(LN($Z11)-LN('RI compounds'!$D$4))*'RI compounds'!$H$5+'RI compounds'!$C$4,""),""))</f>
        <v/>
      </c>
      <c r="AD11" s="50" t="str">
        <f>IF($Z11=800,'RI compounds'!$C$6,IF($Z11&lt;'RI compounds'!$D$6,IF($Z11&gt;'RI compounds'!$D$5,(LN($Z11)-LN('RI compounds'!$D$5))*'RI compounds'!$H$6+'RI compounds'!$C$5,""),""))</f>
        <v/>
      </c>
      <c r="AE11" s="50" t="str">
        <f>IF($Z11=900,'RI compounds'!$C$7,IF($Z11&lt;'RI compounds'!$D$7,IF($Z11&gt;'RI compounds'!$D$6,(LN($Z11)-LN('RI compounds'!$D$6))*'RI compounds'!$H$7+'RI compounds'!$C$6,""),""))</f>
        <v/>
      </c>
      <c r="AF11" s="50" t="str">
        <f>IF($Z11=1000,'RI compounds'!$C$8,IF($Z11&lt;'RI compounds'!$D$8,IF($Z11&gt;'RI compounds'!$D$7,(LN($Z11)-LN('RI compounds'!$D$7))*'RI compounds'!$H$8+'RI compounds'!$C$7,""),""))</f>
        <v/>
      </c>
      <c r="AG11" s="50" t="str">
        <f>IF($Z11=1100,'RI compounds'!$C$9,IF($Z11&lt;'RI compounds'!$D$9,IF($Z11&gt;'RI compounds'!$D$8,(LN($Z11)-LN('RI compounds'!$D$8))*'RI compounds'!$H$9+'RI compounds'!$C$8,""),""))</f>
        <v/>
      </c>
      <c r="AH11" s="50" t="str">
        <f>IF($Z11=1200,'RI compounds'!$C$10,IF($Z11&lt;'RI compounds'!$D$10,IF($Z11&gt;'RI compounds'!$D$9,(LN($Z11)-LN('RI compounds'!$D$9))*'RI compounds'!$H$10+'RI compounds'!$C$9,""),""))</f>
        <v/>
      </c>
      <c r="AI11" s="50" t="str">
        <f>IF($Z11=1300,'RI compounds'!$C$11,IF($Z11&lt;'RI compounds'!$D$11,IF($Z11&gt;'RI compounds'!$D$10,(LN($Z11)-LN('RI compounds'!$D$10))*'RI compounds'!$H$11+'RI compounds'!$C$10,""),""))</f>
        <v/>
      </c>
      <c r="AJ11" s="50" t="str">
        <f>IF($Z11=1400,'RI compounds'!$C$12,IF($Z11&lt;'RI compounds'!$D$12,IF($Z11&gt;'RI compounds'!$D$11,(LN($Z11)-LN('RI compounds'!$D$11))*'RI compounds'!$H$12+'RI compounds'!$C$11,""),""))</f>
        <v/>
      </c>
      <c r="AK11" s="50" t="str">
        <f>IF($Z11=1500,'RI compounds'!$C$13,IF($Z11&lt;'RI compounds'!$D$13,IF($Z11&gt;'RI compounds'!$D$12,(LN($Z11)-LN('RI compounds'!$D$12))*'RI compounds'!$H$13+'RI compounds'!$C$12,""),""))</f>
        <v/>
      </c>
      <c r="AL11" s="50" t="str">
        <f>IF($Z11=1600,'RI compounds'!$C$14,IF($Z11&lt;'RI compounds'!$D$14,IF($Z11&gt;'RI compounds'!$D$13,(LN($Z11)-LN('RI compounds'!$D$13))*'RI compounds'!$H$14+'RI compounds'!$C$13,""),""))</f>
        <v/>
      </c>
      <c r="AM11" s="50" t="str">
        <f>IF($Z11=1700,'RI compounds'!$C$15,IF($Z11&lt;'RI compounds'!$D$15,IF($Z11&gt;'RI compounds'!$D$14,(LN($Z11)-LN('RI compounds'!$D$14))*'RI compounds'!$H$15+'RI compounds'!$C$14,""),""))</f>
        <v/>
      </c>
      <c r="AN11" s="50" t="str">
        <f>IF($Z11=1800,'RI compounds'!$C$16,IF($Z11&lt;'RI compounds'!$D$16,IF($Z11&gt;'RI compounds'!$D$15,(LN($Z11)-LN('RI compounds'!$D$15))*'RI compounds'!$H$16+'RI compounds'!$C$15,""),""))</f>
        <v/>
      </c>
      <c r="AO11" s="50" t="str">
        <f>IF($Z11=1900,'RI compounds'!$C$17,IF($Z11&lt;'RI compounds'!$D$17,IF($Z11&gt;'RI compounds'!$D$16,(LN($Z11)-LN('RI compounds'!$D$16))*'RI compounds'!$H$17+'RI compounds'!$C$16,""),""))</f>
        <v/>
      </c>
      <c r="AP11" s="50" t="str">
        <f>IF($Z11=2000,'RI compounds'!$C$18,IF($Z11&lt;'RI compounds'!$D$18,IF($Z11&gt;'RI compounds'!$D$17,(LN($Z11)-LN('RI compounds'!$D$17))*'RI compounds'!$H$18+'RI compounds'!$C$17,""),""))</f>
        <v/>
      </c>
      <c r="AQ11" s="50" t="str">
        <f>IF($Z11=2100,'RI compounds'!$C$19,IF($Z11&lt;'RI compounds'!$D$19,IF($Z11&gt;'RI compounds'!$D$18,(LN($Z11)-LN('RI compounds'!$D$18))*'RI compounds'!$H$19+'RI compounds'!$C$18,""),""))</f>
        <v/>
      </c>
      <c r="AR11" s="50" t="str">
        <f>IF($Z11=2200,'RI compounds'!$C$20,IF($Z11&lt;'RI compounds'!$D$20,IF($Z11&gt;'RI compounds'!$D$19,(LN($Z11)-LN('RI compounds'!$D$19))*'RI compounds'!$H$20+'RI compounds'!$C$19,""),""))</f>
        <v/>
      </c>
      <c r="AS11" s="50" t="str">
        <f>IF($Z11=2300,'RI compounds'!$C$21,IF($Z11&lt;'RI compounds'!$D$21,IF($Z11&gt;'RI compounds'!$D$20,(LN($Z11)-LN('RI compounds'!$D$20))*'RI compounds'!$H$21+'RI compounds'!$C$20,""),""))</f>
        <v/>
      </c>
      <c r="AT11" s="50" t="str">
        <f>IF($Z11&gt;2300,(LN($Z11)-LN('RI compounds'!$D$20))*'RI compounds'!$H$21+'RI compounds'!$C$20,"")</f>
        <v/>
      </c>
    </row>
    <row r="12" spans="1:46" s="7" customFormat="1" ht="15" x14ac:dyDescent="0.25">
      <c r="A12" s="46">
        <f>+All!F12</f>
        <v>0.5</v>
      </c>
      <c r="B12" s="47" t="e">
        <f>All!#REF!</f>
        <v>#REF!</v>
      </c>
      <c r="C12" s="45" t="e">
        <f>IF(B12&lt;'RI compounds'!$C$3,INT(EXP((B12-'RI compounds'!$C$3)/'RI compounds'!$H$4+LN('RI compounds'!$D$3))),"")</f>
        <v>#REF!</v>
      </c>
      <c r="D12" s="45" t="e">
        <f>IF($B12&lt;'RI compounds'!$C$4,IF($B12&gt;'RI compounds'!$C$3,INT(EXP(($B12-'RI compounds'!$C$3)/'RI compounds'!$H$4+LN('RI compounds'!$D$3))),""),"")</f>
        <v>#REF!</v>
      </c>
      <c r="E12" s="45" t="e">
        <f>IF($B12&lt;'RI compounds'!$C$5,IF($B12&gt;'RI compounds'!$C$4,INT(EXP(($B12-'RI compounds'!$C$4)/'RI compounds'!$H$5+LN('RI compounds'!$D$4))),""),"")</f>
        <v>#REF!</v>
      </c>
      <c r="F12" s="45" t="e">
        <f>IF($B12&lt;'RI compounds'!$C$6,IF($B12&gt;'RI compounds'!$C$5,INT(EXP(($B12-'RI compounds'!$C$5)/'RI compounds'!$H$6+LN('RI compounds'!$D$5))),""),"")</f>
        <v>#REF!</v>
      </c>
      <c r="G12" s="45" t="e">
        <f>IF($B12&lt;'RI compounds'!$C$7,IF($B12&gt;'RI compounds'!$C$6,INT(EXP(($B12-'RI compounds'!$C$6)/'RI compounds'!$H$7+LN('RI compounds'!$D$6))),""),"")</f>
        <v>#REF!</v>
      </c>
      <c r="H12" s="45" t="e">
        <f>IF($B12&lt;'RI compounds'!$C$8,IF($B12&gt;'RI compounds'!$C$7,INT(EXP(($B12-'RI compounds'!$C$7)/'RI compounds'!$H$8+LN('RI compounds'!$D$7))),""),"")</f>
        <v>#REF!</v>
      </c>
      <c r="I12" s="45" t="e">
        <f>IF($B12&lt;'RI compounds'!$C$9,IF($B12&gt;'RI compounds'!$C$8,INT(EXP(($B12-'RI compounds'!$C$8)/'RI compounds'!$H$9+LN('RI compounds'!$D$8))),""),"")</f>
        <v>#REF!</v>
      </c>
      <c r="J12" s="45" t="e">
        <f>IF($B12&lt;'RI compounds'!$C$10,IF($B12&gt;'RI compounds'!$C$9,INT(EXP(($B12-'RI compounds'!$C$9)/'RI compounds'!$H$10+LN('RI compounds'!$D$9))),""),"")</f>
        <v>#REF!</v>
      </c>
      <c r="K12" s="45" t="e">
        <f>IF($B12&lt;'RI compounds'!$C$11,IF($B12&gt;'RI compounds'!$C$10,INT(EXP(($B12-'RI compounds'!$C$10)/'RI compounds'!$H$11+LN('RI compounds'!$D$10))),""),"")</f>
        <v>#REF!</v>
      </c>
      <c r="L12" s="45" t="e">
        <f>IF($B12&lt;'RI compounds'!$C$12,IF($B12&gt;'RI compounds'!$C$11,INT(EXP(($B12-'RI compounds'!$C$11)/'RI compounds'!$H$12+LN('RI compounds'!$D$11))),""),"")</f>
        <v>#REF!</v>
      </c>
      <c r="M12" s="45" t="e">
        <f>IF($B12&lt;'RI compounds'!$C$13,IF($B12&gt;'RI compounds'!$C$12,INT(EXP(($B12-'RI compounds'!$C$12)/'RI compounds'!$H$13+LN('RI compounds'!$D$12))),""),"")</f>
        <v>#REF!</v>
      </c>
      <c r="N12" s="45" t="e">
        <f>IF($B12&lt;'RI compounds'!$C$14,IF($B12&gt;'RI compounds'!$C$13,INT(EXP(($B12-'RI compounds'!$C$13)/'RI compounds'!$H$14+LN('RI compounds'!$D$13))),""),"")</f>
        <v>#REF!</v>
      </c>
      <c r="O12" s="45" t="e">
        <f>IF($B12&lt;'RI compounds'!$C$15,IF($B12&gt;'RI compounds'!$C$14,INT(EXP(($B12-'RI compounds'!$C$14)/'RI compounds'!$H$15+LN('RI compounds'!$D$14))),""),"")</f>
        <v>#REF!</v>
      </c>
      <c r="P12" s="45" t="e">
        <f>IF($B12&lt;'RI compounds'!$C$16,IF($B12&gt;'RI compounds'!$C$15,INT(EXP(($B12-'RI compounds'!$C$15)/'RI compounds'!$H$16+LN('RI compounds'!$D$15))),""),"")</f>
        <v>#REF!</v>
      </c>
      <c r="Q12" s="45" t="e">
        <f>IF($B12&lt;'RI compounds'!$C$17,IF($B12&gt;'RI compounds'!$C$16,INT(EXP(($B12-'RI compounds'!$C$16)/'RI compounds'!$H$17+LN('RI compounds'!$D$16))),""),"")</f>
        <v>#REF!</v>
      </c>
      <c r="R12" s="45" t="e">
        <f>IF($B12&lt;'RI compounds'!$C$18,IF($B12&gt;'RI compounds'!$C$17,INT(EXP(($B12-'RI compounds'!$C$17)/'RI compounds'!$H$18+LN('RI compounds'!$D$17))),""),"")</f>
        <v>#REF!</v>
      </c>
      <c r="S12" s="45" t="e">
        <f>IF($B12&lt;'RI compounds'!$C$19,IF($B12&gt;'RI compounds'!$C$18,INT(EXP(($B12-'RI compounds'!$C$18)/'RI compounds'!$H$19+LN('RI compounds'!$D$18))),""),"")</f>
        <v>#REF!</v>
      </c>
      <c r="T12" s="45" t="e">
        <f>IF($B12&lt;'RI compounds'!$C$20,IF($B12&gt;'RI compounds'!$C$19,INT(EXP(($B12-'RI compounds'!$C$19)/'RI compounds'!$H$20+LN('RI compounds'!$D$19))),""),"")</f>
        <v>#REF!</v>
      </c>
      <c r="U12" s="45" t="e">
        <f>IF($B12&lt;'RI compounds'!$C$21,IF($B12&gt;'RI compounds'!$C$20,INT(EXP(($B12-'RI compounds'!$C$20)/'RI compounds'!$H$21+LN('RI compounds'!$D$20))),""),"")</f>
        <v>#REF!</v>
      </c>
      <c r="V12" s="45" t="e">
        <f>IF($B12&gt;'RI compounds'!$C$21,INT(EXP(($B12-'RI compounds'!$C$20)/'RI compounds'!$H$21+LN('RI compounds'!$D$20))),"")</f>
        <v>#REF!</v>
      </c>
      <c r="W12" s="28"/>
      <c r="X12" s="48" t="str">
        <f>All!B12</f>
        <v>Carbon disulfide</v>
      </c>
      <c r="Y12" s="46">
        <f>+All!F12</f>
        <v>0.5</v>
      </c>
      <c r="Z12" s="49">
        <f>+All!H12</f>
        <v>545</v>
      </c>
      <c r="AA12" s="50" t="str">
        <f>IF($Z12=500,'RI compounds'!$C$3,IF($Z12&lt;'RI compounds'!$D$3,(LN($Z12)-LN('RI compounds'!$D$3))*'RI compounds'!$H$4+'RI compounds'!$C$3,""))</f>
        <v/>
      </c>
      <c r="AB12" s="50">
        <f>IF($Z12=600,'RI compounds'!$C$4,IF($Z12&lt;'RI compounds'!$D$4,IF($Z12&gt;'RI compounds'!$D$3,(LN($Z12)-LN('RI compounds'!$D$3))*'RI compounds'!$H$4+'RI compounds'!$C$3,""),""))</f>
        <v>4.7172539309480221</v>
      </c>
      <c r="AC12" s="50" t="str">
        <f>IF($Z12=700,+'RI compounds'!$C$5,IF($Z12&lt;'RI compounds'!$D$5,IF($Z12&gt;'RI compounds'!$D$4,(LN($Z12)-LN('RI compounds'!$D$4))*'RI compounds'!$H$5+'RI compounds'!$C$4,""),""))</f>
        <v/>
      </c>
      <c r="AD12" s="50" t="str">
        <f>IF($Z12=800,'RI compounds'!$C$6,IF($Z12&lt;'RI compounds'!$D$6,IF($Z12&gt;'RI compounds'!$D$5,(LN($Z12)-LN('RI compounds'!$D$5))*'RI compounds'!$H$6+'RI compounds'!$C$5,""),""))</f>
        <v/>
      </c>
      <c r="AE12" s="50" t="str">
        <f>IF($Z12=900,'RI compounds'!$C$7,IF($Z12&lt;'RI compounds'!$D$7,IF($Z12&gt;'RI compounds'!$D$6,(LN($Z12)-LN('RI compounds'!$D$6))*'RI compounds'!$H$7+'RI compounds'!$C$6,""),""))</f>
        <v/>
      </c>
      <c r="AF12" s="50" t="str">
        <f>IF($Z12=1000,'RI compounds'!$C$8,IF($Z12&lt;'RI compounds'!$D$8,IF($Z12&gt;'RI compounds'!$D$7,(LN($Z12)-LN('RI compounds'!$D$7))*'RI compounds'!$H$8+'RI compounds'!$C$7,""),""))</f>
        <v/>
      </c>
      <c r="AG12" s="50" t="str">
        <f>IF($Z12=1100,'RI compounds'!$C$9,IF($Z12&lt;'RI compounds'!$D$9,IF($Z12&gt;'RI compounds'!$D$8,(LN($Z12)-LN('RI compounds'!$D$8))*'RI compounds'!$H$9+'RI compounds'!$C$8,""),""))</f>
        <v/>
      </c>
      <c r="AH12" s="50" t="str">
        <f>IF($Z12=1200,'RI compounds'!$C$10,IF($Z12&lt;'RI compounds'!$D$10,IF($Z12&gt;'RI compounds'!$D$9,(LN($Z12)-LN('RI compounds'!$D$9))*'RI compounds'!$H$10+'RI compounds'!$C$9,""),""))</f>
        <v/>
      </c>
      <c r="AI12" s="50" t="str">
        <f>IF($Z12=1300,'RI compounds'!$C$11,IF($Z12&lt;'RI compounds'!$D$11,IF($Z12&gt;'RI compounds'!$D$10,(LN($Z12)-LN('RI compounds'!$D$10))*'RI compounds'!$H$11+'RI compounds'!$C$10,""),""))</f>
        <v/>
      </c>
      <c r="AJ12" s="50" t="str">
        <f>IF($Z12=1400,'RI compounds'!$C$12,IF($Z12&lt;'RI compounds'!$D$12,IF($Z12&gt;'RI compounds'!$D$11,(LN($Z12)-LN('RI compounds'!$D$11))*'RI compounds'!$H$12+'RI compounds'!$C$11,""),""))</f>
        <v/>
      </c>
      <c r="AK12" s="50" t="str">
        <f>IF($Z12=1500,'RI compounds'!$C$13,IF($Z12&lt;'RI compounds'!$D$13,IF($Z12&gt;'RI compounds'!$D$12,(LN($Z12)-LN('RI compounds'!$D$12))*'RI compounds'!$H$13+'RI compounds'!$C$12,""),""))</f>
        <v/>
      </c>
      <c r="AL12" s="50" t="str">
        <f>IF($Z12=1600,'RI compounds'!$C$14,IF($Z12&lt;'RI compounds'!$D$14,IF($Z12&gt;'RI compounds'!$D$13,(LN($Z12)-LN('RI compounds'!$D$13))*'RI compounds'!$H$14+'RI compounds'!$C$13,""),""))</f>
        <v/>
      </c>
      <c r="AM12" s="50" t="str">
        <f>IF($Z12=1700,'RI compounds'!$C$15,IF($Z12&lt;'RI compounds'!$D$15,IF($Z12&gt;'RI compounds'!$D$14,(LN($Z12)-LN('RI compounds'!$D$14))*'RI compounds'!$H$15+'RI compounds'!$C$14,""),""))</f>
        <v/>
      </c>
      <c r="AN12" s="50" t="str">
        <f>IF($Z12=1800,'RI compounds'!$C$16,IF($Z12&lt;'RI compounds'!$D$16,IF($Z12&gt;'RI compounds'!$D$15,(LN($Z12)-LN('RI compounds'!$D$15))*'RI compounds'!$H$16+'RI compounds'!$C$15,""),""))</f>
        <v/>
      </c>
      <c r="AO12" s="50" t="str">
        <f>IF($Z12=1900,'RI compounds'!$C$17,IF($Z12&lt;'RI compounds'!$D$17,IF($Z12&gt;'RI compounds'!$D$16,(LN($Z12)-LN('RI compounds'!$D$16))*'RI compounds'!$H$17+'RI compounds'!$C$16,""),""))</f>
        <v/>
      </c>
      <c r="AP12" s="50" t="str">
        <f>IF($Z12=2000,'RI compounds'!$C$18,IF($Z12&lt;'RI compounds'!$D$18,IF($Z12&gt;'RI compounds'!$D$17,(LN($Z12)-LN('RI compounds'!$D$17))*'RI compounds'!$H$18+'RI compounds'!$C$17,""),""))</f>
        <v/>
      </c>
      <c r="AQ12" s="50" t="str">
        <f>IF($Z12=2100,'RI compounds'!$C$19,IF($Z12&lt;'RI compounds'!$D$19,IF($Z12&gt;'RI compounds'!$D$18,(LN($Z12)-LN('RI compounds'!$D$18))*'RI compounds'!$H$19+'RI compounds'!$C$18,""),""))</f>
        <v/>
      </c>
      <c r="AR12" s="50" t="str">
        <f>IF($Z12=2200,'RI compounds'!$C$20,IF($Z12&lt;'RI compounds'!$D$20,IF($Z12&gt;'RI compounds'!$D$19,(LN($Z12)-LN('RI compounds'!$D$19))*'RI compounds'!$H$20+'RI compounds'!$C$19,""),""))</f>
        <v/>
      </c>
      <c r="AS12" s="50" t="str">
        <f>IF($Z12=2300,'RI compounds'!$C$21,IF($Z12&lt;'RI compounds'!$D$21,IF($Z12&gt;'RI compounds'!$D$20,(LN($Z12)-LN('RI compounds'!$D$20))*'RI compounds'!$H$21+'RI compounds'!$C$20,""),""))</f>
        <v/>
      </c>
      <c r="AT12" s="50" t="str">
        <f>IF($Z12&gt;2300,(LN($Z12)-LN('RI compounds'!$D$20))*'RI compounds'!$H$21+'RI compounds'!$C$20,"")</f>
        <v/>
      </c>
    </row>
    <row r="13" spans="1:46" s="7" customFormat="1" ht="15" x14ac:dyDescent="0.25">
      <c r="A13" s="46">
        <f>+All!F13</f>
        <v>0.5</v>
      </c>
      <c r="B13" s="47" t="e">
        <f>All!#REF!</f>
        <v>#REF!</v>
      </c>
      <c r="C13" s="45" t="e">
        <f>IF(B13&lt;'RI compounds'!$C$3,INT(EXP((B13-'RI compounds'!$C$3)/'RI compounds'!$H$4+LN('RI compounds'!$D$3))),"")</f>
        <v>#REF!</v>
      </c>
      <c r="D13" s="45" t="e">
        <f>IF($B13&lt;'RI compounds'!$C$4,IF($B13&gt;'RI compounds'!$C$3,INT(EXP(($B13-'RI compounds'!$C$3)/'RI compounds'!$H$4+LN('RI compounds'!$D$3))),""),"")</f>
        <v>#REF!</v>
      </c>
      <c r="E13" s="45" t="e">
        <f>IF($B13&lt;'RI compounds'!$C$5,IF($B13&gt;'RI compounds'!$C$4,INT(EXP(($B13-'RI compounds'!$C$4)/'RI compounds'!$H$5+LN('RI compounds'!$D$4))),""),"")</f>
        <v>#REF!</v>
      </c>
      <c r="F13" s="45" t="e">
        <f>IF($B13&lt;'RI compounds'!$C$6,IF($B13&gt;'RI compounds'!$C$5,INT(EXP(($B13-'RI compounds'!$C$5)/'RI compounds'!$H$6+LN('RI compounds'!$D$5))),""),"")</f>
        <v>#REF!</v>
      </c>
      <c r="G13" s="45" t="e">
        <f>IF($B13&lt;'RI compounds'!$C$7,IF($B13&gt;'RI compounds'!$C$6,INT(EXP(($B13-'RI compounds'!$C$6)/'RI compounds'!$H$7+LN('RI compounds'!$D$6))),""),"")</f>
        <v>#REF!</v>
      </c>
      <c r="H13" s="45" t="e">
        <f>IF($B13&lt;'RI compounds'!$C$8,IF($B13&gt;'RI compounds'!$C$7,INT(EXP(($B13-'RI compounds'!$C$7)/'RI compounds'!$H$8+LN('RI compounds'!$D$7))),""),"")</f>
        <v>#REF!</v>
      </c>
      <c r="I13" s="45" t="e">
        <f>IF($B13&lt;'RI compounds'!$C$9,IF($B13&gt;'RI compounds'!$C$8,INT(EXP(($B13-'RI compounds'!$C$8)/'RI compounds'!$H$9+LN('RI compounds'!$D$8))),""),"")</f>
        <v>#REF!</v>
      </c>
      <c r="J13" s="45" t="e">
        <f>IF($B13&lt;'RI compounds'!$C$10,IF($B13&gt;'RI compounds'!$C$9,INT(EXP(($B13-'RI compounds'!$C$9)/'RI compounds'!$H$10+LN('RI compounds'!$D$9))),""),"")</f>
        <v>#REF!</v>
      </c>
      <c r="K13" s="45" t="e">
        <f>IF($B13&lt;'RI compounds'!$C$11,IF($B13&gt;'RI compounds'!$C$10,INT(EXP(($B13-'RI compounds'!$C$10)/'RI compounds'!$H$11+LN('RI compounds'!$D$10))),""),"")</f>
        <v>#REF!</v>
      </c>
      <c r="L13" s="45" t="e">
        <f>IF($B13&lt;'RI compounds'!$C$12,IF($B13&gt;'RI compounds'!$C$11,INT(EXP(($B13-'RI compounds'!$C$11)/'RI compounds'!$H$12+LN('RI compounds'!$D$11))),""),"")</f>
        <v>#REF!</v>
      </c>
      <c r="M13" s="45" t="e">
        <f>IF($B13&lt;'RI compounds'!$C$13,IF($B13&gt;'RI compounds'!$C$12,INT(EXP(($B13-'RI compounds'!$C$12)/'RI compounds'!$H$13+LN('RI compounds'!$D$12))),""),"")</f>
        <v>#REF!</v>
      </c>
      <c r="N13" s="45" t="e">
        <f>IF($B13&lt;'RI compounds'!$C$14,IF($B13&gt;'RI compounds'!$C$13,INT(EXP(($B13-'RI compounds'!$C$13)/'RI compounds'!$H$14+LN('RI compounds'!$D$13))),""),"")</f>
        <v>#REF!</v>
      </c>
      <c r="O13" s="45" t="e">
        <f>IF($B13&lt;'RI compounds'!$C$15,IF($B13&gt;'RI compounds'!$C$14,INT(EXP(($B13-'RI compounds'!$C$14)/'RI compounds'!$H$15+LN('RI compounds'!$D$14))),""),"")</f>
        <v>#REF!</v>
      </c>
      <c r="P13" s="45" t="e">
        <f>IF($B13&lt;'RI compounds'!$C$16,IF($B13&gt;'RI compounds'!$C$15,INT(EXP(($B13-'RI compounds'!$C$15)/'RI compounds'!$H$16+LN('RI compounds'!$D$15))),""),"")</f>
        <v>#REF!</v>
      </c>
      <c r="Q13" s="45" t="e">
        <f>IF($B13&lt;'RI compounds'!$C$17,IF($B13&gt;'RI compounds'!$C$16,INT(EXP(($B13-'RI compounds'!$C$16)/'RI compounds'!$H$17+LN('RI compounds'!$D$16))),""),"")</f>
        <v>#REF!</v>
      </c>
      <c r="R13" s="45" t="e">
        <f>IF($B13&lt;'RI compounds'!$C$18,IF($B13&gt;'RI compounds'!$C$17,INT(EXP(($B13-'RI compounds'!$C$17)/'RI compounds'!$H$18+LN('RI compounds'!$D$17))),""),"")</f>
        <v>#REF!</v>
      </c>
      <c r="S13" s="45" t="e">
        <f>IF($B13&lt;'RI compounds'!$C$19,IF($B13&gt;'RI compounds'!$C$18,INT(EXP(($B13-'RI compounds'!$C$18)/'RI compounds'!$H$19+LN('RI compounds'!$D$18))),""),"")</f>
        <v>#REF!</v>
      </c>
      <c r="T13" s="45" t="e">
        <f>IF($B13&lt;'RI compounds'!$C$20,IF($B13&gt;'RI compounds'!$C$19,INT(EXP(($B13-'RI compounds'!$C$19)/'RI compounds'!$H$20+LN('RI compounds'!$D$19))),""),"")</f>
        <v>#REF!</v>
      </c>
      <c r="U13" s="45" t="e">
        <f>IF($B13&lt;'RI compounds'!$C$21,IF($B13&gt;'RI compounds'!$C$20,INT(EXP(($B13-'RI compounds'!$C$20)/'RI compounds'!$H$21+LN('RI compounds'!$D$20))),""),"")</f>
        <v>#REF!</v>
      </c>
      <c r="V13" s="45" t="e">
        <f>IF($B13&gt;'RI compounds'!$C$21,INT(EXP(($B13-'RI compounds'!$C$20)/'RI compounds'!$H$21+LN('RI compounds'!$D$20))),"")</f>
        <v>#REF!</v>
      </c>
      <c r="W13" s="28"/>
      <c r="X13" s="48" t="str">
        <f>All!B13</f>
        <v>1-Propanol?</v>
      </c>
      <c r="Y13" s="46">
        <f>+All!F13</f>
        <v>0.5</v>
      </c>
      <c r="Z13" s="49">
        <f>+All!H13</f>
        <v>558</v>
      </c>
      <c r="AA13" s="50" t="str">
        <f>IF($Z13=500,'RI compounds'!$C$3,IF($Z13&lt;'RI compounds'!$D$3,(LN($Z13)-LN('RI compounds'!$D$3))*'RI compounds'!$H$4+'RI compounds'!$C$3,""))</f>
        <v/>
      </c>
      <c r="AB13" s="50">
        <f>IF($Z13=600,'RI compounds'!$C$4,IF($Z13&lt;'RI compounds'!$D$4,IF($Z13&gt;'RI compounds'!$D$3,(LN($Z13)-LN('RI compounds'!$D$3))*'RI compounds'!$H$4+'RI compounds'!$C$3,""),""))</f>
        <v>4.8390493147792073</v>
      </c>
      <c r="AC13" s="50" t="str">
        <f>IF($Z13=700,+'RI compounds'!$C$5,IF($Z13&lt;'RI compounds'!$D$5,IF($Z13&gt;'RI compounds'!$D$4,(LN($Z13)-LN('RI compounds'!$D$4))*'RI compounds'!$H$5+'RI compounds'!$C$4,""),""))</f>
        <v/>
      </c>
      <c r="AD13" s="50" t="str">
        <f>IF($Z13=800,'RI compounds'!$C$6,IF($Z13&lt;'RI compounds'!$D$6,IF($Z13&gt;'RI compounds'!$D$5,(LN($Z13)-LN('RI compounds'!$D$5))*'RI compounds'!$H$6+'RI compounds'!$C$5,""),""))</f>
        <v/>
      </c>
      <c r="AE13" s="50" t="str">
        <f>IF($Z13=900,'RI compounds'!$C$7,IF($Z13&lt;'RI compounds'!$D$7,IF($Z13&gt;'RI compounds'!$D$6,(LN($Z13)-LN('RI compounds'!$D$6))*'RI compounds'!$H$7+'RI compounds'!$C$6,""),""))</f>
        <v/>
      </c>
      <c r="AF13" s="50" t="str">
        <f>IF($Z13=1000,'RI compounds'!$C$8,IF($Z13&lt;'RI compounds'!$D$8,IF($Z13&gt;'RI compounds'!$D$7,(LN($Z13)-LN('RI compounds'!$D$7))*'RI compounds'!$H$8+'RI compounds'!$C$7,""),""))</f>
        <v/>
      </c>
      <c r="AG13" s="50" t="str">
        <f>IF($Z13=1100,'RI compounds'!$C$9,IF($Z13&lt;'RI compounds'!$D$9,IF($Z13&gt;'RI compounds'!$D$8,(LN($Z13)-LN('RI compounds'!$D$8))*'RI compounds'!$H$9+'RI compounds'!$C$8,""),""))</f>
        <v/>
      </c>
      <c r="AH13" s="50" t="str">
        <f>IF($Z13=1200,'RI compounds'!$C$10,IF($Z13&lt;'RI compounds'!$D$10,IF($Z13&gt;'RI compounds'!$D$9,(LN($Z13)-LN('RI compounds'!$D$9))*'RI compounds'!$H$10+'RI compounds'!$C$9,""),""))</f>
        <v/>
      </c>
      <c r="AI13" s="50" t="str">
        <f>IF($Z13=1300,'RI compounds'!$C$11,IF($Z13&lt;'RI compounds'!$D$11,IF($Z13&gt;'RI compounds'!$D$10,(LN($Z13)-LN('RI compounds'!$D$10))*'RI compounds'!$H$11+'RI compounds'!$C$10,""),""))</f>
        <v/>
      </c>
      <c r="AJ13" s="50" t="str">
        <f>IF($Z13=1400,'RI compounds'!$C$12,IF($Z13&lt;'RI compounds'!$D$12,IF($Z13&gt;'RI compounds'!$D$11,(LN($Z13)-LN('RI compounds'!$D$11))*'RI compounds'!$H$12+'RI compounds'!$C$11,""),""))</f>
        <v/>
      </c>
      <c r="AK13" s="50" t="str">
        <f>IF($Z13=1500,'RI compounds'!$C$13,IF($Z13&lt;'RI compounds'!$D$13,IF($Z13&gt;'RI compounds'!$D$12,(LN($Z13)-LN('RI compounds'!$D$12))*'RI compounds'!$H$13+'RI compounds'!$C$12,""),""))</f>
        <v/>
      </c>
      <c r="AL13" s="50" t="str">
        <f>IF($Z13=1600,'RI compounds'!$C$14,IF($Z13&lt;'RI compounds'!$D$14,IF($Z13&gt;'RI compounds'!$D$13,(LN($Z13)-LN('RI compounds'!$D$13))*'RI compounds'!$H$14+'RI compounds'!$C$13,""),""))</f>
        <v/>
      </c>
      <c r="AM13" s="50" t="str">
        <f>IF($Z13=1700,'RI compounds'!$C$15,IF($Z13&lt;'RI compounds'!$D$15,IF($Z13&gt;'RI compounds'!$D$14,(LN($Z13)-LN('RI compounds'!$D$14))*'RI compounds'!$H$15+'RI compounds'!$C$14,""),""))</f>
        <v/>
      </c>
      <c r="AN13" s="50" t="str">
        <f>IF($Z13=1800,'RI compounds'!$C$16,IF($Z13&lt;'RI compounds'!$D$16,IF($Z13&gt;'RI compounds'!$D$15,(LN($Z13)-LN('RI compounds'!$D$15))*'RI compounds'!$H$16+'RI compounds'!$C$15,""),""))</f>
        <v/>
      </c>
      <c r="AO13" s="50" t="str">
        <f>IF($Z13=1900,'RI compounds'!$C$17,IF($Z13&lt;'RI compounds'!$D$17,IF($Z13&gt;'RI compounds'!$D$16,(LN($Z13)-LN('RI compounds'!$D$16))*'RI compounds'!$H$17+'RI compounds'!$C$16,""),""))</f>
        <v/>
      </c>
      <c r="AP13" s="50" t="str">
        <f>IF($Z13=2000,'RI compounds'!$C$18,IF($Z13&lt;'RI compounds'!$D$18,IF($Z13&gt;'RI compounds'!$D$17,(LN($Z13)-LN('RI compounds'!$D$17))*'RI compounds'!$H$18+'RI compounds'!$C$17,""),""))</f>
        <v/>
      </c>
      <c r="AQ13" s="50" t="str">
        <f>IF($Z13=2100,'RI compounds'!$C$19,IF($Z13&lt;'RI compounds'!$D$19,IF($Z13&gt;'RI compounds'!$D$18,(LN($Z13)-LN('RI compounds'!$D$18))*'RI compounds'!$H$19+'RI compounds'!$C$18,""),""))</f>
        <v/>
      </c>
      <c r="AR13" s="50" t="str">
        <f>IF($Z13=2200,'RI compounds'!$C$20,IF($Z13&lt;'RI compounds'!$D$20,IF($Z13&gt;'RI compounds'!$D$19,(LN($Z13)-LN('RI compounds'!$D$19))*'RI compounds'!$H$20+'RI compounds'!$C$19,""),""))</f>
        <v/>
      </c>
      <c r="AS13" s="50" t="str">
        <f>IF($Z13=2300,'RI compounds'!$C$21,IF($Z13&lt;'RI compounds'!$D$21,IF($Z13&gt;'RI compounds'!$D$20,(LN($Z13)-LN('RI compounds'!$D$20))*'RI compounds'!$H$21+'RI compounds'!$C$20,""),""))</f>
        <v/>
      </c>
      <c r="AT13" s="50" t="str">
        <f>IF($Z13&gt;2300,(LN($Z13)-LN('RI compounds'!$D$20))*'RI compounds'!$H$21+'RI compounds'!$C$20,"")</f>
        <v/>
      </c>
    </row>
    <row r="14" spans="1:46" s="7" customFormat="1" ht="15" x14ac:dyDescent="0.25">
      <c r="A14" s="46">
        <f>+All!F14</f>
        <v>0.5</v>
      </c>
      <c r="B14" s="47" t="e">
        <f>All!#REF!</f>
        <v>#REF!</v>
      </c>
      <c r="C14" s="45" t="e">
        <f>IF(B14&lt;'RI compounds'!$C$3,INT(EXP((B14-'RI compounds'!$C$3)/'RI compounds'!$H$4+LN('RI compounds'!$D$3))),"")</f>
        <v>#REF!</v>
      </c>
      <c r="D14" s="45" t="e">
        <f>IF($B14&lt;'RI compounds'!$C$4,IF($B14&gt;'RI compounds'!$C$3,INT(EXP(($B14-'RI compounds'!$C$3)/'RI compounds'!$H$4+LN('RI compounds'!$D$3))),""),"")</f>
        <v>#REF!</v>
      </c>
      <c r="E14" s="45" t="e">
        <f>IF($B14&lt;'RI compounds'!$C$5,IF($B14&gt;'RI compounds'!$C$4,INT(EXP(($B14-'RI compounds'!$C$4)/'RI compounds'!$H$5+LN('RI compounds'!$D$4))),""),"")</f>
        <v>#REF!</v>
      </c>
      <c r="F14" s="45" t="e">
        <f>IF($B14&lt;'RI compounds'!$C$6,IF($B14&gt;'RI compounds'!$C$5,INT(EXP(($B14-'RI compounds'!$C$5)/'RI compounds'!$H$6+LN('RI compounds'!$D$5))),""),"")</f>
        <v>#REF!</v>
      </c>
      <c r="G14" s="45" t="e">
        <f>IF($B14&lt;'RI compounds'!$C$7,IF($B14&gt;'RI compounds'!$C$6,INT(EXP(($B14-'RI compounds'!$C$6)/'RI compounds'!$H$7+LN('RI compounds'!$D$6))),""),"")</f>
        <v>#REF!</v>
      </c>
      <c r="H14" s="45" t="e">
        <f>IF($B14&lt;'RI compounds'!$C$8,IF($B14&gt;'RI compounds'!$C$7,INT(EXP(($B14-'RI compounds'!$C$7)/'RI compounds'!$H$8+LN('RI compounds'!$D$7))),""),"")</f>
        <v>#REF!</v>
      </c>
      <c r="I14" s="45" t="e">
        <f>IF($B14&lt;'RI compounds'!$C$9,IF($B14&gt;'RI compounds'!$C$8,INT(EXP(($B14-'RI compounds'!$C$8)/'RI compounds'!$H$9+LN('RI compounds'!$D$8))),""),"")</f>
        <v>#REF!</v>
      </c>
      <c r="J14" s="45" t="e">
        <f>IF($B14&lt;'RI compounds'!$C$10,IF($B14&gt;'RI compounds'!$C$9,INT(EXP(($B14-'RI compounds'!$C$9)/'RI compounds'!$H$10+LN('RI compounds'!$D$9))),""),"")</f>
        <v>#REF!</v>
      </c>
      <c r="K14" s="45" t="e">
        <f>IF($B14&lt;'RI compounds'!$C$11,IF($B14&gt;'RI compounds'!$C$10,INT(EXP(($B14-'RI compounds'!$C$10)/'RI compounds'!$H$11+LN('RI compounds'!$D$10))),""),"")</f>
        <v>#REF!</v>
      </c>
      <c r="L14" s="45" t="e">
        <f>IF($B14&lt;'RI compounds'!$C$12,IF($B14&gt;'RI compounds'!$C$11,INT(EXP(($B14-'RI compounds'!$C$11)/'RI compounds'!$H$12+LN('RI compounds'!$D$11))),""),"")</f>
        <v>#REF!</v>
      </c>
      <c r="M14" s="45" t="e">
        <f>IF($B14&lt;'RI compounds'!$C$13,IF($B14&gt;'RI compounds'!$C$12,INT(EXP(($B14-'RI compounds'!$C$12)/'RI compounds'!$H$13+LN('RI compounds'!$D$12))),""),"")</f>
        <v>#REF!</v>
      </c>
      <c r="N14" s="45" t="e">
        <f>IF($B14&lt;'RI compounds'!$C$14,IF($B14&gt;'RI compounds'!$C$13,INT(EXP(($B14-'RI compounds'!$C$13)/'RI compounds'!$H$14+LN('RI compounds'!$D$13))),""),"")</f>
        <v>#REF!</v>
      </c>
      <c r="O14" s="45" t="e">
        <f>IF($B14&lt;'RI compounds'!$C$15,IF($B14&gt;'RI compounds'!$C$14,INT(EXP(($B14-'RI compounds'!$C$14)/'RI compounds'!$H$15+LN('RI compounds'!$D$14))),""),"")</f>
        <v>#REF!</v>
      </c>
      <c r="P14" s="45" t="e">
        <f>IF($B14&lt;'RI compounds'!$C$16,IF($B14&gt;'RI compounds'!$C$15,INT(EXP(($B14-'RI compounds'!$C$15)/'RI compounds'!$H$16+LN('RI compounds'!$D$15))),""),"")</f>
        <v>#REF!</v>
      </c>
      <c r="Q14" s="45" t="e">
        <f>IF($B14&lt;'RI compounds'!$C$17,IF($B14&gt;'RI compounds'!$C$16,INT(EXP(($B14-'RI compounds'!$C$16)/'RI compounds'!$H$17+LN('RI compounds'!$D$16))),""),"")</f>
        <v>#REF!</v>
      </c>
      <c r="R14" s="45" t="e">
        <f>IF($B14&lt;'RI compounds'!$C$18,IF($B14&gt;'RI compounds'!$C$17,INT(EXP(($B14-'RI compounds'!$C$17)/'RI compounds'!$H$18+LN('RI compounds'!$D$17))),""),"")</f>
        <v>#REF!</v>
      </c>
      <c r="S14" s="45" t="e">
        <f>IF($B14&lt;'RI compounds'!$C$19,IF($B14&gt;'RI compounds'!$C$18,INT(EXP(($B14-'RI compounds'!$C$18)/'RI compounds'!$H$19+LN('RI compounds'!$D$18))),""),"")</f>
        <v>#REF!</v>
      </c>
      <c r="T14" s="45" t="e">
        <f>IF($B14&lt;'RI compounds'!$C$20,IF($B14&gt;'RI compounds'!$C$19,INT(EXP(($B14-'RI compounds'!$C$19)/'RI compounds'!$H$20+LN('RI compounds'!$D$19))),""),"")</f>
        <v>#REF!</v>
      </c>
      <c r="U14" s="45" t="e">
        <f>IF($B14&lt;'RI compounds'!$C$21,IF($B14&gt;'RI compounds'!$C$20,INT(EXP(($B14-'RI compounds'!$C$20)/'RI compounds'!$H$21+LN('RI compounds'!$D$20))),""),"")</f>
        <v>#REF!</v>
      </c>
      <c r="V14" s="45" t="e">
        <f>IF($B14&gt;'RI compounds'!$C$21,INT(EXP(($B14-'RI compounds'!$C$20)/'RI compounds'!$H$21+LN('RI compounds'!$D$20))),"")</f>
        <v>#REF!</v>
      </c>
      <c r="W14" s="28"/>
      <c r="X14" s="48" t="str">
        <f>All!B14</f>
        <v>1-Propanol? saturated</v>
      </c>
      <c r="Y14" s="46">
        <f>+All!F14</f>
        <v>0.5</v>
      </c>
      <c r="Z14" s="49">
        <f>+All!H14</f>
        <v>558</v>
      </c>
      <c r="AA14" s="50" t="str">
        <f>IF($Z14=500,'RI compounds'!$C$3,IF($Z14&lt;'RI compounds'!$D$3,(LN($Z14)-LN('RI compounds'!$D$3))*'RI compounds'!$H$4+'RI compounds'!$C$3,""))</f>
        <v/>
      </c>
      <c r="AB14" s="50">
        <f>IF($Z14=600,'RI compounds'!$C$4,IF($Z14&lt;'RI compounds'!$D$4,IF($Z14&gt;'RI compounds'!$D$3,(LN($Z14)-LN('RI compounds'!$D$3))*'RI compounds'!$H$4+'RI compounds'!$C$3,""),""))</f>
        <v>4.8390493147792073</v>
      </c>
      <c r="AC14" s="50" t="str">
        <f>IF($Z14=700,+'RI compounds'!$C$5,IF($Z14&lt;'RI compounds'!$D$5,IF($Z14&gt;'RI compounds'!$D$4,(LN($Z14)-LN('RI compounds'!$D$4))*'RI compounds'!$H$5+'RI compounds'!$C$4,""),""))</f>
        <v/>
      </c>
      <c r="AD14" s="50" t="str">
        <f>IF($Z14=800,'RI compounds'!$C$6,IF($Z14&lt;'RI compounds'!$D$6,IF($Z14&gt;'RI compounds'!$D$5,(LN($Z14)-LN('RI compounds'!$D$5))*'RI compounds'!$H$6+'RI compounds'!$C$5,""),""))</f>
        <v/>
      </c>
      <c r="AE14" s="50" t="str">
        <f>IF($Z14=900,'RI compounds'!$C$7,IF($Z14&lt;'RI compounds'!$D$7,IF($Z14&gt;'RI compounds'!$D$6,(LN($Z14)-LN('RI compounds'!$D$6))*'RI compounds'!$H$7+'RI compounds'!$C$6,""),""))</f>
        <v/>
      </c>
      <c r="AF14" s="50" t="str">
        <f>IF($Z14=1000,'RI compounds'!$C$8,IF($Z14&lt;'RI compounds'!$D$8,IF($Z14&gt;'RI compounds'!$D$7,(LN($Z14)-LN('RI compounds'!$D$7))*'RI compounds'!$H$8+'RI compounds'!$C$7,""),""))</f>
        <v/>
      </c>
      <c r="AG14" s="50" t="str">
        <f>IF($Z14=1100,'RI compounds'!$C$9,IF($Z14&lt;'RI compounds'!$D$9,IF($Z14&gt;'RI compounds'!$D$8,(LN($Z14)-LN('RI compounds'!$D$8))*'RI compounds'!$H$9+'RI compounds'!$C$8,""),""))</f>
        <v/>
      </c>
      <c r="AH14" s="50" t="str">
        <f>IF($Z14=1200,'RI compounds'!$C$10,IF($Z14&lt;'RI compounds'!$D$10,IF($Z14&gt;'RI compounds'!$D$9,(LN($Z14)-LN('RI compounds'!$D$9))*'RI compounds'!$H$10+'RI compounds'!$C$9,""),""))</f>
        <v/>
      </c>
      <c r="AI14" s="50" t="str">
        <f>IF($Z14=1300,'RI compounds'!$C$11,IF($Z14&lt;'RI compounds'!$D$11,IF($Z14&gt;'RI compounds'!$D$10,(LN($Z14)-LN('RI compounds'!$D$10))*'RI compounds'!$H$11+'RI compounds'!$C$10,""),""))</f>
        <v/>
      </c>
      <c r="AJ14" s="50" t="str">
        <f>IF($Z14=1400,'RI compounds'!$C$12,IF($Z14&lt;'RI compounds'!$D$12,IF($Z14&gt;'RI compounds'!$D$11,(LN($Z14)-LN('RI compounds'!$D$11))*'RI compounds'!$H$12+'RI compounds'!$C$11,""),""))</f>
        <v/>
      </c>
      <c r="AK14" s="50" t="str">
        <f>IF($Z14=1500,'RI compounds'!$C$13,IF($Z14&lt;'RI compounds'!$D$13,IF($Z14&gt;'RI compounds'!$D$12,(LN($Z14)-LN('RI compounds'!$D$12))*'RI compounds'!$H$13+'RI compounds'!$C$12,""),""))</f>
        <v/>
      </c>
      <c r="AL14" s="50" t="str">
        <f>IF($Z14=1600,'RI compounds'!$C$14,IF($Z14&lt;'RI compounds'!$D$14,IF($Z14&gt;'RI compounds'!$D$13,(LN($Z14)-LN('RI compounds'!$D$13))*'RI compounds'!$H$14+'RI compounds'!$C$13,""),""))</f>
        <v/>
      </c>
      <c r="AM14" s="50" t="str">
        <f>IF($Z14=1700,'RI compounds'!$C$15,IF($Z14&lt;'RI compounds'!$D$15,IF($Z14&gt;'RI compounds'!$D$14,(LN($Z14)-LN('RI compounds'!$D$14))*'RI compounds'!$H$15+'RI compounds'!$C$14,""),""))</f>
        <v/>
      </c>
      <c r="AN14" s="50" t="str">
        <f>IF($Z14=1800,'RI compounds'!$C$16,IF($Z14&lt;'RI compounds'!$D$16,IF($Z14&gt;'RI compounds'!$D$15,(LN($Z14)-LN('RI compounds'!$D$15))*'RI compounds'!$H$16+'RI compounds'!$C$15,""),""))</f>
        <v/>
      </c>
      <c r="AO14" s="50" t="str">
        <f>IF($Z14=1900,'RI compounds'!$C$17,IF($Z14&lt;'RI compounds'!$D$17,IF($Z14&gt;'RI compounds'!$D$16,(LN($Z14)-LN('RI compounds'!$D$16))*'RI compounds'!$H$17+'RI compounds'!$C$16,""),""))</f>
        <v/>
      </c>
      <c r="AP14" s="50" t="str">
        <f>IF($Z14=2000,'RI compounds'!$C$18,IF($Z14&lt;'RI compounds'!$D$18,IF($Z14&gt;'RI compounds'!$D$17,(LN($Z14)-LN('RI compounds'!$D$17))*'RI compounds'!$H$18+'RI compounds'!$C$17,""),""))</f>
        <v/>
      </c>
      <c r="AQ14" s="50" t="str">
        <f>IF($Z14=2100,'RI compounds'!$C$19,IF($Z14&lt;'RI compounds'!$D$19,IF($Z14&gt;'RI compounds'!$D$18,(LN($Z14)-LN('RI compounds'!$D$18))*'RI compounds'!$H$19+'RI compounds'!$C$18,""),""))</f>
        <v/>
      </c>
      <c r="AR14" s="50" t="str">
        <f>IF($Z14=2200,'RI compounds'!$C$20,IF($Z14&lt;'RI compounds'!$D$20,IF($Z14&gt;'RI compounds'!$D$19,(LN($Z14)-LN('RI compounds'!$D$19))*'RI compounds'!$H$20+'RI compounds'!$C$19,""),""))</f>
        <v/>
      </c>
      <c r="AS14" s="50" t="str">
        <f>IF($Z14=2300,'RI compounds'!$C$21,IF($Z14&lt;'RI compounds'!$D$21,IF($Z14&gt;'RI compounds'!$D$20,(LN($Z14)-LN('RI compounds'!$D$20))*'RI compounds'!$H$21+'RI compounds'!$C$20,""),""))</f>
        <v/>
      </c>
      <c r="AT14" s="50" t="str">
        <f>IF($Z14&gt;2300,(LN($Z14)-LN('RI compounds'!$D$20))*'RI compounds'!$H$21+'RI compounds'!$C$20,"")</f>
        <v/>
      </c>
    </row>
    <row r="15" spans="1:46" s="7" customFormat="1" ht="15" x14ac:dyDescent="0.25">
      <c r="A15" s="46">
        <f>+All!F15</f>
        <v>0.5</v>
      </c>
      <c r="B15" s="47" t="e">
        <f>All!#REF!</f>
        <v>#REF!</v>
      </c>
      <c r="C15" s="45" t="e">
        <f>IF(B15&lt;'RI compounds'!$C$3,INT(EXP((B15-'RI compounds'!$C$3)/'RI compounds'!$H$4+LN('RI compounds'!$D$3))),"")</f>
        <v>#REF!</v>
      </c>
      <c r="D15" s="45" t="e">
        <f>IF($B15&lt;'RI compounds'!$C$4,IF($B15&gt;'RI compounds'!$C$3,INT(EXP(($B15-'RI compounds'!$C$3)/'RI compounds'!$H$4+LN('RI compounds'!$D$3))),""),"")</f>
        <v>#REF!</v>
      </c>
      <c r="E15" s="45" t="e">
        <f>IF($B15&lt;'RI compounds'!$C$5,IF($B15&gt;'RI compounds'!$C$4,INT(EXP(($B15-'RI compounds'!$C$4)/'RI compounds'!$H$5+LN('RI compounds'!$D$4))),""),"")</f>
        <v>#REF!</v>
      </c>
      <c r="F15" s="45" t="e">
        <f>IF($B15&lt;'RI compounds'!$C$6,IF($B15&gt;'RI compounds'!$C$5,INT(EXP(($B15-'RI compounds'!$C$5)/'RI compounds'!$H$6+LN('RI compounds'!$D$5))),""),"")</f>
        <v>#REF!</v>
      </c>
      <c r="G15" s="45" t="e">
        <f>IF($B15&lt;'RI compounds'!$C$7,IF($B15&gt;'RI compounds'!$C$6,INT(EXP(($B15-'RI compounds'!$C$6)/'RI compounds'!$H$7+LN('RI compounds'!$D$6))),""),"")</f>
        <v>#REF!</v>
      </c>
      <c r="H15" s="45" t="e">
        <f>IF($B15&lt;'RI compounds'!$C$8,IF($B15&gt;'RI compounds'!$C$7,INT(EXP(($B15-'RI compounds'!$C$7)/'RI compounds'!$H$8+LN('RI compounds'!$D$7))),""),"")</f>
        <v>#REF!</v>
      </c>
      <c r="I15" s="45" t="e">
        <f>IF($B15&lt;'RI compounds'!$C$9,IF($B15&gt;'RI compounds'!$C$8,INT(EXP(($B15-'RI compounds'!$C$8)/'RI compounds'!$H$9+LN('RI compounds'!$D$8))),""),"")</f>
        <v>#REF!</v>
      </c>
      <c r="J15" s="45" t="e">
        <f>IF($B15&lt;'RI compounds'!$C$10,IF($B15&gt;'RI compounds'!$C$9,INT(EXP(($B15-'RI compounds'!$C$9)/'RI compounds'!$H$10+LN('RI compounds'!$D$9))),""),"")</f>
        <v>#REF!</v>
      </c>
      <c r="K15" s="45" t="e">
        <f>IF($B15&lt;'RI compounds'!$C$11,IF($B15&gt;'RI compounds'!$C$10,INT(EXP(($B15-'RI compounds'!$C$10)/'RI compounds'!$H$11+LN('RI compounds'!$D$10))),""),"")</f>
        <v>#REF!</v>
      </c>
      <c r="L15" s="45" t="e">
        <f>IF($B15&lt;'RI compounds'!$C$12,IF($B15&gt;'RI compounds'!$C$11,INT(EXP(($B15-'RI compounds'!$C$11)/'RI compounds'!$H$12+LN('RI compounds'!$D$11))),""),"")</f>
        <v>#REF!</v>
      </c>
      <c r="M15" s="45" t="e">
        <f>IF($B15&lt;'RI compounds'!$C$13,IF($B15&gt;'RI compounds'!$C$12,INT(EXP(($B15-'RI compounds'!$C$12)/'RI compounds'!$H$13+LN('RI compounds'!$D$12))),""),"")</f>
        <v>#REF!</v>
      </c>
      <c r="N15" s="45" t="e">
        <f>IF($B15&lt;'RI compounds'!$C$14,IF($B15&gt;'RI compounds'!$C$13,INT(EXP(($B15-'RI compounds'!$C$13)/'RI compounds'!$H$14+LN('RI compounds'!$D$13))),""),"")</f>
        <v>#REF!</v>
      </c>
      <c r="O15" s="45" t="e">
        <f>IF($B15&lt;'RI compounds'!$C$15,IF($B15&gt;'RI compounds'!$C$14,INT(EXP(($B15-'RI compounds'!$C$14)/'RI compounds'!$H$15+LN('RI compounds'!$D$14))),""),"")</f>
        <v>#REF!</v>
      </c>
      <c r="P15" s="45" t="e">
        <f>IF($B15&lt;'RI compounds'!$C$16,IF($B15&gt;'RI compounds'!$C$15,INT(EXP(($B15-'RI compounds'!$C$15)/'RI compounds'!$H$16+LN('RI compounds'!$D$15))),""),"")</f>
        <v>#REF!</v>
      </c>
      <c r="Q15" s="45" t="e">
        <f>IF($B15&lt;'RI compounds'!$C$17,IF($B15&gt;'RI compounds'!$C$16,INT(EXP(($B15-'RI compounds'!$C$16)/'RI compounds'!$H$17+LN('RI compounds'!$D$16))),""),"")</f>
        <v>#REF!</v>
      </c>
      <c r="R15" s="45" t="e">
        <f>IF($B15&lt;'RI compounds'!$C$18,IF($B15&gt;'RI compounds'!$C$17,INT(EXP(($B15-'RI compounds'!$C$17)/'RI compounds'!$H$18+LN('RI compounds'!$D$17))),""),"")</f>
        <v>#REF!</v>
      </c>
      <c r="S15" s="45" t="e">
        <f>IF($B15&lt;'RI compounds'!$C$19,IF($B15&gt;'RI compounds'!$C$18,INT(EXP(($B15-'RI compounds'!$C$18)/'RI compounds'!$H$19+LN('RI compounds'!$D$18))),""),"")</f>
        <v>#REF!</v>
      </c>
      <c r="T15" s="45" t="e">
        <f>IF($B15&lt;'RI compounds'!$C$20,IF($B15&gt;'RI compounds'!$C$19,INT(EXP(($B15-'RI compounds'!$C$19)/'RI compounds'!$H$20+LN('RI compounds'!$D$19))),""),"")</f>
        <v>#REF!</v>
      </c>
      <c r="U15" s="45" t="e">
        <f>IF($B15&lt;'RI compounds'!$C$21,IF($B15&gt;'RI compounds'!$C$20,INT(EXP(($B15-'RI compounds'!$C$20)/'RI compounds'!$H$21+LN('RI compounds'!$D$20))),""),"")</f>
        <v>#REF!</v>
      </c>
      <c r="V15" s="45" t="e">
        <f>IF($B15&gt;'RI compounds'!$C$21,INT(EXP(($B15-'RI compounds'!$C$20)/'RI compounds'!$H$21+LN('RI compounds'!$D$20))),"")</f>
        <v>#REF!</v>
      </c>
      <c r="W15" s="28"/>
      <c r="X15" s="48" t="str">
        <f>All!B15</f>
        <v>2-Butenal / 2.3-dihydro-Furan</v>
      </c>
      <c r="Y15" s="46">
        <f>+All!F15</f>
        <v>0.5</v>
      </c>
      <c r="Z15" s="49">
        <f>+All!H15</f>
        <v>572</v>
      </c>
      <c r="AA15" s="50" t="str">
        <f>IF($Z15=500,'RI compounds'!$C$3,IF($Z15&lt;'RI compounds'!$D$3,(LN($Z15)-LN('RI compounds'!$D$3))*'RI compounds'!$H$4+'RI compounds'!$C$3,""))</f>
        <v/>
      </c>
      <c r="AB15" s="50">
        <f>IF($Z15=600,'RI compounds'!$C$4,IF($Z15&lt;'RI compounds'!$D$4,IF($Z15&gt;'RI compounds'!$D$3,(LN($Z15)-LN('RI compounds'!$D$3))*'RI compounds'!$H$4+'RI compounds'!$C$3,""),""))</f>
        <v>4.9670801835752378</v>
      </c>
      <c r="AC15" s="50" t="str">
        <f>IF($Z15=700,+'RI compounds'!$C$5,IF($Z15&lt;'RI compounds'!$D$5,IF($Z15&gt;'RI compounds'!$D$4,(LN($Z15)-LN('RI compounds'!$D$4))*'RI compounds'!$H$5+'RI compounds'!$C$4,""),""))</f>
        <v/>
      </c>
      <c r="AD15" s="50" t="str">
        <f>IF($Z15=800,'RI compounds'!$C$6,IF($Z15&lt;'RI compounds'!$D$6,IF($Z15&gt;'RI compounds'!$D$5,(LN($Z15)-LN('RI compounds'!$D$5))*'RI compounds'!$H$6+'RI compounds'!$C$5,""),""))</f>
        <v/>
      </c>
      <c r="AE15" s="50" t="str">
        <f>IF($Z15=900,'RI compounds'!$C$7,IF($Z15&lt;'RI compounds'!$D$7,IF($Z15&gt;'RI compounds'!$D$6,(LN($Z15)-LN('RI compounds'!$D$6))*'RI compounds'!$H$7+'RI compounds'!$C$6,""),""))</f>
        <v/>
      </c>
      <c r="AF15" s="50" t="str">
        <f>IF($Z15=1000,'RI compounds'!$C$8,IF($Z15&lt;'RI compounds'!$D$8,IF($Z15&gt;'RI compounds'!$D$7,(LN($Z15)-LN('RI compounds'!$D$7))*'RI compounds'!$H$8+'RI compounds'!$C$7,""),""))</f>
        <v/>
      </c>
      <c r="AG15" s="50" t="str">
        <f>IF($Z15=1100,'RI compounds'!$C$9,IF($Z15&lt;'RI compounds'!$D$9,IF($Z15&gt;'RI compounds'!$D$8,(LN($Z15)-LN('RI compounds'!$D$8))*'RI compounds'!$H$9+'RI compounds'!$C$8,""),""))</f>
        <v/>
      </c>
      <c r="AH15" s="50" t="str">
        <f>IF($Z15=1200,'RI compounds'!$C$10,IF($Z15&lt;'RI compounds'!$D$10,IF($Z15&gt;'RI compounds'!$D$9,(LN($Z15)-LN('RI compounds'!$D$9))*'RI compounds'!$H$10+'RI compounds'!$C$9,""),""))</f>
        <v/>
      </c>
      <c r="AI15" s="50" t="str">
        <f>IF($Z15=1300,'RI compounds'!$C$11,IF($Z15&lt;'RI compounds'!$D$11,IF($Z15&gt;'RI compounds'!$D$10,(LN($Z15)-LN('RI compounds'!$D$10))*'RI compounds'!$H$11+'RI compounds'!$C$10,""),""))</f>
        <v/>
      </c>
      <c r="AJ15" s="50" t="str">
        <f>IF($Z15=1400,'RI compounds'!$C$12,IF($Z15&lt;'RI compounds'!$D$12,IF($Z15&gt;'RI compounds'!$D$11,(LN($Z15)-LN('RI compounds'!$D$11))*'RI compounds'!$H$12+'RI compounds'!$C$11,""),""))</f>
        <v/>
      </c>
      <c r="AK15" s="50" t="str">
        <f>IF($Z15=1500,'RI compounds'!$C$13,IF($Z15&lt;'RI compounds'!$D$13,IF($Z15&gt;'RI compounds'!$D$12,(LN($Z15)-LN('RI compounds'!$D$12))*'RI compounds'!$H$13+'RI compounds'!$C$12,""),""))</f>
        <v/>
      </c>
      <c r="AL15" s="50" t="str">
        <f>IF($Z15=1600,'RI compounds'!$C$14,IF($Z15&lt;'RI compounds'!$D$14,IF($Z15&gt;'RI compounds'!$D$13,(LN($Z15)-LN('RI compounds'!$D$13))*'RI compounds'!$H$14+'RI compounds'!$C$13,""),""))</f>
        <v/>
      </c>
      <c r="AM15" s="50" t="str">
        <f>IF($Z15=1700,'RI compounds'!$C$15,IF($Z15&lt;'RI compounds'!$D$15,IF($Z15&gt;'RI compounds'!$D$14,(LN($Z15)-LN('RI compounds'!$D$14))*'RI compounds'!$H$15+'RI compounds'!$C$14,""),""))</f>
        <v/>
      </c>
      <c r="AN15" s="50" t="str">
        <f>IF($Z15=1800,'RI compounds'!$C$16,IF($Z15&lt;'RI compounds'!$D$16,IF($Z15&gt;'RI compounds'!$D$15,(LN($Z15)-LN('RI compounds'!$D$15))*'RI compounds'!$H$16+'RI compounds'!$C$15,""),""))</f>
        <v/>
      </c>
      <c r="AO15" s="50" t="str">
        <f>IF($Z15=1900,'RI compounds'!$C$17,IF($Z15&lt;'RI compounds'!$D$17,IF($Z15&gt;'RI compounds'!$D$16,(LN($Z15)-LN('RI compounds'!$D$16))*'RI compounds'!$H$17+'RI compounds'!$C$16,""),""))</f>
        <v/>
      </c>
      <c r="AP15" s="50" t="str">
        <f>IF($Z15=2000,'RI compounds'!$C$18,IF($Z15&lt;'RI compounds'!$D$18,IF($Z15&gt;'RI compounds'!$D$17,(LN($Z15)-LN('RI compounds'!$D$17))*'RI compounds'!$H$18+'RI compounds'!$C$17,""),""))</f>
        <v/>
      </c>
      <c r="AQ15" s="50" t="str">
        <f>IF($Z15=2100,'RI compounds'!$C$19,IF($Z15&lt;'RI compounds'!$D$19,IF($Z15&gt;'RI compounds'!$D$18,(LN($Z15)-LN('RI compounds'!$D$18))*'RI compounds'!$H$19+'RI compounds'!$C$18,""),""))</f>
        <v/>
      </c>
      <c r="AR15" s="50" t="str">
        <f>IF($Z15=2200,'RI compounds'!$C$20,IF($Z15&lt;'RI compounds'!$D$20,IF($Z15&gt;'RI compounds'!$D$19,(LN($Z15)-LN('RI compounds'!$D$19))*'RI compounds'!$H$20+'RI compounds'!$C$19,""),""))</f>
        <v/>
      </c>
      <c r="AS15" s="50" t="str">
        <f>IF($Z15=2300,'RI compounds'!$C$21,IF($Z15&lt;'RI compounds'!$D$21,IF($Z15&gt;'RI compounds'!$D$20,(LN($Z15)-LN('RI compounds'!$D$20))*'RI compounds'!$H$21+'RI compounds'!$C$20,""),""))</f>
        <v/>
      </c>
      <c r="AT15" s="50" t="str">
        <f>IF($Z15&gt;2300,(LN($Z15)-LN('RI compounds'!$D$20))*'RI compounds'!$H$21+'RI compounds'!$C$20,"")</f>
        <v/>
      </c>
    </row>
    <row r="16" spans="1:46" s="7" customFormat="1" ht="15" x14ac:dyDescent="0.25">
      <c r="A16" s="46">
        <f>+All!F16</f>
        <v>0.5</v>
      </c>
      <c r="B16" s="47" t="e">
        <f>All!#REF!</f>
        <v>#REF!</v>
      </c>
      <c r="C16" s="45" t="e">
        <f>IF(B16&lt;'RI compounds'!$C$3,INT(EXP((B16-'RI compounds'!$C$3)/'RI compounds'!$H$4+LN('RI compounds'!$D$3))),"")</f>
        <v>#REF!</v>
      </c>
      <c r="D16" s="45" t="e">
        <f>IF($B16&lt;'RI compounds'!$C$4,IF($B16&gt;'RI compounds'!$C$3,INT(EXP(($B16-'RI compounds'!$C$3)/'RI compounds'!$H$4+LN('RI compounds'!$D$3))),""),"")</f>
        <v>#REF!</v>
      </c>
      <c r="E16" s="45" t="e">
        <f>IF($B16&lt;'RI compounds'!$C$5,IF($B16&gt;'RI compounds'!$C$4,INT(EXP(($B16-'RI compounds'!$C$4)/'RI compounds'!$H$5+LN('RI compounds'!$D$4))),""),"")</f>
        <v>#REF!</v>
      </c>
      <c r="F16" s="45" t="e">
        <f>IF($B16&lt;'RI compounds'!$C$6,IF($B16&gt;'RI compounds'!$C$5,INT(EXP(($B16-'RI compounds'!$C$5)/'RI compounds'!$H$6+LN('RI compounds'!$D$5))),""),"")</f>
        <v>#REF!</v>
      </c>
      <c r="G16" s="45" t="e">
        <f>IF($B16&lt;'RI compounds'!$C$7,IF($B16&gt;'RI compounds'!$C$6,INT(EXP(($B16-'RI compounds'!$C$6)/'RI compounds'!$H$7+LN('RI compounds'!$D$6))),""),"")</f>
        <v>#REF!</v>
      </c>
      <c r="H16" s="45" t="e">
        <f>IF($B16&lt;'RI compounds'!$C$8,IF($B16&gt;'RI compounds'!$C$7,INT(EXP(($B16-'RI compounds'!$C$7)/'RI compounds'!$H$8+LN('RI compounds'!$D$7))),""),"")</f>
        <v>#REF!</v>
      </c>
      <c r="I16" s="45" t="e">
        <f>IF($B16&lt;'RI compounds'!$C$9,IF($B16&gt;'RI compounds'!$C$8,INT(EXP(($B16-'RI compounds'!$C$8)/'RI compounds'!$H$9+LN('RI compounds'!$D$8))),""),"")</f>
        <v>#REF!</v>
      </c>
      <c r="J16" s="45" t="e">
        <f>IF($B16&lt;'RI compounds'!$C$10,IF($B16&gt;'RI compounds'!$C$9,INT(EXP(($B16-'RI compounds'!$C$9)/'RI compounds'!$H$10+LN('RI compounds'!$D$9))),""),"")</f>
        <v>#REF!</v>
      </c>
      <c r="K16" s="45" t="e">
        <f>IF($B16&lt;'RI compounds'!$C$11,IF($B16&gt;'RI compounds'!$C$10,INT(EXP(($B16-'RI compounds'!$C$10)/'RI compounds'!$H$11+LN('RI compounds'!$D$10))),""),"")</f>
        <v>#REF!</v>
      </c>
      <c r="L16" s="45" t="e">
        <f>IF($B16&lt;'RI compounds'!$C$12,IF($B16&gt;'RI compounds'!$C$11,INT(EXP(($B16-'RI compounds'!$C$11)/'RI compounds'!$H$12+LN('RI compounds'!$D$11))),""),"")</f>
        <v>#REF!</v>
      </c>
      <c r="M16" s="45" t="e">
        <f>IF($B16&lt;'RI compounds'!$C$13,IF($B16&gt;'RI compounds'!$C$12,INT(EXP(($B16-'RI compounds'!$C$12)/'RI compounds'!$H$13+LN('RI compounds'!$D$12))),""),"")</f>
        <v>#REF!</v>
      </c>
      <c r="N16" s="45" t="e">
        <f>IF($B16&lt;'RI compounds'!$C$14,IF($B16&gt;'RI compounds'!$C$13,INT(EXP(($B16-'RI compounds'!$C$13)/'RI compounds'!$H$14+LN('RI compounds'!$D$13))),""),"")</f>
        <v>#REF!</v>
      </c>
      <c r="O16" s="45" t="e">
        <f>IF($B16&lt;'RI compounds'!$C$15,IF($B16&gt;'RI compounds'!$C$14,INT(EXP(($B16-'RI compounds'!$C$14)/'RI compounds'!$H$15+LN('RI compounds'!$D$14))),""),"")</f>
        <v>#REF!</v>
      </c>
      <c r="P16" s="45" t="e">
        <f>IF($B16&lt;'RI compounds'!$C$16,IF($B16&gt;'RI compounds'!$C$15,INT(EXP(($B16-'RI compounds'!$C$15)/'RI compounds'!$H$16+LN('RI compounds'!$D$15))),""),"")</f>
        <v>#REF!</v>
      </c>
      <c r="Q16" s="45" t="e">
        <f>IF($B16&lt;'RI compounds'!$C$17,IF($B16&gt;'RI compounds'!$C$16,INT(EXP(($B16-'RI compounds'!$C$16)/'RI compounds'!$H$17+LN('RI compounds'!$D$16))),""),"")</f>
        <v>#REF!</v>
      </c>
      <c r="R16" s="45" t="e">
        <f>IF($B16&lt;'RI compounds'!$C$18,IF($B16&gt;'RI compounds'!$C$17,INT(EXP(($B16-'RI compounds'!$C$17)/'RI compounds'!$H$18+LN('RI compounds'!$D$17))),""),"")</f>
        <v>#REF!</v>
      </c>
      <c r="S16" s="45" t="e">
        <f>IF($B16&lt;'RI compounds'!$C$19,IF($B16&gt;'RI compounds'!$C$18,INT(EXP(($B16-'RI compounds'!$C$18)/'RI compounds'!$H$19+LN('RI compounds'!$D$18))),""),"")</f>
        <v>#REF!</v>
      </c>
      <c r="T16" s="45" t="e">
        <f>IF($B16&lt;'RI compounds'!$C$20,IF($B16&gt;'RI compounds'!$C$19,INT(EXP(($B16-'RI compounds'!$C$19)/'RI compounds'!$H$20+LN('RI compounds'!$D$19))),""),"")</f>
        <v>#REF!</v>
      </c>
      <c r="U16" s="45" t="e">
        <f>IF($B16&lt;'RI compounds'!$C$21,IF($B16&gt;'RI compounds'!$C$20,INT(EXP(($B16-'RI compounds'!$C$20)/'RI compounds'!$H$21+LN('RI compounds'!$D$20))),""),"")</f>
        <v>#REF!</v>
      </c>
      <c r="V16" s="45" t="e">
        <f>IF($B16&gt;'RI compounds'!$C$21,INT(EXP(($B16-'RI compounds'!$C$20)/'RI compounds'!$H$21+LN('RI compounds'!$D$20))),"")</f>
        <v>#REF!</v>
      </c>
      <c r="W16" s="28"/>
      <c r="X16" s="48" t="str">
        <f>All!B16</f>
        <v>Diacetyl</v>
      </c>
      <c r="Y16" s="46">
        <f>+All!F16</f>
        <v>0.5</v>
      </c>
      <c r="Z16" s="49">
        <f>+All!H16</f>
        <v>587</v>
      </c>
      <c r="AA16" s="50" t="str">
        <f>IF($Z16=500,'RI compounds'!$C$3,IF($Z16&lt;'RI compounds'!$D$3,(LN($Z16)-LN('RI compounds'!$D$3))*'RI compounds'!$H$4+'RI compounds'!$C$3,""))</f>
        <v/>
      </c>
      <c r="AB16" s="50">
        <f>IF($Z16=600,'RI compounds'!$C$4,IF($Z16&lt;'RI compounds'!$D$4,IF($Z16&gt;'RI compounds'!$D$3,(LN($Z16)-LN('RI compounds'!$D$3))*'RI compounds'!$H$4+'RI compounds'!$C$3,""),""))</f>
        <v>5.1008243816124175</v>
      </c>
      <c r="AC16" s="50" t="str">
        <f>IF($Z16=700,+'RI compounds'!$C$5,IF($Z16&lt;'RI compounds'!$D$5,IF($Z16&gt;'RI compounds'!$D$4,(LN($Z16)-LN('RI compounds'!$D$4))*'RI compounds'!$H$5+'RI compounds'!$C$4,""),""))</f>
        <v/>
      </c>
      <c r="AD16" s="50" t="str">
        <f>IF($Z16=800,'RI compounds'!$C$6,IF($Z16&lt;'RI compounds'!$D$6,IF($Z16&gt;'RI compounds'!$D$5,(LN($Z16)-LN('RI compounds'!$D$5))*'RI compounds'!$H$6+'RI compounds'!$C$5,""),""))</f>
        <v/>
      </c>
      <c r="AE16" s="50" t="str">
        <f>IF($Z16=900,'RI compounds'!$C$7,IF($Z16&lt;'RI compounds'!$D$7,IF($Z16&gt;'RI compounds'!$D$6,(LN($Z16)-LN('RI compounds'!$D$6))*'RI compounds'!$H$7+'RI compounds'!$C$6,""),""))</f>
        <v/>
      </c>
      <c r="AF16" s="50" t="str">
        <f>IF($Z16=1000,'RI compounds'!$C$8,IF($Z16&lt;'RI compounds'!$D$8,IF($Z16&gt;'RI compounds'!$D$7,(LN($Z16)-LN('RI compounds'!$D$7))*'RI compounds'!$H$8+'RI compounds'!$C$7,""),""))</f>
        <v/>
      </c>
      <c r="AG16" s="50" t="str">
        <f>IF($Z16=1100,'RI compounds'!$C$9,IF($Z16&lt;'RI compounds'!$D$9,IF($Z16&gt;'RI compounds'!$D$8,(LN($Z16)-LN('RI compounds'!$D$8))*'RI compounds'!$H$9+'RI compounds'!$C$8,""),""))</f>
        <v/>
      </c>
      <c r="AH16" s="50" t="str">
        <f>IF($Z16=1200,'RI compounds'!$C$10,IF($Z16&lt;'RI compounds'!$D$10,IF($Z16&gt;'RI compounds'!$D$9,(LN($Z16)-LN('RI compounds'!$D$9))*'RI compounds'!$H$10+'RI compounds'!$C$9,""),""))</f>
        <v/>
      </c>
      <c r="AI16" s="50" t="str">
        <f>IF($Z16=1300,'RI compounds'!$C$11,IF($Z16&lt;'RI compounds'!$D$11,IF($Z16&gt;'RI compounds'!$D$10,(LN($Z16)-LN('RI compounds'!$D$10))*'RI compounds'!$H$11+'RI compounds'!$C$10,""),""))</f>
        <v/>
      </c>
      <c r="AJ16" s="50" t="str">
        <f>IF($Z16=1400,'RI compounds'!$C$12,IF($Z16&lt;'RI compounds'!$D$12,IF($Z16&gt;'RI compounds'!$D$11,(LN($Z16)-LN('RI compounds'!$D$11))*'RI compounds'!$H$12+'RI compounds'!$C$11,""),""))</f>
        <v/>
      </c>
      <c r="AK16" s="50" t="str">
        <f>IF($Z16=1500,'RI compounds'!$C$13,IF($Z16&lt;'RI compounds'!$D$13,IF($Z16&gt;'RI compounds'!$D$12,(LN($Z16)-LN('RI compounds'!$D$12))*'RI compounds'!$H$13+'RI compounds'!$C$12,""),""))</f>
        <v/>
      </c>
      <c r="AL16" s="50" t="str">
        <f>IF($Z16=1600,'RI compounds'!$C$14,IF($Z16&lt;'RI compounds'!$D$14,IF($Z16&gt;'RI compounds'!$D$13,(LN($Z16)-LN('RI compounds'!$D$13))*'RI compounds'!$H$14+'RI compounds'!$C$13,""),""))</f>
        <v/>
      </c>
      <c r="AM16" s="50" t="str">
        <f>IF($Z16=1700,'RI compounds'!$C$15,IF($Z16&lt;'RI compounds'!$D$15,IF($Z16&gt;'RI compounds'!$D$14,(LN($Z16)-LN('RI compounds'!$D$14))*'RI compounds'!$H$15+'RI compounds'!$C$14,""),""))</f>
        <v/>
      </c>
      <c r="AN16" s="50" t="str">
        <f>IF($Z16=1800,'RI compounds'!$C$16,IF($Z16&lt;'RI compounds'!$D$16,IF($Z16&gt;'RI compounds'!$D$15,(LN($Z16)-LN('RI compounds'!$D$15))*'RI compounds'!$H$16+'RI compounds'!$C$15,""),""))</f>
        <v/>
      </c>
      <c r="AO16" s="50" t="str">
        <f>IF($Z16=1900,'RI compounds'!$C$17,IF($Z16&lt;'RI compounds'!$D$17,IF($Z16&gt;'RI compounds'!$D$16,(LN($Z16)-LN('RI compounds'!$D$16))*'RI compounds'!$H$17+'RI compounds'!$C$16,""),""))</f>
        <v/>
      </c>
      <c r="AP16" s="50" t="str">
        <f>IF($Z16=2000,'RI compounds'!$C$18,IF($Z16&lt;'RI compounds'!$D$18,IF($Z16&gt;'RI compounds'!$D$17,(LN($Z16)-LN('RI compounds'!$D$17))*'RI compounds'!$H$18+'RI compounds'!$C$17,""),""))</f>
        <v/>
      </c>
      <c r="AQ16" s="50" t="str">
        <f>IF($Z16=2100,'RI compounds'!$C$19,IF($Z16&lt;'RI compounds'!$D$19,IF($Z16&gt;'RI compounds'!$D$18,(LN($Z16)-LN('RI compounds'!$D$18))*'RI compounds'!$H$19+'RI compounds'!$C$18,""),""))</f>
        <v/>
      </c>
      <c r="AR16" s="50" t="str">
        <f>IF($Z16=2200,'RI compounds'!$C$20,IF($Z16&lt;'RI compounds'!$D$20,IF($Z16&gt;'RI compounds'!$D$19,(LN($Z16)-LN('RI compounds'!$D$19))*'RI compounds'!$H$20+'RI compounds'!$C$19,""),""))</f>
        <v/>
      </c>
      <c r="AS16" s="50" t="str">
        <f>IF($Z16=2300,'RI compounds'!$C$21,IF($Z16&lt;'RI compounds'!$D$21,IF($Z16&gt;'RI compounds'!$D$20,(LN($Z16)-LN('RI compounds'!$D$20))*'RI compounds'!$H$21+'RI compounds'!$C$20,""),""))</f>
        <v/>
      </c>
      <c r="AT16" s="50" t="str">
        <f>IF($Z16&gt;2300,(LN($Z16)-LN('RI compounds'!$D$20))*'RI compounds'!$H$21+'RI compounds'!$C$20,"")</f>
        <v/>
      </c>
    </row>
    <row r="17" spans="1:46" s="7" customFormat="1" ht="15" x14ac:dyDescent="0.25">
      <c r="A17" s="46">
        <f>+All!F17</f>
        <v>0.5</v>
      </c>
      <c r="B17" s="47" t="e">
        <f>All!#REF!</f>
        <v>#REF!</v>
      </c>
      <c r="C17" s="45" t="e">
        <f>IF(B17&lt;'RI compounds'!$C$3,INT(EXP((B17-'RI compounds'!$C$3)/'RI compounds'!$H$4+LN('RI compounds'!$D$3))),"")</f>
        <v>#REF!</v>
      </c>
      <c r="D17" s="45" t="e">
        <f>IF($B17&lt;'RI compounds'!$C$4,IF($B17&gt;'RI compounds'!$C$3,INT(EXP(($B17-'RI compounds'!$C$3)/'RI compounds'!$H$4+LN('RI compounds'!$D$3))),""),"")</f>
        <v>#REF!</v>
      </c>
      <c r="E17" s="45" t="e">
        <f>IF($B17&lt;'RI compounds'!$C$5,IF($B17&gt;'RI compounds'!$C$4,INT(EXP(($B17-'RI compounds'!$C$4)/'RI compounds'!$H$5+LN('RI compounds'!$D$4))),""),"")</f>
        <v>#REF!</v>
      </c>
      <c r="F17" s="45" t="e">
        <f>IF($B17&lt;'RI compounds'!$C$6,IF($B17&gt;'RI compounds'!$C$5,INT(EXP(($B17-'RI compounds'!$C$5)/'RI compounds'!$H$6+LN('RI compounds'!$D$5))),""),"")</f>
        <v>#REF!</v>
      </c>
      <c r="G17" s="45" t="e">
        <f>IF($B17&lt;'RI compounds'!$C$7,IF($B17&gt;'RI compounds'!$C$6,INT(EXP(($B17-'RI compounds'!$C$6)/'RI compounds'!$H$7+LN('RI compounds'!$D$6))),""),"")</f>
        <v>#REF!</v>
      </c>
      <c r="H17" s="45" t="e">
        <f>IF($B17&lt;'RI compounds'!$C$8,IF($B17&gt;'RI compounds'!$C$7,INT(EXP(($B17-'RI compounds'!$C$7)/'RI compounds'!$H$8+LN('RI compounds'!$D$7))),""),"")</f>
        <v>#REF!</v>
      </c>
      <c r="I17" s="45" t="e">
        <f>IF($B17&lt;'RI compounds'!$C$9,IF($B17&gt;'RI compounds'!$C$8,INT(EXP(($B17-'RI compounds'!$C$8)/'RI compounds'!$H$9+LN('RI compounds'!$D$8))),""),"")</f>
        <v>#REF!</v>
      </c>
      <c r="J17" s="45" t="e">
        <f>IF($B17&lt;'RI compounds'!$C$10,IF($B17&gt;'RI compounds'!$C$9,INT(EXP(($B17-'RI compounds'!$C$9)/'RI compounds'!$H$10+LN('RI compounds'!$D$9))),""),"")</f>
        <v>#REF!</v>
      </c>
      <c r="K17" s="45" t="e">
        <f>IF($B17&lt;'RI compounds'!$C$11,IF($B17&gt;'RI compounds'!$C$10,INT(EXP(($B17-'RI compounds'!$C$10)/'RI compounds'!$H$11+LN('RI compounds'!$D$10))),""),"")</f>
        <v>#REF!</v>
      </c>
      <c r="L17" s="45" t="e">
        <f>IF($B17&lt;'RI compounds'!$C$12,IF($B17&gt;'RI compounds'!$C$11,INT(EXP(($B17-'RI compounds'!$C$11)/'RI compounds'!$H$12+LN('RI compounds'!$D$11))),""),"")</f>
        <v>#REF!</v>
      </c>
      <c r="M17" s="45" t="e">
        <f>IF($B17&lt;'RI compounds'!$C$13,IF($B17&gt;'RI compounds'!$C$12,INT(EXP(($B17-'RI compounds'!$C$12)/'RI compounds'!$H$13+LN('RI compounds'!$D$12))),""),"")</f>
        <v>#REF!</v>
      </c>
      <c r="N17" s="45" t="e">
        <f>IF($B17&lt;'RI compounds'!$C$14,IF($B17&gt;'RI compounds'!$C$13,INT(EXP(($B17-'RI compounds'!$C$13)/'RI compounds'!$H$14+LN('RI compounds'!$D$13))),""),"")</f>
        <v>#REF!</v>
      </c>
      <c r="O17" s="45" t="e">
        <f>IF($B17&lt;'RI compounds'!$C$15,IF($B17&gt;'RI compounds'!$C$14,INT(EXP(($B17-'RI compounds'!$C$14)/'RI compounds'!$H$15+LN('RI compounds'!$D$14))),""),"")</f>
        <v>#REF!</v>
      </c>
      <c r="P17" s="45" t="e">
        <f>IF($B17&lt;'RI compounds'!$C$16,IF($B17&gt;'RI compounds'!$C$15,INT(EXP(($B17-'RI compounds'!$C$15)/'RI compounds'!$H$16+LN('RI compounds'!$D$15))),""),"")</f>
        <v>#REF!</v>
      </c>
      <c r="Q17" s="45" t="e">
        <f>IF($B17&lt;'RI compounds'!$C$17,IF($B17&gt;'RI compounds'!$C$16,INT(EXP(($B17-'RI compounds'!$C$16)/'RI compounds'!$H$17+LN('RI compounds'!$D$16))),""),"")</f>
        <v>#REF!</v>
      </c>
      <c r="R17" s="45" t="e">
        <f>IF($B17&lt;'RI compounds'!$C$18,IF($B17&gt;'RI compounds'!$C$17,INT(EXP(($B17-'RI compounds'!$C$17)/'RI compounds'!$H$18+LN('RI compounds'!$D$17))),""),"")</f>
        <v>#REF!</v>
      </c>
      <c r="S17" s="45" t="e">
        <f>IF($B17&lt;'RI compounds'!$C$19,IF($B17&gt;'RI compounds'!$C$18,INT(EXP(($B17-'RI compounds'!$C$18)/'RI compounds'!$H$19+LN('RI compounds'!$D$18))),""),"")</f>
        <v>#REF!</v>
      </c>
      <c r="T17" s="45" t="e">
        <f>IF($B17&lt;'RI compounds'!$C$20,IF($B17&gt;'RI compounds'!$C$19,INT(EXP(($B17-'RI compounds'!$C$19)/'RI compounds'!$H$20+LN('RI compounds'!$D$19))),""),"")</f>
        <v>#REF!</v>
      </c>
      <c r="U17" s="45" t="e">
        <f>IF($B17&lt;'RI compounds'!$C$21,IF($B17&gt;'RI compounds'!$C$20,INT(EXP(($B17-'RI compounds'!$C$20)/'RI compounds'!$H$21+LN('RI compounds'!$D$20))),""),"")</f>
        <v>#REF!</v>
      </c>
      <c r="V17" s="45" t="e">
        <f>IF($B17&gt;'RI compounds'!$C$21,INT(EXP(($B17-'RI compounds'!$C$20)/'RI compounds'!$H$21+LN('RI compounds'!$D$20))),"")</f>
        <v>#REF!</v>
      </c>
      <c r="W17" s="28"/>
      <c r="X17" s="48" t="str">
        <f>All!B17</f>
        <v>2-Butanone</v>
      </c>
      <c r="Y17" s="46">
        <f>+All!F17</f>
        <v>0.5</v>
      </c>
      <c r="Z17" s="49">
        <f>+All!H17</f>
        <v>595</v>
      </c>
      <c r="AA17" s="50" t="str">
        <f>IF($Z17=500,'RI compounds'!$C$3,IF($Z17&lt;'RI compounds'!$D$3,(LN($Z17)-LN('RI compounds'!$D$3))*'RI compounds'!$H$4+'RI compounds'!$C$3,""))</f>
        <v/>
      </c>
      <c r="AB17" s="50">
        <f>IF($Z17=600,'RI compounds'!$C$4,IF($Z17&lt;'RI compounds'!$D$4,IF($Z17&gt;'RI compounds'!$D$3,(LN($Z17)-LN('RI compounds'!$D$3))*'RI compounds'!$H$4+'RI compounds'!$C$3,""),""))</f>
        <v>5.1707638005716747</v>
      </c>
      <c r="AC17" s="50" t="str">
        <f>IF($Z17=700,+'RI compounds'!$C$5,IF($Z17&lt;'RI compounds'!$D$5,IF($Z17&gt;'RI compounds'!$D$4,(LN($Z17)-LN('RI compounds'!$D$4))*'RI compounds'!$H$5+'RI compounds'!$C$4,""),""))</f>
        <v/>
      </c>
      <c r="AD17" s="50" t="str">
        <f>IF($Z17=800,'RI compounds'!$C$6,IF($Z17&lt;'RI compounds'!$D$6,IF($Z17&gt;'RI compounds'!$D$5,(LN($Z17)-LN('RI compounds'!$D$5))*'RI compounds'!$H$6+'RI compounds'!$C$5,""),""))</f>
        <v/>
      </c>
      <c r="AE17" s="50" t="str">
        <f>IF($Z17=900,'RI compounds'!$C$7,IF($Z17&lt;'RI compounds'!$D$7,IF($Z17&gt;'RI compounds'!$D$6,(LN($Z17)-LN('RI compounds'!$D$6))*'RI compounds'!$H$7+'RI compounds'!$C$6,""),""))</f>
        <v/>
      </c>
      <c r="AF17" s="50" t="str">
        <f>IF($Z17=1000,'RI compounds'!$C$8,IF($Z17&lt;'RI compounds'!$D$8,IF($Z17&gt;'RI compounds'!$D$7,(LN($Z17)-LN('RI compounds'!$D$7))*'RI compounds'!$H$8+'RI compounds'!$C$7,""),""))</f>
        <v/>
      </c>
      <c r="AG17" s="50" t="str">
        <f>IF($Z17=1100,'RI compounds'!$C$9,IF($Z17&lt;'RI compounds'!$D$9,IF($Z17&gt;'RI compounds'!$D$8,(LN($Z17)-LN('RI compounds'!$D$8))*'RI compounds'!$H$9+'RI compounds'!$C$8,""),""))</f>
        <v/>
      </c>
      <c r="AH17" s="50" t="str">
        <f>IF($Z17=1200,'RI compounds'!$C$10,IF($Z17&lt;'RI compounds'!$D$10,IF($Z17&gt;'RI compounds'!$D$9,(LN($Z17)-LN('RI compounds'!$D$9))*'RI compounds'!$H$10+'RI compounds'!$C$9,""),""))</f>
        <v/>
      </c>
      <c r="AI17" s="50" t="str">
        <f>IF($Z17=1300,'RI compounds'!$C$11,IF($Z17&lt;'RI compounds'!$D$11,IF($Z17&gt;'RI compounds'!$D$10,(LN($Z17)-LN('RI compounds'!$D$10))*'RI compounds'!$H$11+'RI compounds'!$C$10,""),""))</f>
        <v/>
      </c>
      <c r="AJ17" s="50" t="str">
        <f>IF($Z17=1400,'RI compounds'!$C$12,IF($Z17&lt;'RI compounds'!$D$12,IF($Z17&gt;'RI compounds'!$D$11,(LN($Z17)-LN('RI compounds'!$D$11))*'RI compounds'!$H$12+'RI compounds'!$C$11,""),""))</f>
        <v/>
      </c>
      <c r="AK17" s="50" t="str">
        <f>IF($Z17=1500,'RI compounds'!$C$13,IF($Z17&lt;'RI compounds'!$D$13,IF($Z17&gt;'RI compounds'!$D$12,(LN($Z17)-LN('RI compounds'!$D$12))*'RI compounds'!$H$13+'RI compounds'!$C$12,""),""))</f>
        <v/>
      </c>
      <c r="AL17" s="50" t="str">
        <f>IF($Z17=1600,'RI compounds'!$C$14,IF($Z17&lt;'RI compounds'!$D$14,IF($Z17&gt;'RI compounds'!$D$13,(LN($Z17)-LN('RI compounds'!$D$13))*'RI compounds'!$H$14+'RI compounds'!$C$13,""),""))</f>
        <v/>
      </c>
      <c r="AM17" s="50" t="str">
        <f>IF($Z17=1700,'RI compounds'!$C$15,IF($Z17&lt;'RI compounds'!$D$15,IF($Z17&gt;'RI compounds'!$D$14,(LN($Z17)-LN('RI compounds'!$D$14))*'RI compounds'!$H$15+'RI compounds'!$C$14,""),""))</f>
        <v/>
      </c>
      <c r="AN17" s="50" t="str">
        <f>IF($Z17=1800,'RI compounds'!$C$16,IF($Z17&lt;'RI compounds'!$D$16,IF($Z17&gt;'RI compounds'!$D$15,(LN($Z17)-LN('RI compounds'!$D$15))*'RI compounds'!$H$16+'RI compounds'!$C$15,""),""))</f>
        <v/>
      </c>
      <c r="AO17" s="50" t="str">
        <f>IF($Z17=1900,'RI compounds'!$C$17,IF($Z17&lt;'RI compounds'!$D$17,IF($Z17&gt;'RI compounds'!$D$16,(LN($Z17)-LN('RI compounds'!$D$16))*'RI compounds'!$H$17+'RI compounds'!$C$16,""),""))</f>
        <v/>
      </c>
      <c r="AP17" s="50" t="str">
        <f>IF($Z17=2000,'RI compounds'!$C$18,IF($Z17&lt;'RI compounds'!$D$18,IF($Z17&gt;'RI compounds'!$D$17,(LN($Z17)-LN('RI compounds'!$D$17))*'RI compounds'!$H$18+'RI compounds'!$C$17,""),""))</f>
        <v/>
      </c>
      <c r="AQ17" s="50" t="str">
        <f>IF($Z17=2100,'RI compounds'!$C$19,IF($Z17&lt;'RI compounds'!$D$19,IF($Z17&gt;'RI compounds'!$D$18,(LN($Z17)-LN('RI compounds'!$D$18))*'RI compounds'!$H$19+'RI compounds'!$C$18,""),""))</f>
        <v/>
      </c>
      <c r="AR17" s="50" t="str">
        <f>IF($Z17=2200,'RI compounds'!$C$20,IF($Z17&lt;'RI compounds'!$D$20,IF($Z17&gt;'RI compounds'!$D$19,(LN($Z17)-LN('RI compounds'!$D$19))*'RI compounds'!$H$20+'RI compounds'!$C$19,""),""))</f>
        <v/>
      </c>
      <c r="AS17" s="50" t="str">
        <f>IF($Z17=2300,'RI compounds'!$C$21,IF($Z17&lt;'RI compounds'!$D$21,IF($Z17&gt;'RI compounds'!$D$20,(LN($Z17)-LN('RI compounds'!$D$20))*'RI compounds'!$H$21+'RI compounds'!$C$20,""),""))</f>
        <v/>
      </c>
      <c r="AT17" s="50" t="str">
        <f>IF($Z17&gt;2300,(LN($Z17)-LN('RI compounds'!$D$20))*'RI compounds'!$H$21+'RI compounds'!$C$20,"")</f>
        <v/>
      </c>
    </row>
    <row r="18" spans="1:46" s="7" customFormat="1" ht="15" x14ac:dyDescent="0.25">
      <c r="A18" s="46">
        <f>+All!F18</f>
        <v>0.5</v>
      </c>
      <c r="B18" s="47" t="e">
        <f>All!#REF!</f>
        <v>#REF!</v>
      </c>
      <c r="C18" s="45" t="e">
        <f>IF(B18&lt;'RI compounds'!$C$3,INT(EXP((B18-'RI compounds'!$C$3)/'RI compounds'!$H$4+LN('RI compounds'!$D$3))),"")</f>
        <v>#REF!</v>
      </c>
      <c r="D18" s="45" t="e">
        <f>IF($B18&lt;'RI compounds'!$C$4,IF($B18&gt;'RI compounds'!$C$3,INT(EXP(($B18-'RI compounds'!$C$3)/'RI compounds'!$H$4+LN('RI compounds'!$D$3))),""),"")</f>
        <v>#REF!</v>
      </c>
      <c r="E18" s="45" t="e">
        <f>IF($B18&lt;'RI compounds'!$C$5,IF($B18&gt;'RI compounds'!$C$4,INT(EXP(($B18-'RI compounds'!$C$4)/'RI compounds'!$H$5+LN('RI compounds'!$D$4))),""),"")</f>
        <v>#REF!</v>
      </c>
      <c r="F18" s="45" t="e">
        <f>IF($B18&lt;'RI compounds'!$C$6,IF($B18&gt;'RI compounds'!$C$5,INT(EXP(($B18-'RI compounds'!$C$5)/'RI compounds'!$H$6+LN('RI compounds'!$D$5))),""),"")</f>
        <v>#REF!</v>
      </c>
      <c r="G18" s="45" t="e">
        <f>IF($B18&lt;'RI compounds'!$C$7,IF($B18&gt;'RI compounds'!$C$6,INT(EXP(($B18-'RI compounds'!$C$6)/'RI compounds'!$H$7+LN('RI compounds'!$D$6))),""),"")</f>
        <v>#REF!</v>
      </c>
      <c r="H18" s="45" t="e">
        <f>IF($B18&lt;'RI compounds'!$C$8,IF($B18&gt;'RI compounds'!$C$7,INT(EXP(($B18-'RI compounds'!$C$7)/'RI compounds'!$H$8+LN('RI compounds'!$D$7))),""),"")</f>
        <v>#REF!</v>
      </c>
      <c r="I18" s="45" t="e">
        <f>IF($B18&lt;'RI compounds'!$C$9,IF($B18&gt;'RI compounds'!$C$8,INT(EXP(($B18-'RI compounds'!$C$8)/'RI compounds'!$H$9+LN('RI compounds'!$D$8))),""),"")</f>
        <v>#REF!</v>
      </c>
      <c r="J18" s="45" t="e">
        <f>IF($B18&lt;'RI compounds'!$C$10,IF($B18&gt;'RI compounds'!$C$9,INT(EXP(($B18-'RI compounds'!$C$9)/'RI compounds'!$H$10+LN('RI compounds'!$D$9))),""),"")</f>
        <v>#REF!</v>
      </c>
      <c r="K18" s="45" t="e">
        <f>IF($B18&lt;'RI compounds'!$C$11,IF($B18&gt;'RI compounds'!$C$10,INT(EXP(($B18-'RI compounds'!$C$10)/'RI compounds'!$H$11+LN('RI compounds'!$D$10))),""),"")</f>
        <v>#REF!</v>
      </c>
      <c r="L18" s="45" t="e">
        <f>IF($B18&lt;'RI compounds'!$C$12,IF($B18&gt;'RI compounds'!$C$11,INT(EXP(($B18-'RI compounds'!$C$11)/'RI compounds'!$H$12+LN('RI compounds'!$D$11))),""),"")</f>
        <v>#REF!</v>
      </c>
      <c r="M18" s="45" t="e">
        <f>IF($B18&lt;'RI compounds'!$C$13,IF($B18&gt;'RI compounds'!$C$12,INT(EXP(($B18-'RI compounds'!$C$12)/'RI compounds'!$H$13+LN('RI compounds'!$D$12))),""),"")</f>
        <v>#REF!</v>
      </c>
      <c r="N18" s="45" t="e">
        <f>IF($B18&lt;'RI compounds'!$C$14,IF($B18&gt;'RI compounds'!$C$13,INT(EXP(($B18-'RI compounds'!$C$13)/'RI compounds'!$H$14+LN('RI compounds'!$D$13))),""),"")</f>
        <v>#REF!</v>
      </c>
      <c r="O18" s="45" t="e">
        <f>IF($B18&lt;'RI compounds'!$C$15,IF($B18&gt;'RI compounds'!$C$14,INT(EXP(($B18-'RI compounds'!$C$14)/'RI compounds'!$H$15+LN('RI compounds'!$D$14))),""),"")</f>
        <v>#REF!</v>
      </c>
      <c r="P18" s="45" t="e">
        <f>IF($B18&lt;'RI compounds'!$C$16,IF($B18&gt;'RI compounds'!$C$15,INT(EXP(($B18-'RI compounds'!$C$15)/'RI compounds'!$H$16+LN('RI compounds'!$D$15))),""),"")</f>
        <v>#REF!</v>
      </c>
      <c r="Q18" s="45" t="e">
        <f>IF($B18&lt;'RI compounds'!$C$17,IF($B18&gt;'RI compounds'!$C$16,INT(EXP(($B18-'RI compounds'!$C$16)/'RI compounds'!$H$17+LN('RI compounds'!$D$16))),""),"")</f>
        <v>#REF!</v>
      </c>
      <c r="R18" s="45" t="e">
        <f>IF($B18&lt;'RI compounds'!$C$18,IF($B18&gt;'RI compounds'!$C$17,INT(EXP(($B18-'RI compounds'!$C$17)/'RI compounds'!$H$18+LN('RI compounds'!$D$17))),""),"")</f>
        <v>#REF!</v>
      </c>
      <c r="S18" s="45" t="e">
        <f>IF($B18&lt;'RI compounds'!$C$19,IF($B18&gt;'RI compounds'!$C$18,INT(EXP(($B18-'RI compounds'!$C$18)/'RI compounds'!$H$19+LN('RI compounds'!$D$18))),""),"")</f>
        <v>#REF!</v>
      </c>
      <c r="T18" s="45" t="e">
        <f>IF($B18&lt;'RI compounds'!$C$20,IF($B18&gt;'RI compounds'!$C$19,INT(EXP(($B18-'RI compounds'!$C$19)/'RI compounds'!$H$20+LN('RI compounds'!$D$19))),""),"")</f>
        <v>#REF!</v>
      </c>
      <c r="U18" s="45" t="e">
        <f>IF($B18&lt;'RI compounds'!$C$21,IF($B18&gt;'RI compounds'!$C$20,INT(EXP(($B18-'RI compounds'!$C$20)/'RI compounds'!$H$21+LN('RI compounds'!$D$20))),""),"")</f>
        <v>#REF!</v>
      </c>
      <c r="V18" s="45" t="e">
        <f>IF($B18&gt;'RI compounds'!$C$21,INT(EXP(($B18-'RI compounds'!$C$20)/'RI compounds'!$H$21+LN('RI compounds'!$D$20))),"")</f>
        <v>#REF!</v>
      </c>
      <c r="W18" s="28"/>
      <c r="X18" s="48" t="str">
        <f>All!B18</f>
        <v>Ethyl acetate</v>
      </c>
      <c r="Y18" s="46">
        <f>+All!F18</f>
        <v>0.5</v>
      </c>
      <c r="Z18" s="49">
        <f>+All!H18</f>
        <v>610</v>
      </c>
      <c r="AA18" s="50" t="str">
        <f>IF($Z18=500,'RI compounds'!$C$3,IF($Z18&lt;'RI compounds'!$D$3,(LN($Z18)-LN('RI compounds'!$D$3))*'RI compounds'!$H$4+'RI compounds'!$C$3,""))</f>
        <v/>
      </c>
      <c r="AB18" s="50" t="str">
        <f>IF($Z18=600,'RI compounds'!$C$4,IF($Z18&lt;'RI compounds'!$D$4,IF($Z18&gt;'RI compounds'!$D$3,(LN($Z18)-LN('RI compounds'!$D$3))*'RI compounds'!$H$4+'RI compounds'!$C$3,""),""))</f>
        <v/>
      </c>
      <c r="AC18" s="50">
        <f>IF($Z18=700,+'RI compounds'!$C$5,IF($Z18&lt;'RI compounds'!$D$5,IF($Z18&gt;'RI compounds'!$D$4,(LN($Z18)-LN('RI compounds'!$D$4))*'RI compounds'!$H$5+'RI compounds'!$C$4,""),""))</f>
        <v>5.3720543861589682</v>
      </c>
      <c r="AD18" s="50" t="str">
        <f>IF($Z18=800,'RI compounds'!$C$6,IF($Z18&lt;'RI compounds'!$D$6,IF($Z18&gt;'RI compounds'!$D$5,(LN($Z18)-LN('RI compounds'!$D$5))*'RI compounds'!$H$6+'RI compounds'!$C$5,""),""))</f>
        <v/>
      </c>
      <c r="AE18" s="50" t="str">
        <f>IF($Z18=900,'RI compounds'!$C$7,IF($Z18&lt;'RI compounds'!$D$7,IF($Z18&gt;'RI compounds'!$D$6,(LN($Z18)-LN('RI compounds'!$D$6))*'RI compounds'!$H$7+'RI compounds'!$C$6,""),""))</f>
        <v/>
      </c>
      <c r="AF18" s="50" t="str">
        <f>IF($Z18=1000,'RI compounds'!$C$8,IF($Z18&lt;'RI compounds'!$D$8,IF($Z18&gt;'RI compounds'!$D$7,(LN($Z18)-LN('RI compounds'!$D$7))*'RI compounds'!$H$8+'RI compounds'!$C$7,""),""))</f>
        <v/>
      </c>
      <c r="AG18" s="50" t="str">
        <f>IF($Z18=1100,'RI compounds'!$C$9,IF($Z18&lt;'RI compounds'!$D$9,IF($Z18&gt;'RI compounds'!$D$8,(LN($Z18)-LN('RI compounds'!$D$8))*'RI compounds'!$H$9+'RI compounds'!$C$8,""),""))</f>
        <v/>
      </c>
      <c r="AH18" s="50" t="str">
        <f>IF($Z18=1200,'RI compounds'!$C$10,IF($Z18&lt;'RI compounds'!$D$10,IF($Z18&gt;'RI compounds'!$D$9,(LN($Z18)-LN('RI compounds'!$D$9))*'RI compounds'!$H$10+'RI compounds'!$C$9,""),""))</f>
        <v/>
      </c>
      <c r="AI18" s="50" t="str">
        <f>IF($Z18=1300,'RI compounds'!$C$11,IF($Z18&lt;'RI compounds'!$D$11,IF($Z18&gt;'RI compounds'!$D$10,(LN($Z18)-LN('RI compounds'!$D$10))*'RI compounds'!$H$11+'RI compounds'!$C$10,""),""))</f>
        <v/>
      </c>
      <c r="AJ18" s="50" t="str">
        <f>IF($Z18=1400,'RI compounds'!$C$12,IF($Z18&lt;'RI compounds'!$D$12,IF($Z18&gt;'RI compounds'!$D$11,(LN($Z18)-LN('RI compounds'!$D$11))*'RI compounds'!$H$12+'RI compounds'!$C$11,""),""))</f>
        <v/>
      </c>
      <c r="AK18" s="50" t="str">
        <f>IF($Z18=1500,'RI compounds'!$C$13,IF($Z18&lt;'RI compounds'!$D$13,IF($Z18&gt;'RI compounds'!$D$12,(LN($Z18)-LN('RI compounds'!$D$12))*'RI compounds'!$H$13+'RI compounds'!$C$12,""),""))</f>
        <v/>
      </c>
      <c r="AL18" s="50" t="str">
        <f>IF($Z18=1600,'RI compounds'!$C$14,IF($Z18&lt;'RI compounds'!$D$14,IF($Z18&gt;'RI compounds'!$D$13,(LN($Z18)-LN('RI compounds'!$D$13))*'RI compounds'!$H$14+'RI compounds'!$C$13,""),""))</f>
        <v/>
      </c>
      <c r="AM18" s="50" t="str">
        <f>IF($Z18=1700,'RI compounds'!$C$15,IF($Z18&lt;'RI compounds'!$D$15,IF($Z18&gt;'RI compounds'!$D$14,(LN($Z18)-LN('RI compounds'!$D$14))*'RI compounds'!$H$15+'RI compounds'!$C$14,""),""))</f>
        <v/>
      </c>
      <c r="AN18" s="50" t="str">
        <f>IF($Z18=1800,'RI compounds'!$C$16,IF($Z18&lt;'RI compounds'!$D$16,IF($Z18&gt;'RI compounds'!$D$15,(LN($Z18)-LN('RI compounds'!$D$15))*'RI compounds'!$H$16+'RI compounds'!$C$15,""),""))</f>
        <v/>
      </c>
      <c r="AO18" s="50" t="str">
        <f>IF($Z18=1900,'RI compounds'!$C$17,IF($Z18&lt;'RI compounds'!$D$17,IF($Z18&gt;'RI compounds'!$D$16,(LN($Z18)-LN('RI compounds'!$D$16))*'RI compounds'!$H$17+'RI compounds'!$C$16,""),""))</f>
        <v/>
      </c>
      <c r="AP18" s="50" t="str">
        <f>IF($Z18=2000,'RI compounds'!$C$18,IF($Z18&lt;'RI compounds'!$D$18,IF($Z18&gt;'RI compounds'!$D$17,(LN($Z18)-LN('RI compounds'!$D$17))*'RI compounds'!$H$18+'RI compounds'!$C$17,""),""))</f>
        <v/>
      </c>
      <c r="AQ18" s="50" t="str">
        <f>IF($Z18=2100,'RI compounds'!$C$19,IF($Z18&lt;'RI compounds'!$D$19,IF($Z18&gt;'RI compounds'!$D$18,(LN($Z18)-LN('RI compounds'!$D$18))*'RI compounds'!$H$19+'RI compounds'!$C$18,""),""))</f>
        <v/>
      </c>
      <c r="AR18" s="50" t="str">
        <f>IF($Z18=2200,'RI compounds'!$C$20,IF($Z18&lt;'RI compounds'!$D$20,IF($Z18&gt;'RI compounds'!$D$19,(LN($Z18)-LN('RI compounds'!$D$19))*'RI compounds'!$H$20+'RI compounds'!$C$19,""),""))</f>
        <v/>
      </c>
      <c r="AS18" s="50" t="str">
        <f>IF($Z18=2300,'RI compounds'!$C$21,IF($Z18&lt;'RI compounds'!$D$21,IF($Z18&gt;'RI compounds'!$D$20,(LN($Z18)-LN('RI compounds'!$D$20))*'RI compounds'!$H$21+'RI compounds'!$C$20,""),""))</f>
        <v/>
      </c>
      <c r="AT18" s="50" t="str">
        <f>IF($Z18&gt;2300,(LN($Z18)-LN('RI compounds'!$D$20))*'RI compounds'!$H$21+'RI compounds'!$C$20,"")</f>
        <v/>
      </c>
    </row>
    <row r="19" spans="1:46" s="7" customFormat="1" ht="15" x14ac:dyDescent="0.25">
      <c r="A19" s="46">
        <f>+All!F19</f>
        <v>0.5</v>
      </c>
      <c r="B19" s="47" t="e">
        <f>All!#REF!</f>
        <v>#REF!</v>
      </c>
      <c r="C19" s="45" t="e">
        <f>IF(B19&lt;'RI compounds'!$C$3,INT(EXP((B19-'RI compounds'!$C$3)/'RI compounds'!$H$4+LN('RI compounds'!$D$3))),"")</f>
        <v>#REF!</v>
      </c>
      <c r="D19" s="45" t="e">
        <f>IF($B19&lt;'RI compounds'!$C$4,IF($B19&gt;'RI compounds'!$C$3,INT(EXP(($B19-'RI compounds'!$C$3)/'RI compounds'!$H$4+LN('RI compounds'!$D$3))),""),"")</f>
        <v>#REF!</v>
      </c>
      <c r="E19" s="45" t="e">
        <f>IF($B19&lt;'RI compounds'!$C$5,IF($B19&gt;'RI compounds'!$C$4,INT(EXP(($B19-'RI compounds'!$C$4)/'RI compounds'!$H$5+LN('RI compounds'!$D$4))),""),"")</f>
        <v>#REF!</v>
      </c>
      <c r="F19" s="45" t="e">
        <f>IF($B19&lt;'RI compounds'!$C$6,IF($B19&gt;'RI compounds'!$C$5,INT(EXP(($B19-'RI compounds'!$C$5)/'RI compounds'!$H$6+LN('RI compounds'!$D$5))),""),"")</f>
        <v>#REF!</v>
      </c>
      <c r="G19" s="45" t="e">
        <f>IF($B19&lt;'RI compounds'!$C$7,IF($B19&gt;'RI compounds'!$C$6,INT(EXP(($B19-'RI compounds'!$C$6)/'RI compounds'!$H$7+LN('RI compounds'!$D$6))),""),"")</f>
        <v>#REF!</v>
      </c>
      <c r="H19" s="45" t="e">
        <f>IF($B19&lt;'RI compounds'!$C$8,IF($B19&gt;'RI compounds'!$C$7,INT(EXP(($B19-'RI compounds'!$C$7)/'RI compounds'!$H$8+LN('RI compounds'!$D$7))),""),"")</f>
        <v>#REF!</v>
      </c>
      <c r="I19" s="45" t="e">
        <f>IF($B19&lt;'RI compounds'!$C$9,IF($B19&gt;'RI compounds'!$C$8,INT(EXP(($B19-'RI compounds'!$C$8)/'RI compounds'!$H$9+LN('RI compounds'!$D$8))),""),"")</f>
        <v>#REF!</v>
      </c>
      <c r="J19" s="45" t="e">
        <f>IF($B19&lt;'RI compounds'!$C$10,IF($B19&gt;'RI compounds'!$C$9,INT(EXP(($B19-'RI compounds'!$C$9)/'RI compounds'!$H$10+LN('RI compounds'!$D$9))),""),"")</f>
        <v>#REF!</v>
      </c>
      <c r="K19" s="45" t="e">
        <f>IF($B19&lt;'RI compounds'!$C$11,IF($B19&gt;'RI compounds'!$C$10,INT(EXP(($B19-'RI compounds'!$C$10)/'RI compounds'!$H$11+LN('RI compounds'!$D$10))),""),"")</f>
        <v>#REF!</v>
      </c>
      <c r="L19" s="45" t="e">
        <f>IF($B19&lt;'RI compounds'!$C$12,IF($B19&gt;'RI compounds'!$C$11,INT(EXP(($B19-'RI compounds'!$C$11)/'RI compounds'!$H$12+LN('RI compounds'!$D$11))),""),"")</f>
        <v>#REF!</v>
      </c>
      <c r="M19" s="45" t="e">
        <f>IF($B19&lt;'RI compounds'!$C$13,IF($B19&gt;'RI compounds'!$C$12,INT(EXP(($B19-'RI compounds'!$C$12)/'RI compounds'!$H$13+LN('RI compounds'!$D$12))),""),"")</f>
        <v>#REF!</v>
      </c>
      <c r="N19" s="45" t="e">
        <f>IF($B19&lt;'RI compounds'!$C$14,IF($B19&gt;'RI compounds'!$C$13,INT(EXP(($B19-'RI compounds'!$C$13)/'RI compounds'!$H$14+LN('RI compounds'!$D$13))),""),"")</f>
        <v>#REF!</v>
      </c>
      <c r="O19" s="45" t="e">
        <f>IF($B19&lt;'RI compounds'!$C$15,IF($B19&gt;'RI compounds'!$C$14,INT(EXP(($B19-'RI compounds'!$C$14)/'RI compounds'!$H$15+LN('RI compounds'!$D$14))),""),"")</f>
        <v>#REF!</v>
      </c>
      <c r="P19" s="45" t="e">
        <f>IF($B19&lt;'RI compounds'!$C$16,IF($B19&gt;'RI compounds'!$C$15,INT(EXP(($B19-'RI compounds'!$C$15)/'RI compounds'!$H$16+LN('RI compounds'!$D$15))),""),"")</f>
        <v>#REF!</v>
      </c>
      <c r="Q19" s="45" t="e">
        <f>IF($B19&lt;'RI compounds'!$C$17,IF($B19&gt;'RI compounds'!$C$16,INT(EXP(($B19-'RI compounds'!$C$16)/'RI compounds'!$H$17+LN('RI compounds'!$D$16))),""),"")</f>
        <v>#REF!</v>
      </c>
      <c r="R19" s="45" t="e">
        <f>IF($B19&lt;'RI compounds'!$C$18,IF($B19&gt;'RI compounds'!$C$17,INT(EXP(($B19-'RI compounds'!$C$17)/'RI compounds'!$H$18+LN('RI compounds'!$D$17))),""),"")</f>
        <v>#REF!</v>
      </c>
      <c r="S19" s="45" t="e">
        <f>IF($B19&lt;'RI compounds'!$C$19,IF($B19&gt;'RI compounds'!$C$18,INT(EXP(($B19-'RI compounds'!$C$18)/'RI compounds'!$H$19+LN('RI compounds'!$D$18))),""),"")</f>
        <v>#REF!</v>
      </c>
      <c r="T19" s="45" t="e">
        <f>IF($B19&lt;'RI compounds'!$C$20,IF($B19&gt;'RI compounds'!$C$19,INT(EXP(($B19-'RI compounds'!$C$19)/'RI compounds'!$H$20+LN('RI compounds'!$D$19))),""),"")</f>
        <v>#REF!</v>
      </c>
      <c r="U19" s="45" t="e">
        <f>IF($B19&lt;'RI compounds'!$C$21,IF($B19&gt;'RI compounds'!$C$20,INT(EXP(($B19-'RI compounds'!$C$20)/'RI compounds'!$H$21+LN('RI compounds'!$D$20))),""),"")</f>
        <v>#REF!</v>
      </c>
      <c r="V19" s="45" t="e">
        <f>IF($B19&gt;'RI compounds'!$C$21,INT(EXP(($B19-'RI compounds'!$C$20)/'RI compounds'!$H$21+LN('RI compounds'!$D$20))),"")</f>
        <v>#REF!</v>
      </c>
      <c r="W19" s="28"/>
      <c r="X19" s="48" t="str">
        <f>All!B19</f>
        <v>Ethyl acetate saturated</v>
      </c>
      <c r="Y19" s="46">
        <f>+All!F19</f>
        <v>0.5</v>
      </c>
      <c r="Z19" s="49">
        <f>+All!H19</f>
        <v>610</v>
      </c>
      <c r="AA19" s="50" t="str">
        <f>IF($Z19=500,'RI compounds'!$C$3,IF($Z19&lt;'RI compounds'!$D$3,(LN($Z19)-LN('RI compounds'!$D$3))*'RI compounds'!$H$4+'RI compounds'!$C$3,""))</f>
        <v/>
      </c>
      <c r="AB19" s="50" t="str">
        <f>IF($Z19=600,'RI compounds'!$C$4,IF($Z19&lt;'RI compounds'!$D$4,IF($Z19&gt;'RI compounds'!$D$3,(LN($Z19)-LN('RI compounds'!$D$3))*'RI compounds'!$H$4+'RI compounds'!$C$3,""),""))</f>
        <v/>
      </c>
      <c r="AC19" s="50">
        <f>IF($Z19=700,+'RI compounds'!$C$5,IF($Z19&lt;'RI compounds'!$D$5,IF($Z19&gt;'RI compounds'!$D$4,(LN($Z19)-LN('RI compounds'!$D$4))*'RI compounds'!$H$5+'RI compounds'!$C$4,""),""))</f>
        <v>5.3720543861589682</v>
      </c>
      <c r="AD19" s="50" t="str">
        <f>IF($Z19=800,'RI compounds'!$C$6,IF($Z19&lt;'RI compounds'!$D$6,IF($Z19&gt;'RI compounds'!$D$5,(LN($Z19)-LN('RI compounds'!$D$5))*'RI compounds'!$H$6+'RI compounds'!$C$5,""),""))</f>
        <v/>
      </c>
      <c r="AE19" s="50" t="str">
        <f>IF($Z19=900,'RI compounds'!$C$7,IF($Z19&lt;'RI compounds'!$D$7,IF($Z19&gt;'RI compounds'!$D$6,(LN($Z19)-LN('RI compounds'!$D$6))*'RI compounds'!$H$7+'RI compounds'!$C$6,""),""))</f>
        <v/>
      </c>
      <c r="AF19" s="50" t="str">
        <f>IF($Z19=1000,'RI compounds'!$C$8,IF($Z19&lt;'RI compounds'!$D$8,IF($Z19&gt;'RI compounds'!$D$7,(LN($Z19)-LN('RI compounds'!$D$7))*'RI compounds'!$H$8+'RI compounds'!$C$7,""),""))</f>
        <v/>
      </c>
      <c r="AG19" s="50" t="str">
        <f>IF($Z19=1100,'RI compounds'!$C$9,IF($Z19&lt;'RI compounds'!$D$9,IF($Z19&gt;'RI compounds'!$D$8,(LN($Z19)-LN('RI compounds'!$D$8))*'RI compounds'!$H$9+'RI compounds'!$C$8,""),""))</f>
        <v/>
      </c>
      <c r="AH19" s="50" t="str">
        <f>IF($Z19=1200,'RI compounds'!$C$10,IF($Z19&lt;'RI compounds'!$D$10,IF($Z19&gt;'RI compounds'!$D$9,(LN($Z19)-LN('RI compounds'!$D$9))*'RI compounds'!$H$10+'RI compounds'!$C$9,""),""))</f>
        <v/>
      </c>
      <c r="AI19" s="50" t="str">
        <f>IF($Z19=1300,'RI compounds'!$C$11,IF($Z19&lt;'RI compounds'!$D$11,IF($Z19&gt;'RI compounds'!$D$10,(LN($Z19)-LN('RI compounds'!$D$10))*'RI compounds'!$H$11+'RI compounds'!$C$10,""),""))</f>
        <v/>
      </c>
      <c r="AJ19" s="50" t="str">
        <f>IF($Z19=1400,'RI compounds'!$C$12,IF($Z19&lt;'RI compounds'!$D$12,IF($Z19&gt;'RI compounds'!$D$11,(LN($Z19)-LN('RI compounds'!$D$11))*'RI compounds'!$H$12+'RI compounds'!$C$11,""),""))</f>
        <v/>
      </c>
      <c r="AK19" s="50" t="str">
        <f>IF($Z19=1500,'RI compounds'!$C$13,IF($Z19&lt;'RI compounds'!$D$13,IF($Z19&gt;'RI compounds'!$D$12,(LN($Z19)-LN('RI compounds'!$D$12))*'RI compounds'!$H$13+'RI compounds'!$C$12,""),""))</f>
        <v/>
      </c>
      <c r="AL19" s="50" t="str">
        <f>IF($Z19=1600,'RI compounds'!$C$14,IF($Z19&lt;'RI compounds'!$D$14,IF($Z19&gt;'RI compounds'!$D$13,(LN($Z19)-LN('RI compounds'!$D$13))*'RI compounds'!$H$14+'RI compounds'!$C$13,""),""))</f>
        <v/>
      </c>
      <c r="AM19" s="50" t="str">
        <f>IF($Z19=1700,'RI compounds'!$C$15,IF($Z19&lt;'RI compounds'!$D$15,IF($Z19&gt;'RI compounds'!$D$14,(LN($Z19)-LN('RI compounds'!$D$14))*'RI compounds'!$H$15+'RI compounds'!$C$14,""),""))</f>
        <v/>
      </c>
      <c r="AN19" s="50" t="str">
        <f>IF($Z19=1800,'RI compounds'!$C$16,IF($Z19&lt;'RI compounds'!$D$16,IF($Z19&gt;'RI compounds'!$D$15,(LN($Z19)-LN('RI compounds'!$D$15))*'RI compounds'!$H$16+'RI compounds'!$C$15,""),""))</f>
        <v/>
      </c>
      <c r="AO19" s="50" t="str">
        <f>IF($Z19=1900,'RI compounds'!$C$17,IF($Z19&lt;'RI compounds'!$D$17,IF($Z19&gt;'RI compounds'!$D$16,(LN($Z19)-LN('RI compounds'!$D$16))*'RI compounds'!$H$17+'RI compounds'!$C$16,""),""))</f>
        <v/>
      </c>
      <c r="AP19" s="50" t="str">
        <f>IF($Z19=2000,'RI compounds'!$C$18,IF($Z19&lt;'RI compounds'!$D$18,IF($Z19&gt;'RI compounds'!$D$17,(LN($Z19)-LN('RI compounds'!$D$17))*'RI compounds'!$H$18+'RI compounds'!$C$17,""),""))</f>
        <v/>
      </c>
      <c r="AQ19" s="50" t="str">
        <f>IF($Z19=2100,'RI compounds'!$C$19,IF($Z19&lt;'RI compounds'!$D$19,IF($Z19&gt;'RI compounds'!$D$18,(LN($Z19)-LN('RI compounds'!$D$18))*'RI compounds'!$H$19+'RI compounds'!$C$18,""),""))</f>
        <v/>
      </c>
      <c r="AR19" s="50" t="str">
        <f>IF($Z19=2200,'RI compounds'!$C$20,IF($Z19&lt;'RI compounds'!$D$20,IF($Z19&gt;'RI compounds'!$D$19,(LN($Z19)-LN('RI compounds'!$D$19))*'RI compounds'!$H$20+'RI compounds'!$C$19,""),""))</f>
        <v/>
      </c>
      <c r="AS19" s="50" t="str">
        <f>IF($Z19=2300,'RI compounds'!$C$21,IF($Z19&lt;'RI compounds'!$D$21,IF($Z19&gt;'RI compounds'!$D$20,(LN($Z19)-LN('RI compounds'!$D$20))*'RI compounds'!$H$21+'RI compounds'!$C$20,""),""))</f>
        <v/>
      </c>
      <c r="AT19" s="50" t="str">
        <f>IF($Z19&gt;2300,(LN($Z19)-LN('RI compounds'!$D$20))*'RI compounds'!$H$21+'RI compounds'!$C$20,"")</f>
        <v/>
      </c>
    </row>
    <row r="20" spans="1:46" s="7" customFormat="1" ht="15" x14ac:dyDescent="0.25">
      <c r="A20" s="46">
        <f>+All!F20</f>
        <v>0.5</v>
      </c>
      <c r="B20" s="47" t="e">
        <f>All!#REF!</f>
        <v>#REF!</v>
      </c>
      <c r="C20" s="45" t="e">
        <f>IF(B20&lt;'RI compounds'!$C$3,INT(EXP((B20-'RI compounds'!$C$3)/'RI compounds'!$H$4+LN('RI compounds'!$D$3))),"")</f>
        <v>#REF!</v>
      </c>
      <c r="D20" s="45" t="e">
        <f>IF($B20&lt;'RI compounds'!$C$4,IF($B20&gt;'RI compounds'!$C$3,INT(EXP(($B20-'RI compounds'!$C$3)/'RI compounds'!$H$4+LN('RI compounds'!$D$3))),""),"")</f>
        <v>#REF!</v>
      </c>
      <c r="E20" s="45" t="e">
        <f>IF($B20&lt;'RI compounds'!$C$5,IF($B20&gt;'RI compounds'!$C$4,INT(EXP(($B20-'RI compounds'!$C$4)/'RI compounds'!$H$5+LN('RI compounds'!$D$4))),""),"")</f>
        <v>#REF!</v>
      </c>
      <c r="F20" s="45" t="e">
        <f>IF($B20&lt;'RI compounds'!$C$6,IF($B20&gt;'RI compounds'!$C$5,INT(EXP(($B20-'RI compounds'!$C$5)/'RI compounds'!$H$6+LN('RI compounds'!$D$5))),""),"")</f>
        <v>#REF!</v>
      </c>
      <c r="G20" s="45" t="e">
        <f>IF($B20&lt;'RI compounds'!$C$7,IF($B20&gt;'RI compounds'!$C$6,INT(EXP(($B20-'RI compounds'!$C$6)/'RI compounds'!$H$7+LN('RI compounds'!$D$6))),""),"")</f>
        <v>#REF!</v>
      </c>
      <c r="H20" s="45" t="e">
        <f>IF($B20&lt;'RI compounds'!$C$8,IF($B20&gt;'RI compounds'!$C$7,INT(EXP(($B20-'RI compounds'!$C$7)/'RI compounds'!$H$8+LN('RI compounds'!$D$7))),""),"")</f>
        <v>#REF!</v>
      </c>
      <c r="I20" s="45" t="e">
        <f>IF($B20&lt;'RI compounds'!$C$9,IF($B20&gt;'RI compounds'!$C$8,INT(EXP(($B20-'RI compounds'!$C$8)/'RI compounds'!$H$9+LN('RI compounds'!$D$8))),""),"")</f>
        <v>#REF!</v>
      </c>
      <c r="J20" s="45" t="e">
        <f>IF($B20&lt;'RI compounds'!$C$10,IF($B20&gt;'RI compounds'!$C$9,INT(EXP(($B20-'RI compounds'!$C$9)/'RI compounds'!$H$10+LN('RI compounds'!$D$9))),""),"")</f>
        <v>#REF!</v>
      </c>
      <c r="K20" s="45" t="e">
        <f>IF($B20&lt;'RI compounds'!$C$11,IF($B20&gt;'RI compounds'!$C$10,INT(EXP(($B20-'RI compounds'!$C$10)/'RI compounds'!$H$11+LN('RI compounds'!$D$10))),""),"")</f>
        <v>#REF!</v>
      </c>
      <c r="L20" s="45" t="e">
        <f>IF($B20&lt;'RI compounds'!$C$12,IF($B20&gt;'RI compounds'!$C$11,INT(EXP(($B20-'RI compounds'!$C$11)/'RI compounds'!$H$12+LN('RI compounds'!$D$11))),""),"")</f>
        <v>#REF!</v>
      </c>
      <c r="M20" s="45" t="e">
        <f>IF($B20&lt;'RI compounds'!$C$13,IF($B20&gt;'RI compounds'!$C$12,INT(EXP(($B20-'RI compounds'!$C$12)/'RI compounds'!$H$13+LN('RI compounds'!$D$12))),""),"")</f>
        <v>#REF!</v>
      </c>
      <c r="N20" s="45" t="e">
        <f>IF($B20&lt;'RI compounds'!$C$14,IF($B20&gt;'RI compounds'!$C$13,INT(EXP(($B20-'RI compounds'!$C$13)/'RI compounds'!$H$14+LN('RI compounds'!$D$13))),""),"")</f>
        <v>#REF!</v>
      </c>
      <c r="O20" s="45" t="e">
        <f>IF($B20&lt;'RI compounds'!$C$15,IF($B20&gt;'RI compounds'!$C$14,INT(EXP(($B20-'RI compounds'!$C$14)/'RI compounds'!$H$15+LN('RI compounds'!$D$14))),""),"")</f>
        <v>#REF!</v>
      </c>
      <c r="P20" s="45" t="e">
        <f>IF($B20&lt;'RI compounds'!$C$16,IF($B20&gt;'RI compounds'!$C$15,INT(EXP(($B20-'RI compounds'!$C$15)/'RI compounds'!$H$16+LN('RI compounds'!$D$15))),""),"")</f>
        <v>#REF!</v>
      </c>
      <c r="Q20" s="45" t="e">
        <f>IF($B20&lt;'RI compounds'!$C$17,IF($B20&gt;'RI compounds'!$C$16,INT(EXP(($B20-'RI compounds'!$C$16)/'RI compounds'!$H$17+LN('RI compounds'!$D$16))),""),"")</f>
        <v>#REF!</v>
      </c>
      <c r="R20" s="45" t="e">
        <f>IF($B20&lt;'RI compounds'!$C$18,IF($B20&gt;'RI compounds'!$C$17,INT(EXP(($B20-'RI compounds'!$C$17)/'RI compounds'!$H$18+LN('RI compounds'!$D$17))),""),"")</f>
        <v>#REF!</v>
      </c>
      <c r="S20" s="45" t="e">
        <f>IF($B20&lt;'RI compounds'!$C$19,IF($B20&gt;'RI compounds'!$C$18,INT(EXP(($B20-'RI compounds'!$C$18)/'RI compounds'!$H$19+LN('RI compounds'!$D$18))),""),"")</f>
        <v>#REF!</v>
      </c>
      <c r="T20" s="45" t="e">
        <f>IF($B20&lt;'RI compounds'!$C$20,IF($B20&gt;'RI compounds'!$C$19,INT(EXP(($B20-'RI compounds'!$C$19)/'RI compounds'!$H$20+LN('RI compounds'!$D$19))),""),"")</f>
        <v>#REF!</v>
      </c>
      <c r="U20" s="45" t="e">
        <f>IF($B20&lt;'RI compounds'!$C$21,IF($B20&gt;'RI compounds'!$C$20,INT(EXP(($B20-'RI compounds'!$C$20)/'RI compounds'!$H$21+LN('RI compounds'!$D$20))),""),"")</f>
        <v>#REF!</v>
      </c>
      <c r="V20" s="45" t="e">
        <f>IF($B20&gt;'RI compounds'!$C$21,INT(EXP(($B20-'RI compounds'!$C$20)/'RI compounds'!$H$21+LN('RI compounds'!$D$20))),"")</f>
        <v>#REF!</v>
      </c>
      <c r="W20" s="28"/>
      <c r="X20" s="48" t="str">
        <f>All!B20</f>
        <v>Ethyl methy sulfide</v>
      </c>
      <c r="Y20" s="46">
        <f>+All!F20</f>
        <v>0.5</v>
      </c>
      <c r="Z20" s="49">
        <f>+All!H20</f>
        <v>615</v>
      </c>
      <c r="AA20" s="50" t="str">
        <f>IF($Z20=500,'RI compounds'!$C$3,IF($Z20&lt;'RI compounds'!$D$3,(LN($Z20)-LN('RI compounds'!$D$3))*'RI compounds'!$H$4+'RI compounds'!$C$3,""))</f>
        <v/>
      </c>
      <c r="AB20" s="50" t="str">
        <f>IF($Z20=600,'RI compounds'!$C$4,IF($Z20&lt;'RI compounds'!$D$4,IF($Z20&gt;'RI compounds'!$D$3,(LN($Z20)-LN('RI compounds'!$D$3))*'RI compounds'!$H$4+'RI compounds'!$C$3,""),""))</f>
        <v/>
      </c>
      <c r="AC20" s="50">
        <f>IF($Z20=700,+'RI compounds'!$C$5,IF($Z20&lt;'RI compounds'!$D$5,IF($Z20&gt;'RI compounds'!$D$4,(LN($Z20)-LN('RI compounds'!$D$4))*'RI compounds'!$H$5+'RI compounds'!$C$4,""),""))</f>
        <v>5.4501125555786967</v>
      </c>
      <c r="AD20" s="50" t="str">
        <f>IF($Z20=800,'RI compounds'!$C$6,IF($Z20&lt;'RI compounds'!$D$6,IF($Z20&gt;'RI compounds'!$D$5,(LN($Z20)-LN('RI compounds'!$D$5))*'RI compounds'!$H$6+'RI compounds'!$C$5,""),""))</f>
        <v/>
      </c>
      <c r="AE20" s="50" t="str">
        <f>IF($Z20=900,'RI compounds'!$C$7,IF($Z20&lt;'RI compounds'!$D$7,IF($Z20&gt;'RI compounds'!$D$6,(LN($Z20)-LN('RI compounds'!$D$6))*'RI compounds'!$H$7+'RI compounds'!$C$6,""),""))</f>
        <v/>
      </c>
      <c r="AF20" s="50" t="str">
        <f>IF($Z20=1000,'RI compounds'!$C$8,IF($Z20&lt;'RI compounds'!$D$8,IF($Z20&gt;'RI compounds'!$D$7,(LN($Z20)-LN('RI compounds'!$D$7))*'RI compounds'!$H$8+'RI compounds'!$C$7,""),""))</f>
        <v/>
      </c>
      <c r="AG20" s="50" t="str">
        <f>IF($Z20=1100,'RI compounds'!$C$9,IF($Z20&lt;'RI compounds'!$D$9,IF($Z20&gt;'RI compounds'!$D$8,(LN($Z20)-LN('RI compounds'!$D$8))*'RI compounds'!$H$9+'RI compounds'!$C$8,""),""))</f>
        <v/>
      </c>
      <c r="AH20" s="50" t="str">
        <f>IF($Z20=1200,'RI compounds'!$C$10,IF($Z20&lt;'RI compounds'!$D$10,IF($Z20&gt;'RI compounds'!$D$9,(LN($Z20)-LN('RI compounds'!$D$9))*'RI compounds'!$H$10+'RI compounds'!$C$9,""),""))</f>
        <v/>
      </c>
      <c r="AI20" s="50" t="str">
        <f>IF($Z20=1300,'RI compounds'!$C$11,IF($Z20&lt;'RI compounds'!$D$11,IF($Z20&gt;'RI compounds'!$D$10,(LN($Z20)-LN('RI compounds'!$D$10))*'RI compounds'!$H$11+'RI compounds'!$C$10,""),""))</f>
        <v/>
      </c>
      <c r="AJ20" s="50" t="str">
        <f>IF($Z20=1400,'RI compounds'!$C$12,IF($Z20&lt;'RI compounds'!$D$12,IF($Z20&gt;'RI compounds'!$D$11,(LN($Z20)-LN('RI compounds'!$D$11))*'RI compounds'!$H$12+'RI compounds'!$C$11,""),""))</f>
        <v/>
      </c>
      <c r="AK20" s="50" t="str">
        <f>IF($Z20=1500,'RI compounds'!$C$13,IF($Z20&lt;'RI compounds'!$D$13,IF($Z20&gt;'RI compounds'!$D$12,(LN($Z20)-LN('RI compounds'!$D$12))*'RI compounds'!$H$13+'RI compounds'!$C$12,""),""))</f>
        <v/>
      </c>
      <c r="AL20" s="50" t="str">
        <f>IF($Z20=1600,'RI compounds'!$C$14,IF($Z20&lt;'RI compounds'!$D$14,IF($Z20&gt;'RI compounds'!$D$13,(LN($Z20)-LN('RI compounds'!$D$13))*'RI compounds'!$H$14+'RI compounds'!$C$13,""),""))</f>
        <v/>
      </c>
      <c r="AM20" s="50" t="str">
        <f>IF($Z20=1700,'RI compounds'!$C$15,IF($Z20&lt;'RI compounds'!$D$15,IF($Z20&gt;'RI compounds'!$D$14,(LN($Z20)-LN('RI compounds'!$D$14))*'RI compounds'!$H$15+'RI compounds'!$C$14,""),""))</f>
        <v/>
      </c>
      <c r="AN20" s="50" t="str">
        <f>IF($Z20=1800,'RI compounds'!$C$16,IF($Z20&lt;'RI compounds'!$D$16,IF($Z20&gt;'RI compounds'!$D$15,(LN($Z20)-LN('RI compounds'!$D$15))*'RI compounds'!$H$16+'RI compounds'!$C$15,""),""))</f>
        <v/>
      </c>
      <c r="AO20" s="50" t="str">
        <f>IF($Z20=1900,'RI compounds'!$C$17,IF($Z20&lt;'RI compounds'!$D$17,IF($Z20&gt;'RI compounds'!$D$16,(LN($Z20)-LN('RI compounds'!$D$16))*'RI compounds'!$H$17+'RI compounds'!$C$16,""),""))</f>
        <v/>
      </c>
      <c r="AP20" s="50" t="str">
        <f>IF($Z20=2000,'RI compounds'!$C$18,IF($Z20&lt;'RI compounds'!$D$18,IF($Z20&gt;'RI compounds'!$D$17,(LN($Z20)-LN('RI compounds'!$D$17))*'RI compounds'!$H$18+'RI compounds'!$C$17,""),""))</f>
        <v/>
      </c>
      <c r="AQ20" s="50" t="str">
        <f>IF($Z20=2100,'RI compounds'!$C$19,IF($Z20&lt;'RI compounds'!$D$19,IF($Z20&gt;'RI compounds'!$D$18,(LN($Z20)-LN('RI compounds'!$D$18))*'RI compounds'!$H$19+'RI compounds'!$C$18,""),""))</f>
        <v/>
      </c>
      <c r="AR20" s="50" t="str">
        <f>IF($Z20=2200,'RI compounds'!$C$20,IF($Z20&lt;'RI compounds'!$D$20,IF($Z20&gt;'RI compounds'!$D$19,(LN($Z20)-LN('RI compounds'!$D$19))*'RI compounds'!$H$20+'RI compounds'!$C$19,""),""))</f>
        <v/>
      </c>
      <c r="AS20" s="50" t="str">
        <f>IF($Z20=2300,'RI compounds'!$C$21,IF($Z20&lt;'RI compounds'!$D$21,IF($Z20&gt;'RI compounds'!$D$20,(LN($Z20)-LN('RI compounds'!$D$20))*'RI compounds'!$H$21+'RI compounds'!$C$20,""),""))</f>
        <v/>
      </c>
      <c r="AT20" s="50" t="str">
        <f>IF($Z20&gt;2300,(LN($Z20)-LN('RI compounds'!$D$20))*'RI compounds'!$H$21+'RI compounds'!$C$20,"")</f>
        <v/>
      </c>
    </row>
    <row r="21" spans="1:46" s="7" customFormat="1" ht="15" x14ac:dyDescent="0.25">
      <c r="A21" s="46">
        <f>+All!F21</f>
        <v>0.5</v>
      </c>
      <c r="B21" s="47" t="e">
        <f>All!#REF!</f>
        <v>#REF!</v>
      </c>
      <c r="C21" s="45" t="e">
        <f>IF(B21&lt;'RI compounds'!$C$3,INT(EXP((B21-'RI compounds'!$C$3)/'RI compounds'!$H$4+LN('RI compounds'!$D$3))),"")</f>
        <v>#REF!</v>
      </c>
      <c r="D21" s="45" t="e">
        <f>IF($B21&lt;'RI compounds'!$C$4,IF($B21&gt;'RI compounds'!$C$3,INT(EXP(($B21-'RI compounds'!$C$3)/'RI compounds'!$H$4+LN('RI compounds'!$D$3))),""),"")</f>
        <v>#REF!</v>
      </c>
      <c r="E21" s="45" t="e">
        <f>IF($B21&lt;'RI compounds'!$C$5,IF($B21&gt;'RI compounds'!$C$4,INT(EXP(($B21-'RI compounds'!$C$4)/'RI compounds'!$H$5+LN('RI compounds'!$D$4))),""),"")</f>
        <v>#REF!</v>
      </c>
      <c r="F21" s="45" t="e">
        <f>IF($B21&lt;'RI compounds'!$C$6,IF($B21&gt;'RI compounds'!$C$5,INT(EXP(($B21-'RI compounds'!$C$5)/'RI compounds'!$H$6+LN('RI compounds'!$D$5))),""),"")</f>
        <v>#REF!</v>
      </c>
      <c r="G21" s="45" t="e">
        <f>IF($B21&lt;'RI compounds'!$C$7,IF($B21&gt;'RI compounds'!$C$6,INT(EXP(($B21-'RI compounds'!$C$6)/'RI compounds'!$H$7+LN('RI compounds'!$D$6))),""),"")</f>
        <v>#REF!</v>
      </c>
      <c r="H21" s="45" t="e">
        <f>IF($B21&lt;'RI compounds'!$C$8,IF($B21&gt;'RI compounds'!$C$7,INT(EXP(($B21-'RI compounds'!$C$7)/'RI compounds'!$H$8+LN('RI compounds'!$D$7))),""),"")</f>
        <v>#REF!</v>
      </c>
      <c r="I21" s="45" t="e">
        <f>IF($B21&lt;'RI compounds'!$C$9,IF($B21&gt;'RI compounds'!$C$8,INT(EXP(($B21-'RI compounds'!$C$8)/'RI compounds'!$H$9+LN('RI compounds'!$D$8))),""),"")</f>
        <v>#REF!</v>
      </c>
      <c r="J21" s="45" t="e">
        <f>IF($B21&lt;'RI compounds'!$C$10,IF($B21&gt;'RI compounds'!$C$9,INT(EXP(($B21-'RI compounds'!$C$9)/'RI compounds'!$H$10+LN('RI compounds'!$D$9))),""),"")</f>
        <v>#REF!</v>
      </c>
      <c r="K21" s="45" t="e">
        <f>IF($B21&lt;'RI compounds'!$C$11,IF($B21&gt;'RI compounds'!$C$10,INT(EXP(($B21-'RI compounds'!$C$10)/'RI compounds'!$H$11+LN('RI compounds'!$D$10))),""),"")</f>
        <v>#REF!</v>
      </c>
      <c r="L21" s="45" t="e">
        <f>IF($B21&lt;'RI compounds'!$C$12,IF($B21&gt;'RI compounds'!$C$11,INT(EXP(($B21-'RI compounds'!$C$11)/'RI compounds'!$H$12+LN('RI compounds'!$D$11))),""),"")</f>
        <v>#REF!</v>
      </c>
      <c r="M21" s="45" t="e">
        <f>IF($B21&lt;'RI compounds'!$C$13,IF($B21&gt;'RI compounds'!$C$12,INT(EXP(($B21-'RI compounds'!$C$12)/'RI compounds'!$H$13+LN('RI compounds'!$D$12))),""),"")</f>
        <v>#REF!</v>
      </c>
      <c r="N21" s="45" t="e">
        <f>IF($B21&lt;'RI compounds'!$C$14,IF($B21&gt;'RI compounds'!$C$13,INT(EXP(($B21-'RI compounds'!$C$13)/'RI compounds'!$H$14+LN('RI compounds'!$D$13))),""),"")</f>
        <v>#REF!</v>
      </c>
      <c r="O21" s="45" t="e">
        <f>IF($B21&lt;'RI compounds'!$C$15,IF($B21&gt;'RI compounds'!$C$14,INT(EXP(($B21-'RI compounds'!$C$14)/'RI compounds'!$H$15+LN('RI compounds'!$D$14))),""),"")</f>
        <v>#REF!</v>
      </c>
      <c r="P21" s="45" t="e">
        <f>IF($B21&lt;'RI compounds'!$C$16,IF($B21&gt;'RI compounds'!$C$15,INT(EXP(($B21-'RI compounds'!$C$15)/'RI compounds'!$H$16+LN('RI compounds'!$D$15))),""),"")</f>
        <v>#REF!</v>
      </c>
      <c r="Q21" s="45" t="e">
        <f>IF($B21&lt;'RI compounds'!$C$17,IF($B21&gt;'RI compounds'!$C$16,INT(EXP(($B21-'RI compounds'!$C$16)/'RI compounds'!$H$17+LN('RI compounds'!$D$16))),""),"")</f>
        <v>#REF!</v>
      </c>
      <c r="R21" s="45" t="e">
        <f>IF($B21&lt;'RI compounds'!$C$18,IF($B21&gt;'RI compounds'!$C$17,INT(EXP(($B21-'RI compounds'!$C$17)/'RI compounds'!$H$18+LN('RI compounds'!$D$17))),""),"")</f>
        <v>#REF!</v>
      </c>
      <c r="S21" s="45" t="e">
        <f>IF($B21&lt;'RI compounds'!$C$19,IF($B21&gt;'RI compounds'!$C$18,INT(EXP(($B21-'RI compounds'!$C$18)/'RI compounds'!$H$19+LN('RI compounds'!$D$18))),""),"")</f>
        <v>#REF!</v>
      </c>
      <c r="T21" s="45" t="e">
        <f>IF($B21&lt;'RI compounds'!$C$20,IF($B21&gt;'RI compounds'!$C$19,INT(EXP(($B21-'RI compounds'!$C$19)/'RI compounds'!$H$20+LN('RI compounds'!$D$19))),""),"")</f>
        <v>#REF!</v>
      </c>
      <c r="U21" s="45" t="e">
        <f>IF($B21&lt;'RI compounds'!$C$21,IF($B21&gt;'RI compounds'!$C$20,INT(EXP(($B21-'RI compounds'!$C$20)/'RI compounds'!$H$21+LN('RI compounds'!$D$20))),""),"")</f>
        <v>#REF!</v>
      </c>
      <c r="V21" s="45" t="e">
        <f>IF($B21&gt;'RI compounds'!$C$21,INT(EXP(($B21-'RI compounds'!$C$20)/'RI compounds'!$H$21+LN('RI compounds'!$D$20))),"")</f>
        <v>#REF!</v>
      </c>
      <c r="W21" s="28"/>
      <c r="X21" s="48" t="str">
        <f>All!B21</f>
        <v>Acetic acid** = Ethanoic acid**</v>
      </c>
      <c r="Y21" s="46">
        <f>+All!F21</f>
        <v>0.5</v>
      </c>
      <c r="Z21" s="49">
        <f>+All!H21</f>
        <v>615</v>
      </c>
      <c r="AA21" s="50" t="str">
        <f>IF($Z21=500,'RI compounds'!$C$3,IF($Z21&lt;'RI compounds'!$D$3,(LN($Z21)-LN('RI compounds'!$D$3))*'RI compounds'!$H$4+'RI compounds'!$C$3,""))</f>
        <v/>
      </c>
      <c r="AB21" s="50" t="str">
        <f>IF($Z21=600,'RI compounds'!$C$4,IF($Z21&lt;'RI compounds'!$D$4,IF($Z21&gt;'RI compounds'!$D$3,(LN($Z21)-LN('RI compounds'!$D$3))*'RI compounds'!$H$4+'RI compounds'!$C$3,""),""))</f>
        <v/>
      </c>
      <c r="AC21" s="50">
        <f>IF($Z21=700,+'RI compounds'!$C$5,IF($Z21&lt;'RI compounds'!$D$5,IF($Z21&gt;'RI compounds'!$D$4,(LN($Z21)-LN('RI compounds'!$D$4))*'RI compounds'!$H$5+'RI compounds'!$C$4,""),""))</f>
        <v>5.4501125555786967</v>
      </c>
      <c r="AD21" s="50" t="str">
        <f>IF($Z21=800,'RI compounds'!$C$6,IF($Z21&lt;'RI compounds'!$D$6,IF($Z21&gt;'RI compounds'!$D$5,(LN($Z21)-LN('RI compounds'!$D$5))*'RI compounds'!$H$6+'RI compounds'!$C$5,""),""))</f>
        <v/>
      </c>
      <c r="AE21" s="50" t="str">
        <f>IF($Z21=900,'RI compounds'!$C$7,IF($Z21&lt;'RI compounds'!$D$7,IF($Z21&gt;'RI compounds'!$D$6,(LN($Z21)-LN('RI compounds'!$D$6))*'RI compounds'!$H$7+'RI compounds'!$C$6,""),""))</f>
        <v/>
      </c>
      <c r="AF21" s="50" t="str">
        <f>IF($Z21=1000,'RI compounds'!$C$8,IF($Z21&lt;'RI compounds'!$D$8,IF($Z21&gt;'RI compounds'!$D$7,(LN($Z21)-LN('RI compounds'!$D$7))*'RI compounds'!$H$8+'RI compounds'!$C$7,""),""))</f>
        <v/>
      </c>
      <c r="AG21" s="50" t="str">
        <f>IF($Z21=1100,'RI compounds'!$C$9,IF($Z21&lt;'RI compounds'!$D$9,IF($Z21&gt;'RI compounds'!$D$8,(LN($Z21)-LN('RI compounds'!$D$8))*'RI compounds'!$H$9+'RI compounds'!$C$8,""),""))</f>
        <v/>
      </c>
      <c r="AH21" s="50" t="str">
        <f>IF($Z21=1200,'RI compounds'!$C$10,IF($Z21&lt;'RI compounds'!$D$10,IF($Z21&gt;'RI compounds'!$D$9,(LN($Z21)-LN('RI compounds'!$D$9))*'RI compounds'!$H$10+'RI compounds'!$C$9,""),""))</f>
        <v/>
      </c>
      <c r="AI21" s="50" t="str">
        <f>IF($Z21=1300,'RI compounds'!$C$11,IF($Z21&lt;'RI compounds'!$D$11,IF($Z21&gt;'RI compounds'!$D$10,(LN($Z21)-LN('RI compounds'!$D$10))*'RI compounds'!$H$11+'RI compounds'!$C$10,""),""))</f>
        <v/>
      </c>
      <c r="AJ21" s="50" t="str">
        <f>IF($Z21=1400,'RI compounds'!$C$12,IF($Z21&lt;'RI compounds'!$D$12,IF($Z21&gt;'RI compounds'!$D$11,(LN($Z21)-LN('RI compounds'!$D$11))*'RI compounds'!$H$12+'RI compounds'!$C$11,""),""))</f>
        <v/>
      </c>
      <c r="AK21" s="50" t="str">
        <f>IF($Z21=1500,'RI compounds'!$C$13,IF($Z21&lt;'RI compounds'!$D$13,IF($Z21&gt;'RI compounds'!$D$12,(LN($Z21)-LN('RI compounds'!$D$12))*'RI compounds'!$H$13+'RI compounds'!$C$12,""),""))</f>
        <v/>
      </c>
      <c r="AL21" s="50" t="str">
        <f>IF($Z21=1600,'RI compounds'!$C$14,IF($Z21&lt;'RI compounds'!$D$14,IF($Z21&gt;'RI compounds'!$D$13,(LN($Z21)-LN('RI compounds'!$D$13))*'RI compounds'!$H$14+'RI compounds'!$C$13,""),""))</f>
        <v/>
      </c>
      <c r="AM21" s="50" t="str">
        <f>IF($Z21=1700,'RI compounds'!$C$15,IF($Z21&lt;'RI compounds'!$D$15,IF($Z21&gt;'RI compounds'!$D$14,(LN($Z21)-LN('RI compounds'!$D$14))*'RI compounds'!$H$15+'RI compounds'!$C$14,""),""))</f>
        <v/>
      </c>
      <c r="AN21" s="50" t="str">
        <f>IF($Z21=1800,'RI compounds'!$C$16,IF($Z21&lt;'RI compounds'!$D$16,IF($Z21&gt;'RI compounds'!$D$15,(LN($Z21)-LN('RI compounds'!$D$15))*'RI compounds'!$H$16+'RI compounds'!$C$15,""),""))</f>
        <v/>
      </c>
      <c r="AO21" s="50" t="str">
        <f>IF($Z21=1900,'RI compounds'!$C$17,IF($Z21&lt;'RI compounds'!$D$17,IF($Z21&gt;'RI compounds'!$D$16,(LN($Z21)-LN('RI compounds'!$D$16))*'RI compounds'!$H$17+'RI compounds'!$C$16,""),""))</f>
        <v/>
      </c>
      <c r="AP21" s="50" t="str">
        <f>IF($Z21=2000,'RI compounds'!$C$18,IF($Z21&lt;'RI compounds'!$D$18,IF($Z21&gt;'RI compounds'!$D$17,(LN($Z21)-LN('RI compounds'!$D$17))*'RI compounds'!$H$18+'RI compounds'!$C$17,""),""))</f>
        <v/>
      </c>
      <c r="AQ21" s="50" t="str">
        <f>IF($Z21=2100,'RI compounds'!$C$19,IF($Z21&lt;'RI compounds'!$D$19,IF($Z21&gt;'RI compounds'!$D$18,(LN($Z21)-LN('RI compounds'!$D$18))*'RI compounds'!$H$19+'RI compounds'!$C$18,""),""))</f>
        <v/>
      </c>
      <c r="AR21" s="50" t="str">
        <f>IF($Z21=2200,'RI compounds'!$C$20,IF($Z21&lt;'RI compounds'!$D$20,IF($Z21&gt;'RI compounds'!$D$19,(LN($Z21)-LN('RI compounds'!$D$19))*'RI compounds'!$H$20+'RI compounds'!$C$19,""),""))</f>
        <v/>
      </c>
      <c r="AS21" s="50" t="str">
        <f>IF($Z21=2300,'RI compounds'!$C$21,IF($Z21&lt;'RI compounds'!$D$21,IF($Z21&gt;'RI compounds'!$D$20,(LN($Z21)-LN('RI compounds'!$D$20))*'RI compounds'!$H$21+'RI compounds'!$C$20,""),""))</f>
        <v/>
      </c>
      <c r="AT21" s="50" t="str">
        <f>IF($Z21&gt;2300,(LN($Z21)-LN('RI compounds'!$D$20))*'RI compounds'!$H$21+'RI compounds'!$C$20,"")</f>
        <v/>
      </c>
    </row>
    <row r="22" spans="1:46" s="7" customFormat="1" ht="15" x14ac:dyDescent="0.25">
      <c r="A22" s="46">
        <f>+All!F22</f>
        <v>0.5</v>
      </c>
      <c r="B22" s="47" t="e">
        <f>All!#REF!</f>
        <v>#REF!</v>
      </c>
      <c r="C22" s="45" t="e">
        <f>IF(B22&lt;'RI compounds'!$C$3,INT(EXP((B22-'RI compounds'!$C$3)/'RI compounds'!$H$4+LN('RI compounds'!$D$3))),"")</f>
        <v>#REF!</v>
      </c>
      <c r="D22" s="45" t="e">
        <f>IF($B22&lt;'RI compounds'!$C$4,IF($B22&gt;'RI compounds'!$C$3,INT(EXP(($B22-'RI compounds'!$C$3)/'RI compounds'!$H$4+LN('RI compounds'!$D$3))),""),"")</f>
        <v>#REF!</v>
      </c>
      <c r="E22" s="45" t="e">
        <f>IF($B22&lt;'RI compounds'!$C$5,IF($B22&gt;'RI compounds'!$C$4,INT(EXP(($B22-'RI compounds'!$C$4)/'RI compounds'!$H$5+LN('RI compounds'!$D$4))),""),"")</f>
        <v>#REF!</v>
      </c>
      <c r="F22" s="45" t="e">
        <f>IF($B22&lt;'RI compounds'!$C$6,IF($B22&gt;'RI compounds'!$C$5,INT(EXP(($B22-'RI compounds'!$C$5)/'RI compounds'!$H$6+LN('RI compounds'!$D$5))),""),"")</f>
        <v>#REF!</v>
      </c>
      <c r="G22" s="45" t="e">
        <f>IF($B22&lt;'RI compounds'!$C$7,IF($B22&gt;'RI compounds'!$C$6,INT(EXP(($B22-'RI compounds'!$C$6)/'RI compounds'!$H$7+LN('RI compounds'!$D$6))),""),"")</f>
        <v>#REF!</v>
      </c>
      <c r="H22" s="45" t="e">
        <f>IF($B22&lt;'RI compounds'!$C$8,IF($B22&gt;'RI compounds'!$C$7,INT(EXP(($B22-'RI compounds'!$C$7)/'RI compounds'!$H$8+LN('RI compounds'!$D$7))),""),"")</f>
        <v>#REF!</v>
      </c>
      <c r="I22" s="45" t="e">
        <f>IF($B22&lt;'RI compounds'!$C$9,IF($B22&gt;'RI compounds'!$C$8,INT(EXP(($B22-'RI compounds'!$C$8)/'RI compounds'!$H$9+LN('RI compounds'!$D$8))),""),"")</f>
        <v>#REF!</v>
      </c>
      <c r="J22" s="45" t="e">
        <f>IF($B22&lt;'RI compounds'!$C$10,IF($B22&gt;'RI compounds'!$C$9,INT(EXP(($B22-'RI compounds'!$C$9)/'RI compounds'!$H$10+LN('RI compounds'!$D$9))),""),"")</f>
        <v>#REF!</v>
      </c>
      <c r="K22" s="45" t="e">
        <f>IF($B22&lt;'RI compounds'!$C$11,IF($B22&gt;'RI compounds'!$C$10,INT(EXP(($B22-'RI compounds'!$C$10)/'RI compounds'!$H$11+LN('RI compounds'!$D$10))),""),"")</f>
        <v>#REF!</v>
      </c>
      <c r="L22" s="45" t="e">
        <f>IF($B22&lt;'RI compounds'!$C$12,IF($B22&gt;'RI compounds'!$C$11,INT(EXP(($B22-'RI compounds'!$C$11)/'RI compounds'!$H$12+LN('RI compounds'!$D$11))),""),"")</f>
        <v>#REF!</v>
      </c>
      <c r="M22" s="45" t="e">
        <f>IF($B22&lt;'RI compounds'!$C$13,IF($B22&gt;'RI compounds'!$C$12,INT(EXP(($B22-'RI compounds'!$C$12)/'RI compounds'!$H$13+LN('RI compounds'!$D$12))),""),"")</f>
        <v>#REF!</v>
      </c>
      <c r="N22" s="45" t="e">
        <f>IF($B22&lt;'RI compounds'!$C$14,IF($B22&gt;'RI compounds'!$C$13,INT(EXP(($B22-'RI compounds'!$C$13)/'RI compounds'!$H$14+LN('RI compounds'!$D$13))),""),"")</f>
        <v>#REF!</v>
      </c>
      <c r="O22" s="45" t="e">
        <f>IF($B22&lt;'RI compounds'!$C$15,IF($B22&gt;'RI compounds'!$C$14,INT(EXP(($B22-'RI compounds'!$C$14)/'RI compounds'!$H$15+LN('RI compounds'!$D$14))),""),"")</f>
        <v>#REF!</v>
      </c>
      <c r="P22" s="45" t="e">
        <f>IF($B22&lt;'RI compounds'!$C$16,IF($B22&gt;'RI compounds'!$C$15,INT(EXP(($B22-'RI compounds'!$C$15)/'RI compounds'!$H$16+LN('RI compounds'!$D$15))),""),"")</f>
        <v>#REF!</v>
      </c>
      <c r="Q22" s="45" t="e">
        <f>IF($B22&lt;'RI compounds'!$C$17,IF($B22&gt;'RI compounds'!$C$16,INT(EXP(($B22-'RI compounds'!$C$16)/'RI compounds'!$H$17+LN('RI compounds'!$D$16))),""),"")</f>
        <v>#REF!</v>
      </c>
      <c r="R22" s="45" t="e">
        <f>IF($B22&lt;'RI compounds'!$C$18,IF($B22&gt;'RI compounds'!$C$17,INT(EXP(($B22-'RI compounds'!$C$17)/'RI compounds'!$H$18+LN('RI compounds'!$D$17))),""),"")</f>
        <v>#REF!</v>
      </c>
      <c r="S22" s="45" t="e">
        <f>IF($B22&lt;'RI compounds'!$C$19,IF($B22&gt;'RI compounds'!$C$18,INT(EXP(($B22-'RI compounds'!$C$18)/'RI compounds'!$H$19+LN('RI compounds'!$D$18))),""),"")</f>
        <v>#REF!</v>
      </c>
      <c r="T22" s="45" t="e">
        <f>IF($B22&lt;'RI compounds'!$C$20,IF($B22&gt;'RI compounds'!$C$19,INT(EXP(($B22-'RI compounds'!$C$19)/'RI compounds'!$H$20+LN('RI compounds'!$D$19))),""),"")</f>
        <v>#REF!</v>
      </c>
      <c r="U22" s="45" t="e">
        <f>IF($B22&lt;'RI compounds'!$C$21,IF($B22&gt;'RI compounds'!$C$20,INT(EXP(($B22-'RI compounds'!$C$20)/'RI compounds'!$H$21+LN('RI compounds'!$D$20))),""),"")</f>
        <v>#REF!</v>
      </c>
      <c r="V22" s="45" t="e">
        <f>IF($B22&gt;'RI compounds'!$C$21,INT(EXP(($B22-'RI compounds'!$C$20)/'RI compounds'!$H$21+LN('RI compounds'!$D$20))),"")</f>
        <v>#REF!</v>
      </c>
      <c r="W22" s="28"/>
      <c r="X22" s="48" t="str">
        <f>All!B22</f>
        <v>Acetic acid** = Ethanoic acid**saturated</v>
      </c>
      <c r="Y22" s="46">
        <f>+All!F22</f>
        <v>0.5</v>
      </c>
      <c r="Z22" s="49">
        <f>+All!H22</f>
        <v>615</v>
      </c>
      <c r="AA22" s="50" t="str">
        <f>IF($Z22=500,'RI compounds'!$C$3,IF($Z22&lt;'RI compounds'!$D$3,(LN($Z22)-LN('RI compounds'!$D$3))*'RI compounds'!$H$4+'RI compounds'!$C$3,""))</f>
        <v/>
      </c>
      <c r="AB22" s="50" t="str">
        <f>IF($Z22=600,'RI compounds'!$C$4,IF($Z22&lt;'RI compounds'!$D$4,IF($Z22&gt;'RI compounds'!$D$3,(LN($Z22)-LN('RI compounds'!$D$3))*'RI compounds'!$H$4+'RI compounds'!$C$3,""),""))</f>
        <v/>
      </c>
      <c r="AC22" s="50">
        <f>IF($Z22=700,+'RI compounds'!$C$5,IF($Z22&lt;'RI compounds'!$D$5,IF($Z22&gt;'RI compounds'!$D$4,(LN($Z22)-LN('RI compounds'!$D$4))*'RI compounds'!$H$5+'RI compounds'!$C$4,""),""))</f>
        <v>5.4501125555786967</v>
      </c>
      <c r="AD22" s="50" t="str">
        <f>IF($Z22=800,'RI compounds'!$C$6,IF($Z22&lt;'RI compounds'!$D$6,IF($Z22&gt;'RI compounds'!$D$5,(LN($Z22)-LN('RI compounds'!$D$5))*'RI compounds'!$H$6+'RI compounds'!$C$5,""),""))</f>
        <v/>
      </c>
      <c r="AE22" s="50" t="str">
        <f>IF($Z22=900,'RI compounds'!$C$7,IF($Z22&lt;'RI compounds'!$D$7,IF($Z22&gt;'RI compounds'!$D$6,(LN($Z22)-LN('RI compounds'!$D$6))*'RI compounds'!$H$7+'RI compounds'!$C$6,""),""))</f>
        <v/>
      </c>
      <c r="AF22" s="50" t="str">
        <f>IF($Z22=1000,'RI compounds'!$C$8,IF($Z22&lt;'RI compounds'!$D$8,IF($Z22&gt;'RI compounds'!$D$7,(LN($Z22)-LN('RI compounds'!$D$7))*'RI compounds'!$H$8+'RI compounds'!$C$7,""),""))</f>
        <v/>
      </c>
      <c r="AG22" s="50" t="str">
        <f>IF($Z22=1100,'RI compounds'!$C$9,IF($Z22&lt;'RI compounds'!$D$9,IF($Z22&gt;'RI compounds'!$D$8,(LN($Z22)-LN('RI compounds'!$D$8))*'RI compounds'!$H$9+'RI compounds'!$C$8,""),""))</f>
        <v/>
      </c>
      <c r="AH22" s="50" t="str">
        <f>IF($Z22=1200,'RI compounds'!$C$10,IF($Z22&lt;'RI compounds'!$D$10,IF($Z22&gt;'RI compounds'!$D$9,(LN($Z22)-LN('RI compounds'!$D$9))*'RI compounds'!$H$10+'RI compounds'!$C$9,""),""))</f>
        <v/>
      </c>
      <c r="AI22" s="50" t="str">
        <f>IF($Z22=1300,'RI compounds'!$C$11,IF($Z22&lt;'RI compounds'!$D$11,IF($Z22&gt;'RI compounds'!$D$10,(LN($Z22)-LN('RI compounds'!$D$10))*'RI compounds'!$H$11+'RI compounds'!$C$10,""),""))</f>
        <v/>
      </c>
      <c r="AJ22" s="50" t="str">
        <f>IF($Z22=1400,'RI compounds'!$C$12,IF($Z22&lt;'RI compounds'!$D$12,IF($Z22&gt;'RI compounds'!$D$11,(LN($Z22)-LN('RI compounds'!$D$11))*'RI compounds'!$H$12+'RI compounds'!$C$11,""),""))</f>
        <v/>
      </c>
      <c r="AK22" s="50" t="str">
        <f>IF($Z22=1500,'RI compounds'!$C$13,IF($Z22&lt;'RI compounds'!$D$13,IF($Z22&gt;'RI compounds'!$D$12,(LN($Z22)-LN('RI compounds'!$D$12))*'RI compounds'!$H$13+'RI compounds'!$C$12,""),""))</f>
        <v/>
      </c>
      <c r="AL22" s="50" t="str">
        <f>IF($Z22=1600,'RI compounds'!$C$14,IF($Z22&lt;'RI compounds'!$D$14,IF($Z22&gt;'RI compounds'!$D$13,(LN($Z22)-LN('RI compounds'!$D$13))*'RI compounds'!$H$14+'RI compounds'!$C$13,""),""))</f>
        <v/>
      </c>
      <c r="AM22" s="50" t="str">
        <f>IF($Z22=1700,'RI compounds'!$C$15,IF($Z22&lt;'RI compounds'!$D$15,IF($Z22&gt;'RI compounds'!$D$14,(LN($Z22)-LN('RI compounds'!$D$14))*'RI compounds'!$H$15+'RI compounds'!$C$14,""),""))</f>
        <v/>
      </c>
      <c r="AN22" s="50" t="str">
        <f>IF($Z22=1800,'RI compounds'!$C$16,IF($Z22&lt;'RI compounds'!$D$16,IF($Z22&gt;'RI compounds'!$D$15,(LN($Z22)-LN('RI compounds'!$D$15))*'RI compounds'!$H$16+'RI compounds'!$C$15,""),""))</f>
        <v/>
      </c>
      <c r="AO22" s="50" t="str">
        <f>IF($Z22=1900,'RI compounds'!$C$17,IF($Z22&lt;'RI compounds'!$D$17,IF($Z22&gt;'RI compounds'!$D$16,(LN($Z22)-LN('RI compounds'!$D$16))*'RI compounds'!$H$17+'RI compounds'!$C$16,""),""))</f>
        <v/>
      </c>
      <c r="AP22" s="50" t="str">
        <f>IF($Z22=2000,'RI compounds'!$C$18,IF($Z22&lt;'RI compounds'!$D$18,IF($Z22&gt;'RI compounds'!$D$17,(LN($Z22)-LN('RI compounds'!$D$17))*'RI compounds'!$H$18+'RI compounds'!$C$17,""),""))</f>
        <v/>
      </c>
      <c r="AQ22" s="50" t="str">
        <f>IF($Z22=2100,'RI compounds'!$C$19,IF($Z22&lt;'RI compounds'!$D$19,IF($Z22&gt;'RI compounds'!$D$18,(LN($Z22)-LN('RI compounds'!$D$18))*'RI compounds'!$H$19+'RI compounds'!$C$18,""),""))</f>
        <v/>
      </c>
      <c r="AR22" s="50" t="str">
        <f>IF($Z22=2200,'RI compounds'!$C$20,IF($Z22&lt;'RI compounds'!$D$20,IF($Z22&gt;'RI compounds'!$D$19,(LN($Z22)-LN('RI compounds'!$D$19))*'RI compounds'!$H$20+'RI compounds'!$C$19,""),""))</f>
        <v/>
      </c>
      <c r="AS22" s="50" t="str">
        <f>IF($Z22=2300,'RI compounds'!$C$21,IF($Z22&lt;'RI compounds'!$D$21,IF($Z22&gt;'RI compounds'!$D$20,(LN($Z22)-LN('RI compounds'!$D$20))*'RI compounds'!$H$21+'RI compounds'!$C$20,""),""))</f>
        <v/>
      </c>
      <c r="AT22" s="50" t="str">
        <f>IF($Z22&gt;2300,(LN($Z22)-LN('RI compounds'!$D$20))*'RI compounds'!$H$21+'RI compounds'!$C$20,"")</f>
        <v/>
      </c>
    </row>
    <row r="23" spans="1:46" s="7" customFormat="1" ht="15" x14ac:dyDescent="0.25">
      <c r="A23" s="46">
        <f>+All!F23</f>
        <v>0.4</v>
      </c>
      <c r="B23" s="47" t="e">
        <f>All!#REF!</f>
        <v>#REF!</v>
      </c>
      <c r="C23" s="45" t="e">
        <f>IF(B23&lt;'RI compounds'!$C$3,INT(EXP((B23-'RI compounds'!$C$3)/'RI compounds'!$H$4+LN('RI compounds'!$D$3))),"")</f>
        <v>#REF!</v>
      </c>
      <c r="D23" s="45" t="e">
        <f>IF($B23&lt;'RI compounds'!$C$4,IF($B23&gt;'RI compounds'!$C$3,INT(EXP(($B23-'RI compounds'!$C$3)/'RI compounds'!$H$4+LN('RI compounds'!$D$3))),""),"")</f>
        <v>#REF!</v>
      </c>
      <c r="E23" s="45" t="e">
        <f>IF($B23&lt;'RI compounds'!$C$5,IF($B23&gt;'RI compounds'!$C$4,INT(EXP(($B23-'RI compounds'!$C$4)/'RI compounds'!$H$5+LN('RI compounds'!$D$4))),""),"")</f>
        <v>#REF!</v>
      </c>
      <c r="F23" s="45" t="e">
        <f>IF($B23&lt;'RI compounds'!$C$6,IF($B23&gt;'RI compounds'!$C$5,INT(EXP(($B23-'RI compounds'!$C$5)/'RI compounds'!$H$6+LN('RI compounds'!$D$5))),""),"")</f>
        <v>#REF!</v>
      </c>
      <c r="G23" s="45" t="e">
        <f>IF($B23&lt;'RI compounds'!$C$7,IF($B23&gt;'RI compounds'!$C$6,INT(EXP(($B23-'RI compounds'!$C$6)/'RI compounds'!$H$7+LN('RI compounds'!$D$6))),""),"")</f>
        <v>#REF!</v>
      </c>
      <c r="H23" s="45" t="e">
        <f>IF($B23&lt;'RI compounds'!$C$8,IF($B23&gt;'RI compounds'!$C$7,INT(EXP(($B23-'RI compounds'!$C$7)/'RI compounds'!$H$8+LN('RI compounds'!$D$7))),""),"")</f>
        <v>#REF!</v>
      </c>
      <c r="I23" s="45" t="e">
        <f>IF($B23&lt;'RI compounds'!$C$9,IF($B23&gt;'RI compounds'!$C$8,INT(EXP(($B23-'RI compounds'!$C$8)/'RI compounds'!$H$9+LN('RI compounds'!$D$8))),""),"")</f>
        <v>#REF!</v>
      </c>
      <c r="J23" s="45" t="e">
        <f>IF($B23&lt;'RI compounds'!$C$10,IF($B23&gt;'RI compounds'!$C$9,INT(EXP(($B23-'RI compounds'!$C$9)/'RI compounds'!$H$10+LN('RI compounds'!$D$9))),""),"")</f>
        <v>#REF!</v>
      </c>
      <c r="K23" s="45" t="e">
        <f>IF($B23&lt;'RI compounds'!$C$11,IF($B23&gt;'RI compounds'!$C$10,INT(EXP(($B23-'RI compounds'!$C$10)/'RI compounds'!$H$11+LN('RI compounds'!$D$10))),""),"")</f>
        <v>#REF!</v>
      </c>
      <c r="L23" s="45" t="e">
        <f>IF($B23&lt;'RI compounds'!$C$12,IF($B23&gt;'RI compounds'!$C$11,INT(EXP(($B23-'RI compounds'!$C$11)/'RI compounds'!$H$12+LN('RI compounds'!$D$11))),""),"")</f>
        <v>#REF!</v>
      </c>
      <c r="M23" s="45" t="e">
        <f>IF($B23&lt;'RI compounds'!$C$13,IF($B23&gt;'RI compounds'!$C$12,INT(EXP(($B23-'RI compounds'!$C$12)/'RI compounds'!$H$13+LN('RI compounds'!$D$12))),""),"")</f>
        <v>#REF!</v>
      </c>
      <c r="N23" s="45" t="e">
        <f>IF($B23&lt;'RI compounds'!$C$14,IF($B23&gt;'RI compounds'!$C$13,INT(EXP(($B23-'RI compounds'!$C$13)/'RI compounds'!$H$14+LN('RI compounds'!$D$13))),""),"")</f>
        <v>#REF!</v>
      </c>
      <c r="O23" s="45" t="e">
        <f>IF($B23&lt;'RI compounds'!$C$15,IF($B23&gt;'RI compounds'!$C$14,INT(EXP(($B23-'RI compounds'!$C$14)/'RI compounds'!$H$15+LN('RI compounds'!$D$14))),""),"")</f>
        <v>#REF!</v>
      </c>
      <c r="P23" s="45" t="e">
        <f>IF($B23&lt;'RI compounds'!$C$16,IF($B23&gt;'RI compounds'!$C$15,INT(EXP(($B23-'RI compounds'!$C$15)/'RI compounds'!$H$16+LN('RI compounds'!$D$15))),""),"")</f>
        <v>#REF!</v>
      </c>
      <c r="Q23" s="45" t="e">
        <f>IF($B23&lt;'RI compounds'!$C$17,IF($B23&gt;'RI compounds'!$C$16,INT(EXP(($B23-'RI compounds'!$C$16)/'RI compounds'!$H$17+LN('RI compounds'!$D$16))),""),"")</f>
        <v>#REF!</v>
      </c>
      <c r="R23" s="45" t="e">
        <f>IF($B23&lt;'RI compounds'!$C$18,IF($B23&gt;'RI compounds'!$C$17,INT(EXP(($B23-'RI compounds'!$C$17)/'RI compounds'!$H$18+LN('RI compounds'!$D$17))),""),"")</f>
        <v>#REF!</v>
      </c>
      <c r="S23" s="45" t="e">
        <f>IF($B23&lt;'RI compounds'!$C$19,IF($B23&gt;'RI compounds'!$C$18,INT(EXP(($B23-'RI compounds'!$C$18)/'RI compounds'!$H$19+LN('RI compounds'!$D$18))),""),"")</f>
        <v>#REF!</v>
      </c>
      <c r="T23" s="45" t="e">
        <f>IF($B23&lt;'RI compounds'!$C$20,IF($B23&gt;'RI compounds'!$C$19,INT(EXP(($B23-'RI compounds'!$C$19)/'RI compounds'!$H$20+LN('RI compounds'!$D$19))),""),"")</f>
        <v>#REF!</v>
      </c>
      <c r="U23" s="45" t="e">
        <f>IF($B23&lt;'RI compounds'!$C$21,IF($B23&gt;'RI compounds'!$C$20,INT(EXP(($B23-'RI compounds'!$C$20)/'RI compounds'!$H$21+LN('RI compounds'!$D$20))),""),"")</f>
        <v>#REF!</v>
      </c>
      <c r="V23" s="45" t="e">
        <f>IF($B23&gt;'RI compounds'!$C$21,INT(EXP(($B23-'RI compounds'!$C$20)/'RI compounds'!$H$21+LN('RI compounds'!$D$20))),"")</f>
        <v>#REF!</v>
      </c>
      <c r="W23" s="28"/>
      <c r="X23" s="48" t="str">
        <f>All!B23</f>
        <v>3-Methyl butanal</v>
      </c>
      <c r="Y23" s="46">
        <f>+All!F23</f>
        <v>0.4</v>
      </c>
      <c r="Z23" s="49">
        <f>+All!H23</f>
        <v>652</v>
      </c>
      <c r="AA23" s="50" t="str">
        <f>IF($Z23=500,'RI compounds'!$C$3,IF($Z23&lt;'RI compounds'!$D$3,(LN($Z23)-LN('RI compounds'!$D$3))*'RI compounds'!$H$4+'RI compounds'!$C$3,""))</f>
        <v/>
      </c>
      <c r="AB23" s="50" t="str">
        <f>IF($Z23=600,'RI compounds'!$C$4,IF($Z23&lt;'RI compounds'!$D$4,IF($Z23&gt;'RI compounds'!$D$3,(LN($Z23)-LN('RI compounds'!$D$3))*'RI compounds'!$H$4+'RI compounds'!$C$3,""),""))</f>
        <v/>
      </c>
      <c r="AC23" s="50">
        <f>IF($Z23=700,+'RI compounds'!$C$5,IF($Z23&lt;'RI compounds'!$D$5,IF($Z23&gt;'RI compounds'!$D$4,(LN($Z23)-LN('RI compounds'!$D$4))*'RI compounds'!$H$5+'RI compounds'!$C$4,""),""))</f>
        <v>6.0087507765037032</v>
      </c>
      <c r="AD23" s="50" t="str">
        <f>IF($Z23=800,'RI compounds'!$C$6,IF($Z23&lt;'RI compounds'!$D$6,IF($Z23&gt;'RI compounds'!$D$5,(LN($Z23)-LN('RI compounds'!$D$5))*'RI compounds'!$H$6+'RI compounds'!$C$5,""),""))</f>
        <v/>
      </c>
      <c r="AE23" s="50" t="str">
        <f>IF($Z23=900,'RI compounds'!$C$7,IF($Z23&lt;'RI compounds'!$D$7,IF($Z23&gt;'RI compounds'!$D$6,(LN($Z23)-LN('RI compounds'!$D$6))*'RI compounds'!$H$7+'RI compounds'!$C$6,""),""))</f>
        <v/>
      </c>
      <c r="AF23" s="50" t="str">
        <f>IF($Z23=1000,'RI compounds'!$C$8,IF($Z23&lt;'RI compounds'!$D$8,IF($Z23&gt;'RI compounds'!$D$7,(LN($Z23)-LN('RI compounds'!$D$7))*'RI compounds'!$H$8+'RI compounds'!$C$7,""),""))</f>
        <v/>
      </c>
      <c r="AG23" s="50" t="str">
        <f>IF($Z23=1100,'RI compounds'!$C$9,IF($Z23&lt;'RI compounds'!$D$9,IF($Z23&gt;'RI compounds'!$D$8,(LN($Z23)-LN('RI compounds'!$D$8))*'RI compounds'!$H$9+'RI compounds'!$C$8,""),""))</f>
        <v/>
      </c>
      <c r="AH23" s="50" t="str">
        <f>IF($Z23=1200,'RI compounds'!$C$10,IF($Z23&lt;'RI compounds'!$D$10,IF($Z23&gt;'RI compounds'!$D$9,(LN($Z23)-LN('RI compounds'!$D$9))*'RI compounds'!$H$10+'RI compounds'!$C$9,""),""))</f>
        <v/>
      </c>
      <c r="AI23" s="50" t="str">
        <f>IF($Z23=1300,'RI compounds'!$C$11,IF($Z23&lt;'RI compounds'!$D$11,IF($Z23&gt;'RI compounds'!$D$10,(LN($Z23)-LN('RI compounds'!$D$10))*'RI compounds'!$H$11+'RI compounds'!$C$10,""),""))</f>
        <v/>
      </c>
      <c r="AJ23" s="50" t="str">
        <f>IF($Z23=1400,'RI compounds'!$C$12,IF($Z23&lt;'RI compounds'!$D$12,IF($Z23&gt;'RI compounds'!$D$11,(LN($Z23)-LN('RI compounds'!$D$11))*'RI compounds'!$H$12+'RI compounds'!$C$11,""),""))</f>
        <v/>
      </c>
      <c r="AK23" s="50" t="str">
        <f>IF($Z23=1500,'RI compounds'!$C$13,IF($Z23&lt;'RI compounds'!$D$13,IF($Z23&gt;'RI compounds'!$D$12,(LN($Z23)-LN('RI compounds'!$D$12))*'RI compounds'!$H$13+'RI compounds'!$C$12,""),""))</f>
        <v/>
      </c>
      <c r="AL23" s="50" t="str">
        <f>IF($Z23=1600,'RI compounds'!$C$14,IF($Z23&lt;'RI compounds'!$D$14,IF($Z23&gt;'RI compounds'!$D$13,(LN($Z23)-LN('RI compounds'!$D$13))*'RI compounds'!$H$14+'RI compounds'!$C$13,""),""))</f>
        <v/>
      </c>
      <c r="AM23" s="50" t="str">
        <f>IF($Z23=1700,'RI compounds'!$C$15,IF($Z23&lt;'RI compounds'!$D$15,IF($Z23&gt;'RI compounds'!$D$14,(LN($Z23)-LN('RI compounds'!$D$14))*'RI compounds'!$H$15+'RI compounds'!$C$14,""),""))</f>
        <v/>
      </c>
      <c r="AN23" s="50" t="str">
        <f>IF($Z23=1800,'RI compounds'!$C$16,IF($Z23&lt;'RI compounds'!$D$16,IF($Z23&gt;'RI compounds'!$D$15,(LN($Z23)-LN('RI compounds'!$D$15))*'RI compounds'!$H$16+'RI compounds'!$C$15,""),""))</f>
        <v/>
      </c>
      <c r="AO23" s="50" t="str">
        <f>IF($Z23=1900,'RI compounds'!$C$17,IF($Z23&lt;'RI compounds'!$D$17,IF($Z23&gt;'RI compounds'!$D$16,(LN($Z23)-LN('RI compounds'!$D$16))*'RI compounds'!$H$17+'RI compounds'!$C$16,""),""))</f>
        <v/>
      </c>
      <c r="AP23" s="50" t="str">
        <f>IF($Z23=2000,'RI compounds'!$C$18,IF($Z23&lt;'RI compounds'!$D$18,IF($Z23&gt;'RI compounds'!$D$17,(LN($Z23)-LN('RI compounds'!$D$17))*'RI compounds'!$H$18+'RI compounds'!$C$17,""),""))</f>
        <v/>
      </c>
      <c r="AQ23" s="50" t="str">
        <f>IF($Z23=2100,'RI compounds'!$C$19,IF($Z23&lt;'RI compounds'!$D$19,IF($Z23&gt;'RI compounds'!$D$18,(LN($Z23)-LN('RI compounds'!$D$18))*'RI compounds'!$H$19+'RI compounds'!$C$18,""),""))</f>
        <v/>
      </c>
      <c r="AR23" s="50" t="str">
        <f>IF($Z23=2200,'RI compounds'!$C$20,IF($Z23&lt;'RI compounds'!$D$20,IF($Z23&gt;'RI compounds'!$D$19,(LN($Z23)-LN('RI compounds'!$D$19))*'RI compounds'!$H$20+'RI compounds'!$C$19,""),""))</f>
        <v/>
      </c>
      <c r="AS23" s="50" t="str">
        <f>IF($Z23=2300,'RI compounds'!$C$21,IF($Z23&lt;'RI compounds'!$D$21,IF($Z23&gt;'RI compounds'!$D$20,(LN($Z23)-LN('RI compounds'!$D$20))*'RI compounds'!$H$21+'RI compounds'!$C$20,""),""))</f>
        <v/>
      </c>
      <c r="AT23" s="50" t="str">
        <f>IF($Z23&gt;2300,(LN($Z23)-LN('RI compounds'!$D$20))*'RI compounds'!$H$21+'RI compounds'!$C$20,"")</f>
        <v/>
      </c>
    </row>
    <row r="24" spans="1:46" s="7" customFormat="1" ht="15" x14ac:dyDescent="0.25">
      <c r="A24" s="46">
        <f>+All!F24</f>
        <v>0.5</v>
      </c>
      <c r="B24" s="47" t="e">
        <f>All!#REF!</f>
        <v>#REF!</v>
      </c>
      <c r="C24" s="45" t="e">
        <f>IF(B24&lt;'RI compounds'!$C$3,INT(EXP((B24-'RI compounds'!$C$3)/'RI compounds'!$H$4+LN('RI compounds'!$D$3))),"")</f>
        <v>#REF!</v>
      </c>
      <c r="D24" s="45" t="e">
        <f>IF($B24&lt;'RI compounds'!$C$4,IF($B24&gt;'RI compounds'!$C$3,INT(EXP(($B24-'RI compounds'!$C$3)/'RI compounds'!$H$4+LN('RI compounds'!$D$3))),""),"")</f>
        <v>#REF!</v>
      </c>
      <c r="E24" s="45" t="e">
        <f>IF($B24&lt;'RI compounds'!$C$5,IF($B24&gt;'RI compounds'!$C$4,INT(EXP(($B24-'RI compounds'!$C$4)/'RI compounds'!$H$5+LN('RI compounds'!$D$4))),""),"")</f>
        <v>#REF!</v>
      </c>
      <c r="F24" s="45" t="e">
        <f>IF($B24&lt;'RI compounds'!$C$6,IF($B24&gt;'RI compounds'!$C$5,INT(EXP(($B24-'RI compounds'!$C$5)/'RI compounds'!$H$6+LN('RI compounds'!$D$5))),""),"")</f>
        <v>#REF!</v>
      </c>
      <c r="G24" s="45" t="e">
        <f>IF($B24&lt;'RI compounds'!$C$7,IF($B24&gt;'RI compounds'!$C$6,INT(EXP(($B24-'RI compounds'!$C$6)/'RI compounds'!$H$7+LN('RI compounds'!$D$6))),""),"")</f>
        <v>#REF!</v>
      </c>
      <c r="H24" s="45" t="e">
        <f>IF($B24&lt;'RI compounds'!$C$8,IF($B24&gt;'RI compounds'!$C$7,INT(EXP(($B24-'RI compounds'!$C$7)/'RI compounds'!$H$8+LN('RI compounds'!$D$7))),""),"")</f>
        <v>#REF!</v>
      </c>
      <c r="I24" s="45" t="e">
        <f>IF($B24&lt;'RI compounds'!$C$9,IF($B24&gt;'RI compounds'!$C$8,INT(EXP(($B24-'RI compounds'!$C$8)/'RI compounds'!$H$9+LN('RI compounds'!$D$8))),""),"")</f>
        <v>#REF!</v>
      </c>
      <c r="J24" s="45" t="e">
        <f>IF($B24&lt;'RI compounds'!$C$10,IF($B24&gt;'RI compounds'!$C$9,INT(EXP(($B24-'RI compounds'!$C$9)/'RI compounds'!$H$10+LN('RI compounds'!$D$9))),""),"")</f>
        <v>#REF!</v>
      </c>
      <c r="K24" s="45" t="e">
        <f>IF($B24&lt;'RI compounds'!$C$11,IF($B24&gt;'RI compounds'!$C$10,INT(EXP(($B24-'RI compounds'!$C$10)/'RI compounds'!$H$11+LN('RI compounds'!$D$10))),""),"")</f>
        <v>#REF!</v>
      </c>
      <c r="L24" s="45" t="e">
        <f>IF($B24&lt;'RI compounds'!$C$12,IF($B24&gt;'RI compounds'!$C$11,INT(EXP(($B24-'RI compounds'!$C$11)/'RI compounds'!$H$12+LN('RI compounds'!$D$11))),""),"")</f>
        <v>#REF!</v>
      </c>
      <c r="M24" s="45" t="e">
        <f>IF($B24&lt;'RI compounds'!$C$13,IF($B24&gt;'RI compounds'!$C$12,INT(EXP(($B24-'RI compounds'!$C$12)/'RI compounds'!$H$13+LN('RI compounds'!$D$12))),""),"")</f>
        <v>#REF!</v>
      </c>
      <c r="N24" s="45" t="e">
        <f>IF($B24&lt;'RI compounds'!$C$14,IF($B24&gt;'RI compounds'!$C$13,INT(EXP(($B24-'RI compounds'!$C$13)/'RI compounds'!$H$14+LN('RI compounds'!$D$13))),""),"")</f>
        <v>#REF!</v>
      </c>
      <c r="O24" s="45" t="e">
        <f>IF($B24&lt;'RI compounds'!$C$15,IF($B24&gt;'RI compounds'!$C$14,INT(EXP(($B24-'RI compounds'!$C$14)/'RI compounds'!$H$15+LN('RI compounds'!$D$14))),""),"")</f>
        <v>#REF!</v>
      </c>
      <c r="P24" s="45" t="e">
        <f>IF($B24&lt;'RI compounds'!$C$16,IF($B24&gt;'RI compounds'!$C$15,INT(EXP(($B24-'RI compounds'!$C$15)/'RI compounds'!$H$16+LN('RI compounds'!$D$15))),""),"")</f>
        <v>#REF!</v>
      </c>
      <c r="Q24" s="45" t="e">
        <f>IF($B24&lt;'RI compounds'!$C$17,IF($B24&gt;'RI compounds'!$C$16,INT(EXP(($B24-'RI compounds'!$C$16)/'RI compounds'!$H$17+LN('RI compounds'!$D$16))),""),"")</f>
        <v>#REF!</v>
      </c>
      <c r="R24" s="45" t="e">
        <f>IF($B24&lt;'RI compounds'!$C$18,IF($B24&gt;'RI compounds'!$C$17,INT(EXP(($B24-'RI compounds'!$C$17)/'RI compounds'!$H$18+LN('RI compounds'!$D$17))),""),"")</f>
        <v>#REF!</v>
      </c>
      <c r="S24" s="45" t="e">
        <f>IF($B24&lt;'RI compounds'!$C$19,IF($B24&gt;'RI compounds'!$C$18,INT(EXP(($B24-'RI compounds'!$C$18)/'RI compounds'!$H$19+LN('RI compounds'!$D$18))),""),"")</f>
        <v>#REF!</v>
      </c>
      <c r="T24" s="45" t="e">
        <f>IF($B24&lt;'RI compounds'!$C$20,IF($B24&gt;'RI compounds'!$C$19,INT(EXP(($B24-'RI compounds'!$C$19)/'RI compounds'!$H$20+LN('RI compounds'!$D$19))),""),"")</f>
        <v>#REF!</v>
      </c>
      <c r="U24" s="45" t="e">
        <f>IF($B24&lt;'RI compounds'!$C$21,IF($B24&gt;'RI compounds'!$C$20,INT(EXP(($B24-'RI compounds'!$C$20)/'RI compounds'!$H$21+LN('RI compounds'!$D$20))),""),"")</f>
        <v>#REF!</v>
      </c>
      <c r="V24" s="45" t="e">
        <f>IF($B24&gt;'RI compounds'!$C$21,INT(EXP(($B24-'RI compounds'!$C$20)/'RI compounds'!$H$21+LN('RI compounds'!$D$20))),"")</f>
        <v>#REF!</v>
      </c>
      <c r="W24" s="28"/>
      <c r="X24" s="48" t="str">
        <f>All!B24</f>
        <v>1-Butanol</v>
      </c>
      <c r="Y24" s="46">
        <f>+All!F24</f>
        <v>0.5</v>
      </c>
      <c r="Z24" s="49">
        <f>+All!H24</f>
        <v>657</v>
      </c>
      <c r="AA24" s="50" t="str">
        <f>IF($Z24=500,'RI compounds'!$C$3,IF($Z24&lt;'RI compounds'!$D$3,(LN($Z24)-LN('RI compounds'!$D$3))*'RI compounds'!$H$4+'RI compounds'!$C$3,""))</f>
        <v/>
      </c>
      <c r="AB24" s="50" t="str">
        <f>IF($Z24=600,'RI compounds'!$C$4,IF($Z24&lt;'RI compounds'!$D$4,IF($Z24&gt;'RI compounds'!$D$3,(LN($Z24)-LN('RI compounds'!$D$3))*'RI compounds'!$H$4+'RI compounds'!$C$3,""),""))</f>
        <v/>
      </c>
      <c r="AC24" s="50">
        <f>IF($Z24=700,+'RI compounds'!$C$5,IF($Z24&lt;'RI compounds'!$D$5,IF($Z24&gt;'RI compounds'!$D$4,(LN($Z24)-LN('RI compounds'!$D$4))*'RI compounds'!$H$5+'RI compounds'!$C$4,""),""))</f>
        <v>6.081799815139453</v>
      </c>
      <c r="AD24" s="50" t="str">
        <f>IF($Z24=800,'RI compounds'!$C$6,IF($Z24&lt;'RI compounds'!$D$6,IF($Z24&gt;'RI compounds'!$D$5,(LN($Z24)-LN('RI compounds'!$D$5))*'RI compounds'!$H$6+'RI compounds'!$C$5,""),""))</f>
        <v/>
      </c>
      <c r="AE24" s="50" t="str">
        <f>IF($Z24=900,'RI compounds'!$C$7,IF($Z24&lt;'RI compounds'!$D$7,IF($Z24&gt;'RI compounds'!$D$6,(LN($Z24)-LN('RI compounds'!$D$6))*'RI compounds'!$H$7+'RI compounds'!$C$6,""),""))</f>
        <v/>
      </c>
      <c r="AF24" s="50" t="str">
        <f>IF($Z24=1000,'RI compounds'!$C$8,IF($Z24&lt;'RI compounds'!$D$8,IF($Z24&gt;'RI compounds'!$D$7,(LN($Z24)-LN('RI compounds'!$D$7))*'RI compounds'!$H$8+'RI compounds'!$C$7,""),""))</f>
        <v/>
      </c>
      <c r="AG24" s="50" t="str">
        <f>IF($Z24=1100,'RI compounds'!$C$9,IF($Z24&lt;'RI compounds'!$D$9,IF($Z24&gt;'RI compounds'!$D$8,(LN($Z24)-LN('RI compounds'!$D$8))*'RI compounds'!$H$9+'RI compounds'!$C$8,""),""))</f>
        <v/>
      </c>
      <c r="AH24" s="50" t="str">
        <f>IF($Z24=1200,'RI compounds'!$C$10,IF($Z24&lt;'RI compounds'!$D$10,IF($Z24&gt;'RI compounds'!$D$9,(LN($Z24)-LN('RI compounds'!$D$9))*'RI compounds'!$H$10+'RI compounds'!$C$9,""),""))</f>
        <v/>
      </c>
      <c r="AI24" s="50" t="str">
        <f>IF($Z24=1300,'RI compounds'!$C$11,IF($Z24&lt;'RI compounds'!$D$11,IF($Z24&gt;'RI compounds'!$D$10,(LN($Z24)-LN('RI compounds'!$D$10))*'RI compounds'!$H$11+'RI compounds'!$C$10,""),""))</f>
        <v/>
      </c>
      <c r="AJ24" s="50" t="str">
        <f>IF($Z24=1400,'RI compounds'!$C$12,IF($Z24&lt;'RI compounds'!$D$12,IF($Z24&gt;'RI compounds'!$D$11,(LN($Z24)-LN('RI compounds'!$D$11))*'RI compounds'!$H$12+'RI compounds'!$C$11,""),""))</f>
        <v/>
      </c>
      <c r="AK24" s="50" t="str">
        <f>IF($Z24=1500,'RI compounds'!$C$13,IF($Z24&lt;'RI compounds'!$D$13,IF($Z24&gt;'RI compounds'!$D$12,(LN($Z24)-LN('RI compounds'!$D$12))*'RI compounds'!$H$13+'RI compounds'!$C$12,""),""))</f>
        <v/>
      </c>
      <c r="AL24" s="50" t="str">
        <f>IF($Z24=1600,'RI compounds'!$C$14,IF($Z24&lt;'RI compounds'!$D$14,IF($Z24&gt;'RI compounds'!$D$13,(LN($Z24)-LN('RI compounds'!$D$13))*'RI compounds'!$H$14+'RI compounds'!$C$13,""),""))</f>
        <v/>
      </c>
      <c r="AM24" s="50" t="str">
        <f>IF($Z24=1700,'RI compounds'!$C$15,IF($Z24&lt;'RI compounds'!$D$15,IF($Z24&gt;'RI compounds'!$D$14,(LN($Z24)-LN('RI compounds'!$D$14))*'RI compounds'!$H$15+'RI compounds'!$C$14,""),""))</f>
        <v/>
      </c>
      <c r="AN24" s="50" t="str">
        <f>IF($Z24=1800,'RI compounds'!$C$16,IF($Z24&lt;'RI compounds'!$D$16,IF($Z24&gt;'RI compounds'!$D$15,(LN($Z24)-LN('RI compounds'!$D$15))*'RI compounds'!$H$16+'RI compounds'!$C$15,""),""))</f>
        <v/>
      </c>
      <c r="AO24" s="50" t="str">
        <f>IF($Z24=1900,'RI compounds'!$C$17,IF($Z24&lt;'RI compounds'!$D$17,IF($Z24&gt;'RI compounds'!$D$16,(LN($Z24)-LN('RI compounds'!$D$16))*'RI compounds'!$H$17+'RI compounds'!$C$16,""),""))</f>
        <v/>
      </c>
      <c r="AP24" s="50" t="str">
        <f>IF($Z24=2000,'RI compounds'!$C$18,IF($Z24&lt;'RI compounds'!$D$18,IF($Z24&gt;'RI compounds'!$D$17,(LN($Z24)-LN('RI compounds'!$D$17))*'RI compounds'!$H$18+'RI compounds'!$C$17,""),""))</f>
        <v/>
      </c>
      <c r="AQ24" s="50" t="str">
        <f>IF($Z24=2100,'RI compounds'!$C$19,IF($Z24&lt;'RI compounds'!$D$19,IF($Z24&gt;'RI compounds'!$D$18,(LN($Z24)-LN('RI compounds'!$D$18))*'RI compounds'!$H$19+'RI compounds'!$C$18,""),""))</f>
        <v/>
      </c>
      <c r="AR24" s="50" t="str">
        <f>IF($Z24=2200,'RI compounds'!$C$20,IF($Z24&lt;'RI compounds'!$D$20,IF($Z24&gt;'RI compounds'!$D$19,(LN($Z24)-LN('RI compounds'!$D$19))*'RI compounds'!$H$20+'RI compounds'!$C$19,""),""))</f>
        <v/>
      </c>
      <c r="AS24" s="50" t="str">
        <f>IF($Z24=2300,'RI compounds'!$C$21,IF($Z24&lt;'RI compounds'!$D$21,IF($Z24&gt;'RI compounds'!$D$20,(LN($Z24)-LN('RI compounds'!$D$20))*'RI compounds'!$H$21+'RI compounds'!$C$20,""),""))</f>
        <v/>
      </c>
      <c r="AT24" s="50" t="str">
        <f>IF($Z24&gt;2300,(LN($Z24)-LN('RI compounds'!$D$20))*'RI compounds'!$H$21+'RI compounds'!$C$20,"")</f>
        <v/>
      </c>
    </row>
    <row r="25" spans="1:46" s="7" customFormat="1" ht="15" x14ac:dyDescent="0.25">
      <c r="A25" s="46">
        <f>+All!F25</f>
        <v>0.5</v>
      </c>
      <c r="B25" s="47" t="e">
        <f>All!#REF!</f>
        <v>#REF!</v>
      </c>
      <c r="C25" s="45" t="e">
        <f>IF(B25&lt;'RI compounds'!$C$3,INT(EXP((B25-'RI compounds'!$C$3)/'RI compounds'!$H$4+LN('RI compounds'!$D$3))),"")</f>
        <v>#REF!</v>
      </c>
      <c r="D25" s="45" t="e">
        <f>IF($B25&lt;'RI compounds'!$C$4,IF($B25&gt;'RI compounds'!$C$3,INT(EXP(($B25-'RI compounds'!$C$3)/'RI compounds'!$H$4+LN('RI compounds'!$D$3))),""),"")</f>
        <v>#REF!</v>
      </c>
      <c r="E25" s="45" t="e">
        <f>IF($B25&lt;'RI compounds'!$C$5,IF($B25&gt;'RI compounds'!$C$4,INT(EXP(($B25-'RI compounds'!$C$4)/'RI compounds'!$H$5+LN('RI compounds'!$D$4))),""),"")</f>
        <v>#REF!</v>
      </c>
      <c r="F25" s="45" t="e">
        <f>IF($B25&lt;'RI compounds'!$C$6,IF($B25&gt;'RI compounds'!$C$5,INT(EXP(($B25-'RI compounds'!$C$5)/'RI compounds'!$H$6+LN('RI compounds'!$D$5))),""),"")</f>
        <v>#REF!</v>
      </c>
      <c r="G25" s="45" t="e">
        <f>IF($B25&lt;'RI compounds'!$C$7,IF($B25&gt;'RI compounds'!$C$6,INT(EXP(($B25-'RI compounds'!$C$6)/'RI compounds'!$H$7+LN('RI compounds'!$D$6))),""),"")</f>
        <v>#REF!</v>
      </c>
      <c r="H25" s="45" t="e">
        <f>IF($B25&lt;'RI compounds'!$C$8,IF($B25&gt;'RI compounds'!$C$7,INT(EXP(($B25-'RI compounds'!$C$7)/'RI compounds'!$H$8+LN('RI compounds'!$D$7))),""),"")</f>
        <v>#REF!</v>
      </c>
      <c r="I25" s="45" t="e">
        <f>IF($B25&lt;'RI compounds'!$C$9,IF($B25&gt;'RI compounds'!$C$8,INT(EXP(($B25-'RI compounds'!$C$8)/'RI compounds'!$H$9+LN('RI compounds'!$D$8))),""),"")</f>
        <v>#REF!</v>
      </c>
      <c r="J25" s="45" t="e">
        <f>IF($B25&lt;'RI compounds'!$C$10,IF($B25&gt;'RI compounds'!$C$9,INT(EXP(($B25-'RI compounds'!$C$9)/'RI compounds'!$H$10+LN('RI compounds'!$D$9))),""),"")</f>
        <v>#REF!</v>
      </c>
      <c r="K25" s="45" t="e">
        <f>IF($B25&lt;'RI compounds'!$C$11,IF($B25&gt;'RI compounds'!$C$10,INT(EXP(($B25-'RI compounds'!$C$10)/'RI compounds'!$H$11+LN('RI compounds'!$D$10))),""),"")</f>
        <v>#REF!</v>
      </c>
      <c r="L25" s="45" t="e">
        <f>IF($B25&lt;'RI compounds'!$C$12,IF($B25&gt;'RI compounds'!$C$11,INT(EXP(($B25-'RI compounds'!$C$11)/'RI compounds'!$H$12+LN('RI compounds'!$D$11))),""),"")</f>
        <v>#REF!</v>
      </c>
      <c r="M25" s="45" t="e">
        <f>IF($B25&lt;'RI compounds'!$C$13,IF($B25&gt;'RI compounds'!$C$12,INT(EXP(($B25-'RI compounds'!$C$12)/'RI compounds'!$H$13+LN('RI compounds'!$D$12))),""),"")</f>
        <v>#REF!</v>
      </c>
      <c r="N25" s="45" t="e">
        <f>IF($B25&lt;'RI compounds'!$C$14,IF($B25&gt;'RI compounds'!$C$13,INT(EXP(($B25-'RI compounds'!$C$13)/'RI compounds'!$H$14+LN('RI compounds'!$D$13))),""),"")</f>
        <v>#REF!</v>
      </c>
      <c r="O25" s="45" t="e">
        <f>IF($B25&lt;'RI compounds'!$C$15,IF($B25&gt;'RI compounds'!$C$14,INT(EXP(($B25-'RI compounds'!$C$14)/'RI compounds'!$H$15+LN('RI compounds'!$D$14))),""),"")</f>
        <v>#REF!</v>
      </c>
      <c r="P25" s="45" t="e">
        <f>IF($B25&lt;'RI compounds'!$C$16,IF($B25&gt;'RI compounds'!$C$15,INT(EXP(($B25-'RI compounds'!$C$15)/'RI compounds'!$H$16+LN('RI compounds'!$D$15))),""),"")</f>
        <v>#REF!</v>
      </c>
      <c r="Q25" s="45" t="e">
        <f>IF($B25&lt;'RI compounds'!$C$17,IF($B25&gt;'RI compounds'!$C$16,INT(EXP(($B25-'RI compounds'!$C$16)/'RI compounds'!$H$17+LN('RI compounds'!$D$16))),""),"")</f>
        <v>#REF!</v>
      </c>
      <c r="R25" s="45" t="e">
        <f>IF($B25&lt;'RI compounds'!$C$18,IF($B25&gt;'RI compounds'!$C$17,INT(EXP(($B25-'RI compounds'!$C$17)/'RI compounds'!$H$18+LN('RI compounds'!$D$17))),""),"")</f>
        <v>#REF!</v>
      </c>
      <c r="S25" s="45" t="e">
        <f>IF($B25&lt;'RI compounds'!$C$19,IF($B25&gt;'RI compounds'!$C$18,INT(EXP(($B25-'RI compounds'!$C$18)/'RI compounds'!$H$19+LN('RI compounds'!$D$18))),""),"")</f>
        <v>#REF!</v>
      </c>
      <c r="T25" s="45" t="e">
        <f>IF($B25&lt;'RI compounds'!$C$20,IF($B25&gt;'RI compounds'!$C$19,INT(EXP(($B25-'RI compounds'!$C$19)/'RI compounds'!$H$20+LN('RI compounds'!$D$19))),""),"")</f>
        <v>#REF!</v>
      </c>
      <c r="U25" s="45" t="e">
        <f>IF($B25&lt;'RI compounds'!$C$21,IF($B25&gt;'RI compounds'!$C$20,INT(EXP(($B25-'RI compounds'!$C$20)/'RI compounds'!$H$21+LN('RI compounds'!$D$20))),""),"")</f>
        <v>#REF!</v>
      </c>
      <c r="V25" s="45" t="e">
        <f>IF($B25&gt;'RI compounds'!$C$21,INT(EXP(($B25-'RI compounds'!$C$20)/'RI compounds'!$H$21+LN('RI compounds'!$D$20))),"")</f>
        <v>#REF!</v>
      </c>
      <c r="W25" s="28"/>
      <c r="X25" s="48" t="str">
        <f>All!B25</f>
        <v>1-Butanol saturated</v>
      </c>
      <c r="Y25" s="46">
        <f>+All!F25</f>
        <v>0.5</v>
      </c>
      <c r="Z25" s="49">
        <f>+All!H25</f>
        <v>657</v>
      </c>
      <c r="AA25" s="50" t="str">
        <f>IF($Z25=500,'RI compounds'!$C$3,IF($Z25&lt;'RI compounds'!$D$3,(LN($Z25)-LN('RI compounds'!$D$3))*'RI compounds'!$H$4+'RI compounds'!$C$3,""))</f>
        <v/>
      </c>
      <c r="AB25" s="50" t="str">
        <f>IF($Z25=600,'RI compounds'!$C$4,IF($Z25&lt;'RI compounds'!$D$4,IF($Z25&gt;'RI compounds'!$D$3,(LN($Z25)-LN('RI compounds'!$D$3))*'RI compounds'!$H$4+'RI compounds'!$C$3,""),""))</f>
        <v/>
      </c>
      <c r="AC25" s="50">
        <f>IF($Z25=700,+'RI compounds'!$C$5,IF($Z25&lt;'RI compounds'!$D$5,IF($Z25&gt;'RI compounds'!$D$4,(LN($Z25)-LN('RI compounds'!$D$4))*'RI compounds'!$H$5+'RI compounds'!$C$4,""),""))</f>
        <v>6.081799815139453</v>
      </c>
      <c r="AD25" s="50" t="str">
        <f>IF($Z25=800,'RI compounds'!$C$6,IF($Z25&lt;'RI compounds'!$D$6,IF($Z25&gt;'RI compounds'!$D$5,(LN($Z25)-LN('RI compounds'!$D$5))*'RI compounds'!$H$6+'RI compounds'!$C$5,""),""))</f>
        <v/>
      </c>
      <c r="AE25" s="50" t="str">
        <f>IF($Z25=900,'RI compounds'!$C$7,IF($Z25&lt;'RI compounds'!$D$7,IF($Z25&gt;'RI compounds'!$D$6,(LN($Z25)-LN('RI compounds'!$D$6))*'RI compounds'!$H$7+'RI compounds'!$C$6,""),""))</f>
        <v/>
      </c>
      <c r="AF25" s="50" t="str">
        <f>IF($Z25=1000,'RI compounds'!$C$8,IF($Z25&lt;'RI compounds'!$D$8,IF($Z25&gt;'RI compounds'!$D$7,(LN($Z25)-LN('RI compounds'!$D$7))*'RI compounds'!$H$8+'RI compounds'!$C$7,""),""))</f>
        <v/>
      </c>
      <c r="AG25" s="50" t="str">
        <f>IF($Z25=1100,'RI compounds'!$C$9,IF($Z25&lt;'RI compounds'!$D$9,IF($Z25&gt;'RI compounds'!$D$8,(LN($Z25)-LN('RI compounds'!$D$8))*'RI compounds'!$H$9+'RI compounds'!$C$8,""),""))</f>
        <v/>
      </c>
      <c r="AH25" s="50" t="str">
        <f>IF($Z25=1200,'RI compounds'!$C$10,IF($Z25&lt;'RI compounds'!$D$10,IF($Z25&gt;'RI compounds'!$D$9,(LN($Z25)-LN('RI compounds'!$D$9))*'RI compounds'!$H$10+'RI compounds'!$C$9,""),""))</f>
        <v/>
      </c>
      <c r="AI25" s="50" t="str">
        <f>IF($Z25=1300,'RI compounds'!$C$11,IF($Z25&lt;'RI compounds'!$D$11,IF($Z25&gt;'RI compounds'!$D$10,(LN($Z25)-LN('RI compounds'!$D$10))*'RI compounds'!$H$11+'RI compounds'!$C$10,""),""))</f>
        <v/>
      </c>
      <c r="AJ25" s="50" t="str">
        <f>IF($Z25=1400,'RI compounds'!$C$12,IF($Z25&lt;'RI compounds'!$D$12,IF($Z25&gt;'RI compounds'!$D$11,(LN($Z25)-LN('RI compounds'!$D$11))*'RI compounds'!$H$12+'RI compounds'!$C$11,""),""))</f>
        <v/>
      </c>
      <c r="AK25" s="50" t="str">
        <f>IF($Z25=1500,'RI compounds'!$C$13,IF($Z25&lt;'RI compounds'!$D$13,IF($Z25&gt;'RI compounds'!$D$12,(LN($Z25)-LN('RI compounds'!$D$12))*'RI compounds'!$H$13+'RI compounds'!$C$12,""),""))</f>
        <v/>
      </c>
      <c r="AL25" s="50" t="str">
        <f>IF($Z25=1600,'RI compounds'!$C$14,IF($Z25&lt;'RI compounds'!$D$14,IF($Z25&gt;'RI compounds'!$D$13,(LN($Z25)-LN('RI compounds'!$D$13))*'RI compounds'!$H$14+'RI compounds'!$C$13,""),""))</f>
        <v/>
      </c>
      <c r="AM25" s="50" t="str">
        <f>IF($Z25=1700,'RI compounds'!$C$15,IF($Z25&lt;'RI compounds'!$D$15,IF($Z25&gt;'RI compounds'!$D$14,(LN($Z25)-LN('RI compounds'!$D$14))*'RI compounds'!$H$15+'RI compounds'!$C$14,""),""))</f>
        <v/>
      </c>
      <c r="AN25" s="50" t="str">
        <f>IF($Z25=1800,'RI compounds'!$C$16,IF($Z25&lt;'RI compounds'!$D$16,IF($Z25&gt;'RI compounds'!$D$15,(LN($Z25)-LN('RI compounds'!$D$15))*'RI compounds'!$H$16+'RI compounds'!$C$15,""),""))</f>
        <v/>
      </c>
      <c r="AO25" s="50" t="str">
        <f>IF($Z25=1900,'RI compounds'!$C$17,IF($Z25&lt;'RI compounds'!$D$17,IF($Z25&gt;'RI compounds'!$D$16,(LN($Z25)-LN('RI compounds'!$D$16))*'RI compounds'!$H$17+'RI compounds'!$C$16,""),""))</f>
        <v/>
      </c>
      <c r="AP25" s="50" t="str">
        <f>IF($Z25=2000,'RI compounds'!$C$18,IF($Z25&lt;'RI compounds'!$D$18,IF($Z25&gt;'RI compounds'!$D$17,(LN($Z25)-LN('RI compounds'!$D$17))*'RI compounds'!$H$18+'RI compounds'!$C$17,""),""))</f>
        <v/>
      </c>
      <c r="AQ25" s="50" t="str">
        <f>IF($Z25=2100,'RI compounds'!$C$19,IF($Z25&lt;'RI compounds'!$D$19,IF($Z25&gt;'RI compounds'!$D$18,(LN($Z25)-LN('RI compounds'!$D$18))*'RI compounds'!$H$19+'RI compounds'!$C$18,""),""))</f>
        <v/>
      </c>
      <c r="AR25" s="50" t="str">
        <f>IF($Z25=2200,'RI compounds'!$C$20,IF($Z25&lt;'RI compounds'!$D$20,IF($Z25&gt;'RI compounds'!$D$19,(LN($Z25)-LN('RI compounds'!$D$19))*'RI compounds'!$H$20+'RI compounds'!$C$19,""),""))</f>
        <v/>
      </c>
      <c r="AS25" s="50" t="str">
        <f>IF($Z25=2300,'RI compounds'!$C$21,IF($Z25&lt;'RI compounds'!$D$21,IF($Z25&gt;'RI compounds'!$D$20,(LN($Z25)-LN('RI compounds'!$D$20))*'RI compounds'!$H$21+'RI compounds'!$C$20,""),""))</f>
        <v/>
      </c>
      <c r="AT25" s="50" t="str">
        <f>IF($Z25&gt;2300,(LN($Z25)-LN('RI compounds'!$D$20))*'RI compounds'!$H$21+'RI compounds'!$C$20,"")</f>
        <v/>
      </c>
    </row>
    <row r="26" spans="1:46" s="7" customFormat="1" ht="15" x14ac:dyDescent="0.25">
      <c r="A26" s="46">
        <f>+All!F26</f>
        <v>0.5</v>
      </c>
      <c r="B26" s="47" t="e">
        <f>All!#REF!</f>
        <v>#REF!</v>
      </c>
      <c r="C26" s="45" t="e">
        <f>IF(B26&lt;'RI compounds'!$C$3,INT(EXP((B26-'RI compounds'!$C$3)/'RI compounds'!$H$4+LN('RI compounds'!$D$3))),"")</f>
        <v>#REF!</v>
      </c>
      <c r="D26" s="45" t="e">
        <f>IF($B26&lt;'RI compounds'!$C$4,IF($B26&gt;'RI compounds'!$C$3,INT(EXP(($B26-'RI compounds'!$C$3)/'RI compounds'!$H$4+LN('RI compounds'!$D$3))),""),"")</f>
        <v>#REF!</v>
      </c>
      <c r="E26" s="45" t="e">
        <f>IF($B26&lt;'RI compounds'!$C$5,IF($B26&gt;'RI compounds'!$C$4,INT(EXP(($B26-'RI compounds'!$C$4)/'RI compounds'!$H$5+LN('RI compounds'!$D$4))),""),"")</f>
        <v>#REF!</v>
      </c>
      <c r="F26" s="45" t="e">
        <f>IF($B26&lt;'RI compounds'!$C$6,IF($B26&gt;'RI compounds'!$C$5,INT(EXP(($B26-'RI compounds'!$C$5)/'RI compounds'!$H$6+LN('RI compounds'!$D$5))),""),"")</f>
        <v>#REF!</v>
      </c>
      <c r="G26" s="45" t="e">
        <f>IF($B26&lt;'RI compounds'!$C$7,IF($B26&gt;'RI compounds'!$C$6,INT(EXP(($B26-'RI compounds'!$C$6)/'RI compounds'!$H$7+LN('RI compounds'!$D$6))),""),"")</f>
        <v>#REF!</v>
      </c>
      <c r="H26" s="45" t="e">
        <f>IF($B26&lt;'RI compounds'!$C$8,IF($B26&gt;'RI compounds'!$C$7,INT(EXP(($B26-'RI compounds'!$C$7)/'RI compounds'!$H$8+LN('RI compounds'!$D$7))),""),"")</f>
        <v>#REF!</v>
      </c>
      <c r="I26" s="45" t="e">
        <f>IF($B26&lt;'RI compounds'!$C$9,IF($B26&gt;'RI compounds'!$C$8,INT(EXP(($B26-'RI compounds'!$C$8)/'RI compounds'!$H$9+LN('RI compounds'!$D$8))),""),"")</f>
        <v>#REF!</v>
      </c>
      <c r="J26" s="45" t="e">
        <f>IF($B26&lt;'RI compounds'!$C$10,IF($B26&gt;'RI compounds'!$C$9,INT(EXP(($B26-'RI compounds'!$C$9)/'RI compounds'!$H$10+LN('RI compounds'!$D$9))),""),"")</f>
        <v>#REF!</v>
      </c>
      <c r="K26" s="45" t="e">
        <f>IF($B26&lt;'RI compounds'!$C$11,IF($B26&gt;'RI compounds'!$C$10,INT(EXP(($B26-'RI compounds'!$C$10)/'RI compounds'!$H$11+LN('RI compounds'!$D$10))),""),"")</f>
        <v>#REF!</v>
      </c>
      <c r="L26" s="45" t="e">
        <f>IF($B26&lt;'RI compounds'!$C$12,IF($B26&gt;'RI compounds'!$C$11,INT(EXP(($B26-'RI compounds'!$C$11)/'RI compounds'!$H$12+LN('RI compounds'!$D$11))),""),"")</f>
        <v>#REF!</v>
      </c>
      <c r="M26" s="45" t="e">
        <f>IF($B26&lt;'RI compounds'!$C$13,IF($B26&gt;'RI compounds'!$C$12,INT(EXP(($B26-'RI compounds'!$C$12)/'RI compounds'!$H$13+LN('RI compounds'!$D$12))),""),"")</f>
        <v>#REF!</v>
      </c>
      <c r="N26" s="45" t="e">
        <f>IF($B26&lt;'RI compounds'!$C$14,IF($B26&gt;'RI compounds'!$C$13,INT(EXP(($B26-'RI compounds'!$C$13)/'RI compounds'!$H$14+LN('RI compounds'!$D$13))),""),"")</f>
        <v>#REF!</v>
      </c>
      <c r="O26" s="45" t="e">
        <f>IF($B26&lt;'RI compounds'!$C$15,IF($B26&gt;'RI compounds'!$C$14,INT(EXP(($B26-'RI compounds'!$C$14)/'RI compounds'!$H$15+LN('RI compounds'!$D$14))),""),"")</f>
        <v>#REF!</v>
      </c>
      <c r="P26" s="45" t="e">
        <f>IF($B26&lt;'RI compounds'!$C$16,IF($B26&gt;'RI compounds'!$C$15,INT(EXP(($B26-'RI compounds'!$C$15)/'RI compounds'!$H$16+LN('RI compounds'!$D$15))),""),"")</f>
        <v>#REF!</v>
      </c>
      <c r="Q26" s="45" t="e">
        <f>IF($B26&lt;'RI compounds'!$C$17,IF($B26&gt;'RI compounds'!$C$16,INT(EXP(($B26-'RI compounds'!$C$16)/'RI compounds'!$H$17+LN('RI compounds'!$D$16))),""),"")</f>
        <v>#REF!</v>
      </c>
      <c r="R26" s="45" t="e">
        <f>IF($B26&lt;'RI compounds'!$C$18,IF($B26&gt;'RI compounds'!$C$17,INT(EXP(($B26-'RI compounds'!$C$17)/'RI compounds'!$H$18+LN('RI compounds'!$D$17))),""),"")</f>
        <v>#REF!</v>
      </c>
      <c r="S26" s="45" t="e">
        <f>IF($B26&lt;'RI compounds'!$C$19,IF($B26&gt;'RI compounds'!$C$18,INT(EXP(($B26-'RI compounds'!$C$18)/'RI compounds'!$H$19+LN('RI compounds'!$D$18))),""),"")</f>
        <v>#REF!</v>
      </c>
      <c r="T26" s="45" t="e">
        <f>IF($B26&lt;'RI compounds'!$C$20,IF($B26&gt;'RI compounds'!$C$19,INT(EXP(($B26-'RI compounds'!$C$19)/'RI compounds'!$H$20+LN('RI compounds'!$D$19))),""),"")</f>
        <v>#REF!</v>
      </c>
      <c r="U26" s="45" t="e">
        <f>IF($B26&lt;'RI compounds'!$C$21,IF($B26&gt;'RI compounds'!$C$20,INT(EXP(($B26-'RI compounds'!$C$20)/'RI compounds'!$H$21+LN('RI compounds'!$D$20))),""),"")</f>
        <v>#REF!</v>
      </c>
      <c r="V26" s="45" t="e">
        <f>IF($B26&gt;'RI compounds'!$C$21,INT(EXP(($B26-'RI compounds'!$C$20)/'RI compounds'!$H$21+LN('RI compounds'!$D$20))),"")</f>
        <v>#REF!</v>
      </c>
      <c r="W26" s="28"/>
      <c r="X26" s="48" t="str">
        <f>All!B26</f>
        <v>2-Methyl butanal</v>
      </c>
      <c r="Y26" s="46">
        <f>+All!F26</f>
        <v>0.5</v>
      </c>
      <c r="Z26" s="49">
        <f>+All!H26</f>
        <v>662</v>
      </c>
      <c r="AA26" s="50" t="str">
        <f>IF($Z26=500,'RI compounds'!$C$3,IF($Z26&lt;'RI compounds'!$D$3,(LN($Z26)-LN('RI compounds'!$D$3))*'RI compounds'!$H$4+'RI compounds'!$C$3,""))</f>
        <v/>
      </c>
      <c r="AB26" s="50" t="str">
        <f>IF($Z26=600,'RI compounds'!$C$4,IF($Z26&lt;'RI compounds'!$D$4,IF($Z26&gt;'RI compounds'!$D$3,(LN($Z26)-LN('RI compounds'!$D$3))*'RI compounds'!$H$4+'RI compounds'!$C$3,""),""))</f>
        <v/>
      </c>
      <c r="AC26" s="50">
        <f>IF($Z26=700,+'RI compounds'!$C$5,IF($Z26&lt;'RI compounds'!$D$5,IF($Z26&gt;'RI compounds'!$D$4,(LN($Z26)-LN('RI compounds'!$D$4))*'RI compounds'!$H$5+'RI compounds'!$C$4,""),""))</f>
        <v>6.1542950270798604</v>
      </c>
      <c r="AD26" s="50" t="str">
        <f>IF($Z26=800,'RI compounds'!$C$6,IF($Z26&lt;'RI compounds'!$D$6,IF($Z26&gt;'RI compounds'!$D$5,(LN($Z26)-LN('RI compounds'!$D$5))*'RI compounds'!$H$6+'RI compounds'!$C$5,""),""))</f>
        <v/>
      </c>
      <c r="AE26" s="50" t="str">
        <f>IF($Z26=900,'RI compounds'!$C$7,IF($Z26&lt;'RI compounds'!$D$7,IF($Z26&gt;'RI compounds'!$D$6,(LN($Z26)-LN('RI compounds'!$D$6))*'RI compounds'!$H$7+'RI compounds'!$C$6,""),""))</f>
        <v/>
      </c>
      <c r="AF26" s="50" t="str">
        <f>IF($Z26=1000,'RI compounds'!$C$8,IF($Z26&lt;'RI compounds'!$D$8,IF($Z26&gt;'RI compounds'!$D$7,(LN($Z26)-LN('RI compounds'!$D$7))*'RI compounds'!$H$8+'RI compounds'!$C$7,""),""))</f>
        <v/>
      </c>
      <c r="AG26" s="50" t="str">
        <f>IF($Z26=1100,'RI compounds'!$C$9,IF($Z26&lt;'RI compounds'!$D$9,IF($Z26&gt;'RI compounds'!$D$8,(LN($Z26)-LN('RI compounds'!$D$8))*'RI compounds'!$H$9+'RI compounds'!$C$8,""),""))</f>
        <v/>
      </c>
      <c r="AH26" s="50" t="str">
        <f>IF($Z26=1200,'RI compounds'!$C$10,IF($Z26&lt;'RI compounds'!$D$10,IF($Z26&gt;'RI compounds'!$D$9,(LN($Z26)-LN('RI compounds'!$D$9))*'RI compounds'!$H$10+'RI compounds'!$C$9,""),""))</f>
        <v/>
      </c>
      <c r="AI26" s="50" t="str">
        <f>IF($Z26=1300,'RI compounds'!$C$11,IF($Z26&lt;'RI compounds'!$D$11,IF($Z26&gt;'RI compounds'!$D$10,(LN($Z26)-LN('RI compounds'!$D$10))*'RI compounds'!$H$11+'RI compounds'!$C$10,""),""))</f>
        <v/>
      </c>
      <c r="AJ26" s="50" t="str">
        <f>IF($Z26=1400,'RI compounds'!$C$12,IF($Z26&lt;'RI compounds'!$D$12,IF($Z26&gt;'RI compounds'!$D$11,(LN($Z26)-LN('RI compounds'!$D$11))*'RI compounds'!$H$12+'RI compounds'!$C$11,""),""))</f>
        <v/>
      </c>
      <c r="AK26" s="50" t="str">
        <f>IF($Z26=1500,'RI compounds'!$C$13,IF($Z26&lt;'RI compounds'!$D$13,IF($Z26&gt;'RI compounds'!$D$12,(LN($Z26)-LN('RI compounds'!$D$12))*'RI compounds'!$H$13+'RI compounds'!$C$12,""),""))</f>
        <v/>
      </c>
      <c r="AL26" s="50" t="str">
        <f>IF($Z26=1600,'RI compounds'!$C$14,IF($Z26&lt;'RI compounds'!$D$14,IF($Z26&gt;'RI compounds'!$D$13,(LN($Z26)-LN('RI compounds'!$D$13))*'RI compounds'!$H$14+'RI compounds'!$C$13,""),""))</f>
        <v/>
      </c>
      <c r="AM26" s="50" t="str">
        <f>IF($Z26=1700,'RI compounds'!$C$15,IF($Z26&lt;'RI compounds'!$D$15,IF($Z26&gt;'RI compounds'!$D$14,(LN($Z26)-LN('RI compounds'!$D$14))*'RI compounds'!$H$15+'RI compounds'!$C$14,""),""))</f>
        <v/>
      </c>
      <c r="AN26" s="50" t="str">
        <f>IF($Z26=1800,'RI compounds'!$C$16,IF($Z26&lt;'RI compounds'!$D$16,IF($Z26&gt;'RI compounds'!$D$15,(LN($Z26)-LN('RI compounds'!$D$15))*'RI compounds'!$H$16+'RI compounds'!$C$15,""),""))</f>
        <v/>
      </c>
      <c r="AO26" s="50" t="str">
        <f>IF($Z26=1900,'RI compounds'!$C$17,IF($Z26&lt;'RI compounds'!$D$17,IF($Z26&gt;'RI compounds'!$D$16,(LN($Z26)-LN('RI compounds'!$D$16))*'RI compounds'!$H$17+'RI compounds'!$C$16,""),""))</f>
        <v/>
      </c>
      <c r="AP26" s="50" t="str">
        <f>IF($Z26=2000,'RI compounds'!$C$18,IF($Z26&lt;'RI compounds'!$D$18,IF($Z26&gt;'RI compounds'!$D$17,(LN($Z26)-LN('RI compounds'!$D$17))*'RI compounds'!$H$18+'RI compounds'!$C$17,""),""))</f>
        <v/>
      </c>
      <c r="AQ26" s="50" t="str">
        <f>IF($Z26=2100,'RI compounds'!$C$19,IF($Z26&lt;'RI compounds'!$D$19,IF($Z26&gt;'RI compounds'!$D$18,(LN($Z26)-LN('RI compounds'!$D$18))*'RI compounds'!$H$19+'RI compounds'!$C$18,""),""))</f>
        <v/>
      </c>
      <c r="AR26" s="50" t="str">
        <f>IF($Z26=2200,'RI compounds'!$C$20,IF($Z26&lt;'RI compounds'!$D$20,IF($Z26&gt;'RI compounds'!$D$19,(LN($Z26)-LN('RI compounds'!$D$19))*'RI compounds'!$H$20+'RI compounds'!$C$19,""),""))</f>
        <v/>
      </c>
      <c r="AS26" s="50" t="str">
        <f>IF($Z26=2300,'RI compounds'!$C$21,IF($Z26&lt;'RI compounds'!$D$21,IF($Z26&gt;'RI compounds'!$D$20,(LN($Z26)-LN('RI compounds'!$D$20))*'RI compounds'!$H$21+'RI compounds'!$C$20,""),""))</f>
        <v/>
      </c>
      <c r="AT26" s="50" t="str">
        <f>IF($Z26&gt;2300,(LN($Z26)-LN('RI compounds'!$D$20))*'RI compounds'!$H$21+'RI compounds'!$C$20,"")</f>
        <v/>
      </c>
    </row>
    <row r="27" spans="1:46" s="7" customFormat="1" ht="15" x14ac:dyDescent="0.25">
      <c r="A27" s="46">
        <f>+All!F27</f>
        <v>0.5</v>
      </c>
      <c r="B27" s="47" t="e">
        <f>All!#REF!</f>
        <v>#REF!</v>
      </c>
      <c r="C27" s="45" t="e">
        <f>IF(B27&lt;'RI compounds'!$C$3,INT(EXP((B27-'RI compounds'!$C$3)/'RI compounds'!$H$4+LN('RI compounds'!$D$3))),"")</f>
        <v>#REF!</v>
      </c>
      <c r="D27" s="45" t="e">
        <f>IF($B27&lt;'RI compounds'!$C$4,IF($B27&gt;'RI compounds'!$C$3,INT(EXP(($B27-'RI compounds'!$C$3)/'RI compounds'!$H$4+LN('RI compounds'!$D$3))),""),"")</f>
        <v>#REF!</v>
      </c>
      <c r="E27" s="45" t="e">
        <f>IF($B27&lt;'RI compounds'!$C$5,IF($B27&gt;'RI compounds'!$C$4,INT(EXP(($B27-'RI compounds'!$C$4)/'RI compounds'!$H$5+LN('RI compounds'!$D$4))),""),"")</f>
        <v>#REF!</v>
      </c>
      <c r="F27" s="45" t="e">
        <f>IF($B27&lt;'RI compounds'!$C$6,IF($B27&gt;'RI compounds'!$C$5,INT(EXP(($B27-'RI compounds'!$C$5)/'RI compounds'!$H$6+LN('RI compounds'!$D$5))),""),"")</f>
        <v>#REF!</v>
      </c>
      <c r="G27" s="45" t="e">
        <f>IF($B27&lt;'RI compounds'!$C$7,IF($B27&gt;'RI compounds'!$C$6,INT(EXP(($B27-'RI compounds'!$C$6)/'RI compounds'!$H$7+LN('RI compounds'!$D$6))),""),"")</f>
        <v>#REF!</v>
      </c>
      <c r="H27" s="45" t="e">
        <f>IF($B27&lt;'RI compounds'!$C$8,IF($B27&gt;'RI compounds'!$C$7,INT(EXP(($B27-'RI compounds'!$C$7)/'RI compounds'!$H$8+LN('RI compounds'!$D$7))),""),"")</f>
        <v>#REF!</v>
      </c>
      <c r="I27" s="45" t="e">
        <f>IF($B27&lt;'RI compounds'!$C$9,IF($B27&gt;'RI compounds'!$C$8,INT(EXP(($B27-'RI compounds'!$C$8)/'RI compounds'!$H$9+LN('RI compounds'!$D$8))),""),"")</f>
        <v>#REF!</v>
      </c>
      <c r="J27" s="45" t="e">
        <f>IF($B27&lt;'RI compounds'!$C$10,IF($B27&gt;'RI compounds'!$C$9,INT(EXP(($B27-'RI compounds'!$C$9)/'RI compounds'!$H$10+LN('RI compounds'!$D$9))),""),"")</f>
        <v>#REF!</v>
      </c>
      <c r="K27" s="45" t="e">
        <f>IF($B27&lt;'RI compounds'!$C$11,IF($B27&gt;'RI compounds'!$C$10,INT(EXP(($B27-'RI compounds'!$C$10)/'RI compounds'!$H$11+LN('RI compounds'!$D$10))),""),"")</f>
        <v>#REF!</v>
      </c>
      <c r="L27" s="45" t="e">
        <f>IF($B27&lt;'RI compounds'!$C$12,IF($B27&gt;'RI compounds'!$C$11,INT(EXP(($B27-'RI compounds'!$C$11)/'RI compounds'!$H$12+LN('RI compounds'!$D$11))),""),"")</f>
        <v>#REF!</v>
      </c>
      <c r="M27" s="45" t="e">
        <f>IF($B27&lt;'RI compounds'!$C$13,IF($B27&gt;'RI compounds'!$C$12,INT(EXP(($B27-'RI compounds'!$C$12)/'RI compounds'!$H$13+LN('RI compounds'!$D$12))),""),"")</f>
        <v>#REF!</v>
      </c>
      <c r="N27" s="45" t="e">
        <f>IF($B27&lt;'RI compounds'!$C$14,IF($B27&gt;'RI compounds'!$C$13,INT(EXP(($B27-'RI compounds'!$C$13)/'RI compounds'!$H$14+LN('RI compounds'!$D$13))),""),"")</f>
        <v>#REF!</v>
      </c>
      <c r="O27" s="45" t="e">
        <f>IF($B27&lt;'RI compounds'!$C$15,IF($B27&gt;'RI compounds'!$C$14,INT(EXP(($B27-'RI compounds'!$C$14)/'RI compounds'!$H$15+LN('RI compounds'!$D$14))),""),"")</f>
        <v>#REF!</v>
      </c>
      <c r="P27" s="45" t="e">
        <f>IF($B27&lt;'RI compounds'!$C$16,IF($B27&gt;'RI compounds'!$C$15,INT(EXP(($B27-'RI compounds'!$C$15)/'RI compounds'!$H$16+LN('RI compounds'!$D$15))),""),"")</f>
        <v>#REF!</v>
      </c>
      <c r="Q27" s="45" t="e">
        <f>IF($B27&lt;'RI compounds'!$C$17,IF($B27&gt;'RI compounds'!$C$16,INT(EXP(($B27-'RI compounds'!$C$16)/'RI compounds'!$H$17+LN('RI compounds'!$D$16))),""),"")</f>
        <v>#REF!</v>
      </c>
      <c r="R27" s="45" t="e">
        <f>IF($B27&lt;'RI compounds'!$C$18,IF($B27&gt;'RI compounds'!$C$17,INT(EXP(($B27-'RI compounds'!$C$17)/'RI compounds'!$H$18+LN('RI compounds'!$D$17))),""),"")</f>
        <v>#REF!</v>
      </c>
      <c r="S27" s="45" t="e">
        <f>IF($B27&lt;'RI compounds'!$C$19,IF($B27&gt;'RI compounds'!$C$18,INT(EXP(($B27-'RI compounds'!$C$18)/'RI compounds'!$H$19+LN('RI compounds'!$D$18))),""),"")</f>
        <v>#REF!</v>
      </c>
      <c r="T27" s="45" t="e">
        <f>IF($B27&lt;'RI compounds'!$C$20,IF($B27&gt;'RI compounds'!$C$19,INT(EXP(($B27-'RI compounds'!$C$19)/'RI compounds'!$H$20+LN('RI compounds'!$D$19))),""),"")</f>
        <v>#REF!</v>
      </c>
      <c r="U27" s="45" t="e">
        <f>IF($B27&lt;'RI compounds'!$C$21,IF($B27&gt;'RI compounds'!$C$20,INT(EXP(($B27-'RI compounds'!$C$20)/'RI compounds'!$H$21+LN('RI compounds'!$D$20))),""),"")</f>
        <v>#REF!</v>
      </c>
      <c r="V27" s="45" t="e">
        <f>IF($B27&gt;'RI compounds'!$C$21,INT(EXP(($B27-'RI compounds'!$C$20)/'RI compounds'!$H$21+LN('RI compounds'!$D$20))),"")</f>
        <v>#REF!</v>
      </c>
      <c r="W27" s="28"/>
      <c r="X27" s="48" t="str">
        <f>All!B27</f>
        <v>Hydroxyacetone</v>
      </c>
      <c r="Y27" s="46">
        <f>+All!F27</f>
        <v>0.5</v>
      </c>
      <c r="Z27" s="49">
        <f>+All!H27</f>
        <v>674</v>
      </c>
      <c r="AA27" s="50" t="str">
        <f>IF($Z27=500,'RI compounds'!$C$3,IF($Z27&lt;'RI compounds'!$D$3,(LN($Z27)-LN('RI compounds'!$D$3))*'RI compounds'!$H$4+'RI compounds'!$C$3,""))</f>
        <v/>
      </c>
      <c r="AB27" s="50" t="str">
        <f>IF($Z27=600,'RI compounds'!$C$4,IF($Z27&lt;'RI compounds'!$D$4,IF($Z27&gt;'RI compounds'!$D$3,(LN($Z27)-LN('RI compounds'!$D$3))*'RI compounds'!$H$4+'RI compounds'!$C$3,""),""))</f>
        <v/>
      </c>
      <c r="AC27" s="50">
        <f>IF($Z27=700,+'RI compounds'!$C$5,IF($Z27&lt;'RI compounds'!$D$5,IF($Z27&gt;'RI compounds'!$D$4,(LN($Z27)-LN('RI compounds'!$D$4))*'RI compounds'!$H$5+'RI compounds'!$C$4,""),""))</f>
        <v>6.3260734069304299</v>
      </c>
      <c r="AD27" s="50" t="str">
        <f>IF($Z27=800,'RI compounds'!$C$6,IF($Z27&lt;'RI compounds'!$D$6,IF($Z27&gt;'RI compounds'!$D$5,(LN($Z27)-LN('RI compounds'!$D$5))*'RI compounds'!$H$6+'RI compounds'!$C$5,""),""))</f>
        <v/>
      </c>
      <c r="AE27" s="50" t="str">
        <f>IF($Z27=900,'RI compounds'!$C$7,IF($Z27&lt;'RI compounds'!$D$7,IF($Z27&gt;'RI compounds'!$D$6,(LN($Z27)-LN('RI compounds'!$D$6))*'RI compounds'!$H$7+'RI compounds'!$C$6,""),""))</f>
        <v/>
      </c>
      <c r="AF27" s="50" t="str">
        <f>IF($Z27=1000,'RI compounds'!$C$8,IF($Z27&lt;'RI compounds'!$D$8,IF($Z27&gt;'RI compounds'!$D$7,(LN($Z27)-LN('RI compounds'!$D$7))*'RI compounds'!$H$8+'RI compounds'!$C$7,""),""))</f>
        <v/>
      </c>
      <c r="AG27" s="50" t="str">
        <f>IF($Z27=1100,'RI compounds'!$C$9,IF($Z27&lt;'RI compounds'!$D$9,IF($Z27&gt;'RI compounds'!$D$8,(LN($Z27)-LN('RI compounds'!$D$8))*'RI compounds'!$H$9+'RI compounds'!$C$8,""),""))</f>
        <v/>
      </c>
      <c r="AH27" s="50" t="str">
        <f>IF($Z27=1200,'RI compounds'!$C$10,IF($Z27&lt;'RI compounds'!$D$10,IF($Z27&gt;'RI compounds'!$D$9,(LN($Z27)-LN('RI compounds'!$D$9))*'RI compounds'!$H$10+'RI compounds'!$C$9,""),""))</f>
        <v/>
      </c>
      <c r="AI27" s="50" t="str">
        <f>IF($Z27=1300,'RI compounds'!$C$11,IF($Z27&lt;'RI compounds'!$D$11,IF($Z27&gt;'RI compounds'!$D$10,(LN($Z27)-LN('RI compounds'!$D$10))*'RI compounds'!$H$11+'RI compounds'!$C$10,""),""))</f>
        <v/>
      </c>
      <c r="AJ27" s="50" t="str">
        <f>IF($Z27=1400,'RI compounds'!$C$12,IF($Z27&lt;'RI compounds'!$D$12,IF($Z27&gt;'RI compounds'!$D$11,(LN($Z27)-LN('RI compounds'!$D$11))*'RI compounds'!$H$12+'RI compounds'!$C$11,""),""))</f>
        <v/>
      </c>
      <c r="AK27" s="50" t="str">
        <f>IF($Z27=1500,'RI compounds'!$C$13,IF($Z27&lt;'RI compounds'!$D$13,IF($Z27&gt;'RI compounds'!$D$12,(LN($Z27)-LN('RI compounds'!$D$12))*'RI compounds'!$H$13+'RI compounds'!$C$12,""),""))</f>
        <v/>
      </c>
      <c r="AL27" s="50" t="str">
        <f>IF($Z27=1600,'RI compounds'!$C$14,IF($Z27&lt;'RI compounds'!$D$14,IF($Z27&gt;'RI compounds'!$D$13,(LN($Z27)-LN('RI compounds'!$D$13))*'RI compounds'!$H$14+'RI compounds'!$C$13,""),""))</f>
        <v/>
      </c>
      <c r="AM27" s="50" t="str">
        <f>IF($Z27=1700,'RI compounds'!$C$15,IF($Z27&lt;'RI compounds'!$D$15,IF($Z27&gt;'RI compounds'!$D$14,(LN($Z27)-LN('RI compounds'!$D$14))*'RI compounds'!$H$15+'RI compounds'!$C$14,""),""))</f>
        <v/>
      </c>
      <c r="AN27" s="50" t="str">
        <f>IF($Z27=1800,'RI compounds'!$C$16,IF($Z27&lt;'RI compounds'!$D$16,IF($Z27&gt;'RI compounds'!$D$15,(LN($Z27)-LN('RI compounds'!$D$15))*'RI compounds'!$H$16+'RI compounds'!$C$15,""),""))</f>
        <v/>
      </c>
      <c r="AO27" s="50" t="str">
        <f>IF($Z27=1900,'RI compounds'!$C$17,IF($Z27&lt;'RI compounds'!$D$17,IF($Z27&gt;'RI compounds'!$D$16,(LN($Z27)-LN('RI compounds'!$D$16))*'RI compounds'!$H$17+'RI compounds'!$C$16,""),""))</f>
        <v/>
      </c>
      <c r="AP27" s="50" t="str">
        <f>IF($Z27=2000,'RI compounds'!$C$18,IF($Z27&lt;'RI compounds'!$D$18,IF($Z27&gt;'RI compounds'!$D$17,(LN($Z27)-LN('RI compounds'!$D$17))*'RI compounds'!$H$18+'RI compounds'!$C$17,""),""))</f>
        <v/>
      </c>
      <c r="AQ27" s="50" t="str">
        <f>IF($Z27=2100,'RI compounds'!$C$19,IF($Z27&lt;'RI compounds'!$D$19,IF($Z27&gt;'RI compounds'!$D$18,(LN($Z27)-LN('RI compounds'!$D$18))*'RI compounds'!$H$19+'RI compounds'!$C$18,""),""))</f>
        <v/>
      </c>
      <c r="AR27" s="50" t="str">
        <f>IF($Z27=2200,'RI compounds'!$C$20,IF($Z27&lt;'RI compounds'!$D$20,IF($Z27&gt;'RI compounds'!$D$19,(LN($Z27)-LN('RI compounds'!$D$19))*'RI compounds'!$H$20+'RI compounds'!$C$19,""),""))</f>
        <v/>
      </c>
      <c r="AS27" s="50" t="str">
        <f>IF($Z27=2300,'RI compounds'!$C$21,IF($Z27&lt;'RI compounds'!$D$21,IF($Z27&gt;'RI compounds'!$D$20,(LN($Z27)-LN('RI compounds'!$D$20))*'RI compounds'!$H$21+'RI compounds'!$C$20,""),""))</f>
        <v/>
      </c>
      <c r="AT27" s="50" t="str">
        <f>IF($Z27&gt;2300,(LN($Z27)-LN('RI compounds'!$D$20))*'RI compounds'!$H$21+'RI compounds'!$C$20,"")</f>
        <v/>
      </c>
    </row>
    <row r="28" spans="1:46" s="7" customFormat="1" ht="15" x14ac:dyDescent="0.25">
      <c r="A28" s="46">
        <f>+All!F28</f>
        <v>0.5</v>
      </c>
      <c r="B28" s="47" t="e">
        <f>All!#REF!</f>
        <v>#REF!</v>
      </c>
      <c r="C28" s="45" t="e">
        <f>IF(B28&lt;'RI compounds'!$C$3,INT(EXP((B28-'RI compounds'!$C$3)/'RI compounds'!$H$4+LN('RI compounds'!$D$3))),"")</f>
        <v>#REF!</v>
      </c>
      <c r="D28" s="45" t="e">
        <f>IF($B28&lt;'RI compounds'!$C$4,IF($B28&gt;'RI compounds'!$C$3,INT(EXP(($B28-'RI compounds'!$C$3)/'RI compounds'!$H$4+LN('RI compounds'!$D$3))),""),"")</f>
        <v>#REF!</v>
      </c>
      <c r="E28" s="45" t="e">
        <f>IF($B28&lt;'RI compounds'!$C$5,IF($B28&gt;'RI compounds'!$C$4,INT(EXP(($B28-'RI compounds'!$C$4)/'RI compounds'!$H$5+LN('RI compounds'!$D$4))),""),"")</f>
        <v>#REF!</v>
      </c>
      <c r="F28" s="45" t="e">
        <f>IF($B28&lt;'RI compounds'!$C$6,IF($B28&gt;'RI compounds'!$C$5,INT(EXP(($B28-'RI compounds'!$C$5)/'RI compounds'!$H$6+LN('RI compounds'!$D$5))),""),"")</f>
        <v>#REF!</v>
      </c>
      <c r="G28" s="45" t="e">
        <f>IF($B28&lt;'RI compounds'!$C$7,IF($B28&gt;'RI compounds'!$C$6,INT(EXP(($B28-'RI compounds'!$C$6)/'RI compounds'!$H$7+LN('RI compounds'!$D$6))),""),"")</f>
        <v>#REF!</v>
      </c>
      <c r="H28" s="45" t="e">
        <f>IF($B28&lt;'RI compounds'!$C$8,IF($B28&gt;'RI compounds'!$C$7,INT(EXP(($B28-'RI compounds'!$C$7)/'RI compounds'!$H$8+LN('RI compounds'!$D$7))),""),"")</f>
        <v>#REF!</v>
      </c>
      <c r="I28" s="45" t="e">
        <f>IF($B28&lt;'RI compounds'!$C$9,IF($B28&gt;'RI compounds'!$C$8,INT(EXP(($B28-'RI compounds'!$C$8)/'RI compounds'!$H$9+LN('RI compounds'!$D$8))),""),"")</f>
        <v>#REF!</v>
      </c>
      <c r="J28" s="45" t="e">
        <f>IF($B28&lt;'RI compounds'!$C$10,IF($B28&gt;'RI compounds'!$C$9,INT(EXP(($B28-'RI compounds'!$C$9)/'RI compounds'!$H$10+LN('RI compounds'!$D$9))),""),"")</f>
        <v>#REF!</v>
      </c>
      <c r="K28" s="45" t="e">
        <f>IF($B28&lt;'RI compounds'!$C$11,IF($B28&gt;'RI compounds'!$C$10,INT(EXP(($B28-'RI compounds'!$C$10)/'RI compounds'!$H$11+LN('RI compounds'!$D$10))),""),"")</f>
        <v>#REF!</v>
      </c>
      <c r="L28" s="45" t="e">
        <f>IF($B28&lt;'RI compounds'!$C$12,IF($B28&gt;'RI compounds'!$C$11,INT(EXP(($B28-'RI compounds'!$C$11)/'RI compounds'!$H$12+LN('RI compounds'!$D$11))),""),"")</f>
        <v>#REF!</v>
      </c>
      <c r="M28" s="45" t="e">
        <f>IF($B28&lt;'RI compounds'!$C$13,IF($B28&gt;'RI compounds'!$C$12,INT(EXP(($B28-'RI compounds'!$C$12)/'RI compounds'!$H$13+LN('RI compounds'!$D$12))),""),"")</f>
        <v>#REF!</v>
      </c>
      <c r="N28" s="45" t="e">
        <f>IF($B28&lt;'RI compounds'!$C$14,IF($B28&gt;'RI compounds'!$C$13,INT(EXP(($B28-'RI compounds'!$C$13)/'RI compounds'!$H$14+LN('RI compounds'!$D$13))),""),"")</f>
        <v>#REF!</v>
      </c>
      <c r="O28" s="45" t="e">
        <f>IF($B28&lt;'RI compounds'!$C$15,IF($B28&gt;'RI compounds'!$C$14,INT(EXP(($B28-'RI compounds'!$C$14)/'RI compounds'!$H$15+LN('RI compounds'!$D$14))),""),"")</f>
        <v>#REF!</v>
      </c>
      <c r="P28" s="45" t="e">
        <f>IF($B28&lt;'RI compounds'!$C$16,IF($B28&gt;'RI compounds'!$C$15,INT(EXP(($B28-'RI compounds'!$C$15)/'RI compounds'!$H$16+LN('RI compounds'!$D$15))),""),"")</f>
        <v>#REF!</v>
      </c>
      <c r="Q28" s="45" t="e">
        <f>IF($B28&lt;'RI compounds'!$C$17,IF($B28&gt;'RI compounds'!$C$16,INT(EXP(($B28-'RI compounds'!$C$16)/'RI compounds'!$H$17+LN('RI compounds'!$D$16))),""),"")</f>
        <v>#REF!</v>
      </c>
      <c r="R28" s="45" t="e">
        <f>IF($B28&lt;'RI compounds'!$C$18,IF($B28&gt;'RI compounds'!$C$17,INT(EXP(($B28-'RI compounds'!$C$17)/'RI compounds'!$H$18+LN('RI compounds'!$D$17))),""),"")</f>
        <v>#REF!</v>
      </c>
      <c r="S28" s="45" t="e">
        <f>IF($B28&lt;'RI compounds'!$C$19,IF($B28&gt;'RI compounds'!$C$18,INT(EXP(($B28-'RI compounds'!$C$18)/'RI compounds'!$H$19+LN('RI compounds'!$D$18))),""),"")</f>
        <v>#REF!</v>
      </c>
      <c r="T28" s="45" t="e">
        <f>IF($B28&lt;'RI compounds'!$C$20,IF($B28&gt;'RI compounds'!$C$19,INT(EXP(($B28-'RI compounds'!$C$19)/'RI compounds'!$H$20+LN('RI compounds'!$D$19))),""),"")</f>
        <v>#REF!</v>
      </c>
      <c r="U28" s="45" t="e">
        <f>IF($B28&lt;'RI compounds'!$C$21,IF($B28&gt;'RI compounds'!$C$20,INT(EXP(($B28-'RI compounds'!$C$20)/'RI compounds'!$H$21+LN('RI compounds'!$D$20))),""),"")</f>
        <v>#REF!</v>
      </c>
      <c r="V28" s="45" t="e">
        <f>IF($B28&gt;'RI compounds'!$C$21,INT(EXP(($B28-'RI compounds'!$C$20)/'RI compounds'!$H$21+LN('RI compounds'!$D$20))),"")</f>
        <v>#REF!</v>
      </c>
      <c r="W28" s="28"/>
      <c r="X28" s="48" t="str">
        <f>All!B28</f>
        <v>2-Pentanone</v>
      </c>
      <c r="Y28" s="46">
        <f>+All!F28</f>
        <v>0.5</v>
      </c>
      <c r="Z28" s="49">
        <f>+All!H28</f>
        <v>682</v>
      </c>
      <c r="AA28" s="50" t="str">
        <f>IF($Z28=500,'RI compounds'!$C$3,IF($Z28&lt;'RI compounds'!$D$3,(LN($Z28)-LN('RI compounds'!$D$3))*'RI compounds'!$H$4+'RI compounds'!$C$3,""))</f>
        <v/>
      </c>
      <c r="AB28" s="50" t="str">
        <f>IF($Z28=600,'RI compounds'!$C$4,IF($Z28&lt;'RI compounds'!$D$4,IF($Z28&gt;'RI compounds'!$D$3,(LN($Z28)-LN('RI compounds'!$D$3))*'RI compounds'!$H$4+'RI compounds'!$C$3,""),""))</f>
        <v/>
      </c>
      <c r="AC28" s="50">
        <f>IF($Z28=700,+'RI compounds'!$C$5,IF($Z28&lt;'RI compounds'!$D$5,IF($Z28&gt;'RI compounds'!$D$4,(LN($Z28)-LN('RI compounds'!$D$4))*'RI compounds'!$H$5+'RI compounds'!$C$4,""),""))</f>
        <v>6.4389015319572751</v>
      </c>
      <c r="AD28" s="50" t="str">
        <f>IF($Z28=800,'RI compounds'!$C$6,IF($Z28&lt;'RI compounds'!$D$6,IF($Z28&gt;'RI compounds'!$D$5,(LN($Z28)-LN('RI compounds'!$D$5))*'RI compounds'!$H$6+'RI compounds'!$C$5,""),""))</f>
        <v/>
      </c>
      <c r="AE28" s="50" t="str">
        <f>IF($Z28=900,'RI compounds'!$C$7,IF($Z28&lt;'RI compounds'!$D$7,IF($Z28&gt;'RI compounds'!$D$6,(LN($Z28)-LN('RI compounds'!$D$6))*'RI compounds'!$H$7+'RI compounds'!$C$6,""),""))</f>
        <v/>
      </c>
      <c r="AF28" s="50" t="str">
        <f>IF($Z28=1000,'RI compounds'!$C$8,IF($Z28&lt;'RI compounds'!$D$8,IF($Z28&gt;'RI compounds'!$D$7,(LN($Z28)-LN('RI compounds'!$D$7))*'RI compounds'!$H$8+'RI compounds'!$C$7,""),""))</f>
        <v/>
      </c>
      <c r="AG28" s="50" t="str">
        <f>IF($Z28=1100,'RI compounds'!$C$9,IF($Z28&lt;'RI compounds'!$D$9,IF($Z28&gt;'RI compounds'!$D$8,(LN($Z28)-LN('RI compounds'!$D$8))*'RI compounds'!$H$9+'RI compounds'!$C$8,""),""))</f>
        <v/>
      </c>
      <c r="AH28" s="50" t="str">
        <f>IF($Z28=1200,'RI compounds'!$C$10,IF($Z28&lt;'RI compounds'!$D$10,IF($Z28&gt;'RI compounds'!$D$9,(LN($Z28)-LN('RI compounds'!$D$9))*'RI compounds'!$H$10+'RI compounds'!$C$9,""),""))</f>
        <v/>
      </c>
      <c r="AI28" s="50" t="str">
        <f>IF($Z28=1300,'RI compounds'!$C$11,IF($Z28&lt;'RI compounds'!$D$11,IF($Z28&gt;'RI compounds'!$D$10,(LN($Z28)-LN('RI compounds'!$D$10))*'RI compounds'!$H$11+'RI compounds'!$C$10,""),""))</f>
        <v/>
      </c>
      <c r="AJ28" s="50" t="str">
        <f>IF($Z28=1400,'RI compounds'!$C$12,IF($Z28&lt;'RI compounds'!$D$12,IF($Z28&gt;'RI compounds'!$D$11,(LN($Z28)-LN('RI compounds'!$D$11))*'RI compounds'!$H$12+'RI compounds'!$C$11,""),""))</f>
        <v/>
      </c>
      <c r="AK28" s="50" t="str">
        <f>IF($Z28=1500,'RI compounds'!$C$13,IF($Z28&lt;'RI compounds'!$D$13,IF($Z28&gt;'RI compounds'!$D$12,(LN($Z28)-LN('RI compounds'!$D$12))*'RI compounds'!$H$13+'RI compounds'!$C$12,""),""))</f>
        <v/>
      </c>
      <c r="AL28" s="50" t="str">
        <f>IF($Z28=1600,'RI compounds'!$C$14,IF($Z28&lt;'RI compounds'!$D$14,IF($Z28&gt;'RI compounds'!$D$13,(LN($Z28)-LN('RI compounds'!$D$13))*'RI compounds'!$H$14+'RI compounds'!$C$13,""),""))</f>
        <v/>
      </c>
      <c r="AM28" s="50" t="str">
        <f>IF($Z28=1700,'RI compounds'!$C$15,IF($Z28&lt;'RI compounds'!$D$15,IF($Z28&gt;'RI compounds'!$D$14,(LN($Z28)-LN('RI compounds'!$D$14))*'RI compounds'!$H$15+'RI compounds'!$C$14,""),""))</f>
        <v/>
      </c>
      <c r="AN28" s="50" t="str">
        <f>IF($Z28=1800,'RI compounds'!$C$16,IF($Z28&lt;'RI compounds'!$D$16,IF($Z28&gt;'RI compounds'!$D$15,(LN($Z28)-LN('RI compounds'!$D$15))*'RI compounds'!$H$16+'RI compounds'!$C$15,""),""))</f>
        <v/>
      </c>
      <c r="AO28" s="50" t="str">
        <f>IF($Z28=1900,'RI compounds'!$C$17,IF($Z28&lt;'RI compounds'!$D$17,IF($Z28&gt;'RI compounds'!$D$16,(LN($Z28)-LN('RI compounds'!$D$16))*'RI compounds'!$H$17+'RI compounds'!$C$16,""),""))</f>
        <v/>
      </c>
      <c r="AP28" s="50" t="str">
        <f>IF($Z28=2000,'RI compounds'!$C$18,IF($Z28&lt;'RI compounds'!$D$18,IF($Z28&gt;'RI compounds'!$D$17,(LN($Z28)-LN('RI compounds'!$D$17))*'RI compounds'!$H$18+'RI compounds'!$C$17,""),""))</f>
        <v/>
      </c>
      <c r="AQ28" s="50" t="str">
        <f>IF($Z28=2100,'RI compounds'!$C$19,IF($Z28&lt;'RI compounds'!$D$19,IF($Z28&gt;'RI compounds'!$D$18,(LN($Z28)-LN('RI compounds'!$D$18))*'RI compounds'!$H$19+'RI compounds'!$C$18,""),""))</f>
        <v/>
      </c>
      <c r="AR28" s="50" t="str">
        <f>IF($Z28=2200,'RI compounds'!$C$20,IF($Z28&lt;'RI compounds'!$D$20,IF($Z28&gt;'RI compounds'!$D$19,(LN($Z28)-LN('RI compounds'!$D$19))*'RI compounds'!$H$20+'RI compounds'!$C$19,""),""))</f>
        <v/>
      </c>
      <c r="AS28" s="50" t="str">
        <f>IF($Z28=2300,'RI compounds'!$C$21,IF($Z28&lt;'RI compounds'!$D$21,IF($Z28&gt;'RI compounds'!$D$20,(LN($Z28)-LN('RI compounds'!$D$20))*'RI compounds'!$H$21+'RI compounds'!$C$20,""),""))</f>
        <v/>
      </c>
      <c r="AT28" s="50" t="str">
        <f>IF($Z28&gt;2300,(LN($Z28)-LN('RI compounds'!$D$20))*'RI compounds'!$H$21+'RI compounds'!$C$20,"")</f>
        <v/>
      </c>
    </row>
    <row r="29" spans="1:46" s="7" customFormat="1" ht="15" x14ac:dyDescent="0.25">
      <c r="A29" s="46">
        <f>+All!F29</f>
        <v>0.1</v>
      </c>
      <c r="B29" s="47" t="e">
        <f>All!#REF!</f>
        <v>#REF!</v>
      </c>
      <c r="C29" s="45" t="e">
        <f>IF(B29&lt;'RI compounds'!$C$3,INT(EXP((B29-'RI compounds'!$C$3)/'RI compounds'!$H$4+LN('RI compounds'!$D$3))),"")</f>
        <v>#REF!</v>
      </c>
      <c r="D29" s="45" t="e">
        <f>IF($B29&lt;'RI compounds'!$C$4,IF($B29&gt;'RI compounds'!$C$3,INT(EXP(($B29-'RI compounds'!$C$3)/'RI compounds'!$H$4+LN('RI compounds'!$D$3))),""),"")</f>
        <v>#REF!</v>
      </c>
      <c r="E29" s="45" t="e">
        <f>IF($B29&lt;'RI compounds'!$C$5,IF($B29&gt;'RI compounds'!$C$4,INT(EXP(($B29-'RI compounds'!$C$4)/'RI compounds'!$H$5+LN('RI compounds'!$D$4))),""),"")</f>
        <v>#REF!</v>
      </c>
      <c r="F29" s="45" t="e">
        <f>IF($B29&lt;'RI compounds'!$C$6,IF($B29&gt;'RI compounds'!$C$5,INT(EXP(($B29-'RI compounds'!$C$5)/'RI compounds'!$H$6+LN('RI compounds'!$D$5))),""),"")</f>
        <v>#REF!</v>
      </c>
      <c r="G29" s="45" t="e">
        <f>IF($B29&lt;'RI compounds'!$C$7,IF($B29&gt;'RI compounds'!$C$6,INT(EXP(($B29-'RI compounds'!$C$6)/'RI compounds'!$H$7+LN('RI compounds'!$D$6))),""),"")</f>
        <v>#REF!</v>
      </c>
      <c r="H29" s="45" t="e">
        <f>IF($B29&lt;'RI compounds'!$C$8,IF($B29&gt;'RI compounds'!$C$7,INT(EXP(($B29-'RI compounds'!$C$7)/'RI compounds'!$H$8+LN('RI compounds'!$D$7))),""),"")</f>
        <v>#REF!</v>
      </c>
      <c r="I29" s="45" t="e">
        <f>IF($B29&lt;'RI compounds'!$C$9,IF($B29&gt;'RI compounds'!$C$8,INT(EXP(($B29-'RI compounds'!$C$8)/'RI compounds'!$H$9+LN('RI compounds'!$D$8))),""),"")</f>
        <v>#REF!</v>
      </c>
      <c r="J29" s="45" t="e">
        <f>IF($B29&lt;'RI compounds'!$C$10,IF($B29&gt;'RI compounds'!$C$9,INT(EXP(($B29-'RI compounds'!$C$9)/'RI compounds'!$H$10+LN('RI compounds'!$D$9))),""),"")</f>
        <v>#REF!</v>
      </c>
      <c r="K29" s="45" t="e">
        <f>IF($B29&lt;'RI compounds'!$C$11,IF($B29&gt;'RI compounds'!$C$10,INT(EXP(($B29-'RI compounds'!$C$10)/'RI compounds'!$H$11+LN('RI compounds'!$D$10))),""),"")</f>
        <v>#REF!</v>
      </c>
      <c r="L29" s="45" t="e">
        <f>IF($B29&lt;'RI compounds'!$C$12,IF($B29&gt;'RI compounds'!$C$11,INT(EXP(($B29-'RI compounds'!$C$11)/'RI compounds'!$H$12+LN('RI compounds'!$D$11))),""),"")</f>
        <v>#REF!</v>
      </c>
      <c r="M29" s="45" t="e">
        <f>IF($B29&lt;'RI compounds'!$C$13,IF($B29&gt;'RI compounds'!$C$12,INT(EXP(($B29-'RI compounds'!$C$12)/'RI compounds'!$H$13+LN('RI compounds'!$D$12))),""),"")</f>
        <v>#REF!</v>
      </c>
      <c r="N29" s="45" t="e">
        <f>IF($B29&lt;'RI compounds'!$C$14,IF($B29&gt;'RI compounds'!$C$13,INT(EXP(($B29-'RI compounds'!$C$13)/'RI compounds'!$H$14+LN('RI compounds'!$D$13))),""),"")</f>
        <v>#REF!</v>
      </c>
      <c r="O29" s="45" t="e">
        <f>IF($B29&lt;'RI compounds'!$C$15,IF($B29&gt;'RI compounds'!$C$14,INT(EXP(($B29-'RI compounds'!$C$14)/'RI compounds'!$H$15+LN('RI compounds'!$D$14))),""),"")</f>
        <v>#REF!</v>
      </c>
      <c r="P29" s="45" t="e">
        <f>IF($B29&lt;'RI compounds'!$C$16,IF($B29&gt;'RI compounds'!$C$15,INT(EXP(($B29-'RI compounds'!$C$15)/'RI compounds'!$H$16+LN('RI compounds'!$D$15))),""),"")</f>
        <v>#REF!</v>
      </c>
      <c r="Q29" s="45" t="e">
        <f>IF($B29&lt;'RI compounds'!$C$17,IF($B29&gt;'RI compounds'!$C$16,INT(EXP(($B29-'RI compounds'!$C$16)/'RI compounds'!$H$17+LN('RI compounds'!$D$16))),""),"")</f>
        <v>#REF!</v>
      </c>
      <c r="R29" s="45" t="e">
        <f>IF($B29&lt;'RI compounds'!$C$18,IF($B29&gt;'RI compounds'!$C$17,INT(EXP(($B29-'RI compounds'!$C$17)/'RI compounds'!$H$18+LN('RI compounds'!$D$17))),""),"")</f>
        <v>#REF!</v>
      </c>
      <c r="S29" s="45" t="e">
        <f>IF($B29&lt;'RI compounds'!$C$19,IF($B29&gt;'RI compounds'!$C$18,INT(EXP(($B29-'RI compounds'!$C$18)/'RI compounds'!$H$19+LN('RI compounds'!$D$18))),""),"")</f>
        <v>#REF!</v>
      </c>
      <c r="T29" s="45" t="e">
        <f>IF($B29&lt;'RI compounds'!$C$20,IF($B29&gt;'RI compounds'!$C$19,INT(EXP(($B29-'RI compounds'!$C$19)/'RI compounds'!$H$20+LN('RI compounds'!$D$19))),""),"")</f>
        <v>#REF!</v>
      </c>
      <c r="U29" s="45" t="e">
        <f>IF($B29&lt;'RI compounds'!$C$21,IF($B29&gt;'RI compounds'!$C$20,INT(EXP(($B29-'RI compounds'!$C$20)/'RI compounds'!$H$21+LN('RI compounds'!$D$20))),""),"")</f>
        <v>#REF!</v>
      </c>
      <c r="V29" s="45" t="e">
        <f>IF($B29&gt;'RI compounds'!$C$21,INT(EXP(($B29-'RI compounds'!$C$20)/'RI compounds'!$H$21+LN('RI compounds'!$D$20))),"")</f>
        <v>#REF!</v>
      </c>
      <c r="W29" s="28"/>
      <c r="X29" s="48" t="str">
        <f>All!B29</f>
        <v>2,3-Pentanedione</v>
      </c>
      <c r="Y29" s="46">
        <f>+All!F29</f>
        <v>0.1</v>
      </c>
      <c r="Z29" s="49">
        <f>+All!H29</f>
        <v>692</v>
      </c>
      <c r="AA29" s="50" t="str">
        <f>IF($Z29=500,'RI compounds'!$C$3,IF($Z29&lt;'RI compounds'!$D$3,(LN($Z29)-LN('RI compounds'!$D$3))*'RI compounds'!$H$4+'RI compounds'!$C$3,""))</f>
        <v/>
      </c>
      <c r="AB29" s="50" t="str">
        <f>IF($Z29=600,'RI compounds'!$C$4,IF($Z29&lt;'RI compounds'!$D$4,IF($Z29&gt;'RI compounds'!$D$3,(LN($Z29)-LN('RI compounds'!$D$3))*'RI compounds'!$H$4+'RI compounds'!$C$3,""),""))</f>
        <v/>
      </c>
      <c r="AC29" s="50">
        <f>IF($Z29=700,+'RI compounds'!$C$5,IF($Z29&lt;'RI compounds'!$D$5,IF($Z29&gt;'RI compounds'!$D$4,(LN($Z29)-LN('RI compounds'!$D$4))*'RI compounds'!$H$5+'RI compounds'!$C$4,""),""))</f>
        <v>6.5780899088312825</v>
      </c>
      <c r="AD29" s="50" t="str">
        <f>IF($Z29=800,'RI compounds'!$C$6,IF($Z29&lt;'RI compounds'!$D$6,IF($Z29&gt;'RI compounds'!$D$5,(LN($Z29)-LN('RI compounds'!$D$5))*'RI compounds'!$H$6+'RI compounds'!$C$5,""),""))</f>
        <v/>
      </c>
      <c r="AE29" s="50" t="str">
        <f>IF($Z29=900,'RI compounds'!$C$7,IF($Z29&lt;'RI compounds'!$D$7,IF($Z29&gt;'RI compounds'!$D$6,(LN($Z29)-LN('RI compounds'!$D$6))*'RI compounds'!$H$7+'RI compounds'!$C$6,""),""))</f>
        <v/>
      </c>
      <c r="AF29" s="50" t="str">
        <f>IF($Z29=1000,'RI compounds'!$C$8,IF($Z29&lt;'RI compounds'!$D$8,IF($Z29&gt;'RI compounds'!$D$7,(LN($Z29)-LN('RI compounds'!$D$7))*'RI compounds'!$H$8+'RI compounds'!$C$7,""),""))</f>
        <v/>
      </c>
      <c r="AG29" s="50" t="str">
        <f>IF($Z29=1100,'RI compounds'!$C$9,IF($Z29&lt;'RI compounds'!$D$9,IF($Z29&gt;'RI compounds'!$D$8,(LN($Z29)-LN('RI compounds'!$D$8))*'RI compounds'!$H$9+'RI compounds'!$C$8,""),""))</f>
        <v/>
      </c>
      <c r="AH29" s="50" t="str">
        <f>IF($Z29=1200,'RI compounds'!$C$10,IF($Z29&lt;'RI compounds'!$D$10,IF($Z29&gt;'RI compounds'!$D$9,(LN($Z29)-LN('RI compounds'!$D$9))*'RI compounds'!$H$10+'RI compounds'!$C$9,""),""))</f>
        <v/>
      </c>
      <c r="AI29" s="50" t="str">
        <f>IF($Z29=1300,'RI compounds'!$C$11,IF($Z29&lt;'RI compounds'!$D$11,IF($Z29&gt;'RI compounds'!$D$10,(LN($Z29)-LN('RI compounds'!$D$10))*'RI compounds'!$H$11+'RI compounds'!$C$10,""),""))</f>
        <v/>
      </c>
      <c r="AJ29" s="50" t="str">
        <f>IF($Z29=1400,'RI compounds'!$C$12,IF($Z29&lt;'RI compounds'!$D$12,IF($Z29&gt;'RI compounds'!$D$11,(LN($Z29)-LN('RI compounds'!$D$11))*'RI compounds'!$H$12+'RI compounds'!$C$11,""),""))</f>
        <v/>
      </c>
      <c r="AK29" s="50" t="str">
        <f>IF($Z29=1500,'RI compounds'!$C$13,IF($Z29&lt;'RI compounds'!$D$13,IF($Z29&gt;'RI compounds'!$D$12,(LN($Z29)-LN('RI compounds'!$D$12))*'RI compounds'!$H$13+'RI compounds'!$C$12,""),""))</f>
        <v/>
      </c>
      <c r="AL29" s="50" t="str">
        <f>IF($Z29=1600,'RI compounds'!$C$14,IF($Z29&lt;'RI compounds'!$D$14,IF($Z29&gt;'RI compounds'!$D$13,(LN($Z29)-LN('RI compounds'!$D$13))*'RI compounds'!$H$14+'RI compounds'!$C$13,""),""))</f>
        <v/>
      </c>
      <c r="AM29" s="50" t="str">
        <f>IF($Z29=1700,'RI compounds'!$C$15,IF($Z29&lt;'RI compounds'!$D$15,IF($Z29&gt;'RI compounds'!$D$14,(LN($Z29)-LN('RI compounds'!$D$14))*'RI compounds'!$H$15+'RI compounds'!$C$14,""),""))</f>
        <v/>
      </c>
      <c r="AN29" s="50" t="str">
        <f>IF($Z29=1800,'RI compounds'!$C$16,IF($Z29&lt;'RI compounds'!$D$16,IF($Z29&gt;'RI compounds'!$D$15,(LN($Z29)-LN('RI compounds'!$D$15))*'RI compounds'!$H$16+'RI compounds'!$C$15,""),""))</f>
        <v/>
      </c>
      <c r="AO29" s="50" t="str">
        <f>IF($Z29=1900,'RI compounds'!$C$17,IF($Z29&lt;'RI compounds'!$D$17,IF($Z29&gt;'RI compounds'!$D$16,(LN($Z29)-LN('RI compounds'!$D$16))*'RI compounds'!$H$17+'RI compounds'!$C$16,""),""))</f>
        <v/>
      </c>
      <c r="AP29" s="50" t="str">
        <f>IF($Z29=2000,'RI compounds'!$C$18,IF($Z29&lt;'RI compounds'!$D$18,IF($Z29&gt;'RI compounds'!$D$17,(LN($Z29)-LN('RI compounds'!$D$17))*'RI compounds'!$H$18+'RI compounds'!$C$17,""),""))</f>
        <v/>
      </c>
      <c r="AQ29" s="50" t="str">
        <f>IF($Z29=2100,'RI compounds'!$C$19,IF($Z29&lt;'RI compounds'!$D$19,IF($Z29&gt;'RI compounds'!$D$18,(LN($Z29)-LN('RI compounds'!$D$18))*'RI compounds'!$H$19+'RI compounds'!$C$18,""),""))</f>
        <v/>
      </c>
      <c r="AR29" s="50" t="str">
        <f>IF($Z29=2200,'RI compounds'!$C$20,IF($Z29&lt;'RI compounds'!$D$20,IF($Z29&gt;'RI compounds'!$D$19,(LN($Z29)-LN('RI compounds'!$D$19))*'RI compounds'!$H$20+'RI compounds'!$C$19,""),""))</f>
        <v/>
      </c>
      <c r="AS29" s="50" t="str">
        <f>IF($Z29=2300,'RI compounds'!$C$21,IF($Z29&lt;'RI compounds'!$D$21,IF($Z29&gt;'RI compounds'!$D$20,(LN($Z29)-LN('RI compounds'!$D$20))*'RI compounds'!$H$21+'RI compounds'!$C$20,""),""))</f>
        <v/>
      </c>
      <c r="AT29" s="50" t="str">
        <f>IF($Z29&gt;2300,(LN($Z29)-LN('RI compounds'!$D$20))*'RI compounds'!$H$21+'RI compounds'!$C$20,"")</f>
        <v/>
      </c>
    </row>
    <row r="30" spans="1:46" s="7" customFormat="1" ht="15" x14ac:dyDescent="0.25">
      <c r="A30" s="46">
        <f>+All!F30</f>
        <v>0.5</v>
      </c>
      <c r="B30" s="47" t="e">
        <f>All!#REF!</f>
        <v>#REF!</v>
      </c>
      <c r="C30" s="45" t="e">
        <f>IF(B30&lt;'RI compounds'!$C$3,INT(EXP((B30-'RI compounds'!$C$3)/'RI compounds'!$H$4+LN('RI compounds'!$D$3))),"")</f>
        <v>#REF!</v>
      </c>
      <c r="D30" s="45" t="e">
        <f>IF($B30&lt;'RI compounds'!$C$4,IF($B30&gt;'RI compounds'!$C$3,INT(EXP(($B30-'RI compounds'!$C$3)/'RI compounds'!$H$4+LN('RI compounds'!$D$3))),""),"")</f>
        <v>#REF!</v>
      </c>
      <c r="E30" s="45" t="e">
        <f>IF($B30&lt;'RI compounds'!$C$5,IF($B30&gt;'RI compounds'!$C$4,INT(EXP(($B30-'RI compounds'!$C$4)/'RI compounds'!$H$5+LN('RI compounds'!$D$4))),""),"")</f>
        <v>#REF!</v>
      </c>
      <c r="F30" s="45" t="e">
        <f>IF($B30&lt;'RI compounds'!$C$6,IF($B30&gt;'RI compounds'!$C$5,INT(EXP(($B30-'RI compounds'!$C$5)/'RI compounds'!$H$6+LN('RI compounds'!$D$5))),""),"")</f>
        <v>#REF!</v>
      </c>
      <c r="G30" s="45" t="e">
        <f>IF($B30&lt;'RI compounds'!$C$7,IF($B30&gt;'RI compounds'!$C$6,INT(EXP(($B30-'RI compounds'!$C$6)/'RI compounds'!$H$7+LN('RI compounds'!$D$6))),""),"")</f>
        <v>#REF!</v>
      </c>
      <c r="H30" s="45" t="e">
        <f>IF($B30&lt;'RI compounds'!$C$8,IF($B30&gt;'RI compounds'!$C$7,INT(EXP(($B30-'RI compounds'!$C$7)/'RI compounds'!$H$8+LN('RI compounds'!$D$7))),""),"")</f>
        <v>#REF!</v>
      </c>
      <c r="I30" s="45" t="e">
        <f>IF($B30&lt;'RI compounds'!$C$9,IF($B30&gt;'RI compounds'!$C$8,INT(EXP(($B30-'RI compounds'!$C$8)/'RI compounds'!$H$9+LN('RI compounds'!$D$8))),""),"")</f>
        <v>#REF!</v>
      </c>
      <c r="J30" s="45" t="e">
        <f>IF($B30&lt;'RI compounds'!$C$10,IF($B30&gt;'RI compounds'!$C$9,INT(EXP(($B30-'RI compounds'!$C$9)/'RI compounds'!$H$10+LN('RI compounds'!$D$9))),""),"")</f>
        <v>#REF!</v>
      </c>
      <c r="K30" s="45" t="e">
        <f>IF($B30&lt;'RI compounds'!$C$11,IF($B30&gt;'RI compounds'!$C$10,INT(EXP(($B30-'RI compounds'!$C$10)/'RI compounds'!$H$11+LN('RI compounds'!$D$10))),""),"")</f>
        <v>#REF!</v>
      </c>
      <c r="L30" s="45" t="e">
        <f>IF($B30&lt;'RI compounds'!$C$12,IF($B30&gt;'RI compounds'!$C$11,INT(EXP(($B30-'RI compounds'!$C$11)/'RI compounds'!$H$12+LN('RI compounds'!$D$11))),""),"")</f>
        <v>#REF!</v>
      </c>
      <c r="M30" s="45" t="e">
        <f>IF($B30&lt;'RI compounds'!$C$13,IF($B30&gt;'RI compounds'!$C$12,INT(EXP(($B30-'RI compounds'!$C$12)/'RI compounds'!$H$13+LN('RI compounds'!$D$12))),""),"")</f>
        <v>#REF!</v>
      </c>
      <c r="N30" s="45" t="e">
        <f>IF($B30&lt;'RI compounds'!$C$14,IF($B30&gt;'RI compounds'!$C$13,INT(EXP(($B30-'RI compounds'!$C$13)/'RI compounds'!$H$14+LN('RI compounds'!$D$13))),""),"")</f>
        <v>#REF!</v>
      </c>
      <c r="O30" s="45" t="e">
        <f>IF($B30&lt;'RI compounds'!$C$15,IF($B30&gt;'RI compounds'!$C$14,INT(EXP(($B30-'RI compounds'!$C$14)/'RI compounds'!$H$15+LN('RI compounds'!$D$14))),""),"")</f>
        <v>#REF!</v>
      </c>
      <c r="P30" s="45" t="e">
        <f>IF($B30&lt;'RI compounds'!$C$16,IF($B30&gt;'RI compounds'!$C$15,INT(EXP(($B30-'RI compounds'!$C$15)/'RI compounds'!$H$16+LN('RI compounds'!$D$15))),""),"")</f>
        <v>#REF!</v>
      </c>
      <c r="Q30" s="45" t="e">
        <f>IF($B30&lt;'RI compounds'!$C$17,IF($B30&gt;'RI compounds'!$C$16,INT(EXP(($B30-'RI compounds'!$C$16)/'RI compounds'!$H$17+LN('RI compounds'!$D$16))),""),"")</f>
        <v>#REF!</v>
      </c>
      <c r="R30" s="45" t="e">
        <f>IF($B30&lt;'RI compounds'!$C$18,IF($B30&gt;'RI compounds'!$C$17,INT(EXP(($B30-'RI compounds'!$C$17)/'RI compounds'!$H$18+LN('RI compounds'!$D$17))),""),"")</f>
        <v>#REF!</v>
      </c>
      <c r="S30" s="45" t="e">
        <f>IF($B30&lt;'RI compounds'!$C$19,IF($B30&gt;'RI compounds'!$C$18,INT(EXP(($B30-'RI compounds'!$C$18)/'RI compounds'!$H$19+LN('RI compounds'!$D$18))),""),"")</f>
        <v>#REF!</v>
      </c>
      <c r="T30" s="45" t="e">
        <f>IF($B30&lt;'RI compounds'!$C$20,IF($B30&gt;'RI compounds'!$C$19,INT(EXP(($B30-'RI compounds'!$C$19)/'RI compounds'!$H$20+LN('RI compounds'!$D$19))),""),"")</f>
        <v>#REF!</v>
      </c>
      <c r="U30" s="45" t="e">
        <f>IF($B30&lt;'RI compounds'!$C$21,IF($B30&gt;'RI compounds'!$C$20,INT(EXP(($B30-'RI compounds'!$C$20)/'RI compounds'!$H$21+LN('RI compounds'!$D$20))),""),"")</f>
        <v>#REF!</v>
      </c>
      <c r="V30" s="45" t="e">
        <f>IF($B30&gt;'RI compounds'!$C$21,INT(EXP(($B30-'RI compounds'!$C$20)/'RI compounds'!$H$21+LN('RI compounds'!$D$20))),"")</f>
        <v>#REF!</v>
      </c>
      <c r="W30" s="28"/>
      <c r="X30" s="48" t="str">
        <f>All!B30</f>
        <v>2-Pentanol</v>
      </c>
      <c r="Y30" s="46">
        <f>+All!F30</f>
        <v>0.5</v>
      </c>
      <c r="Z30" s="49">
        <f>+All!H30</f>
        <v>695</v>
      </c>
      <c r="AA30" s="50" t="str">
        <f>IF($Z30=500,'RI compounds'!$C$3,IF($Z30&lt;'RI compounds'!$D$3,(LN($Z30)-LN('RI compounds'!$D$3))*'RI compounds'!$H$4+'RI compounds'!$C$3,""))</f>
        <v/>
      </c>
      <c r="AB30" s="50" t="str">
        <f>IF($Z30=600,'RI compounds'!$C$4,IF($Z30&lt;'RI compounds'!$D$4,IF($Z30&gt;'RI compounds'!$D$3,(LN($Z30)-LN('RI compounds'!$D$3))*'RI compounds'!$H$4+'RI compounds'!$C$3,""),""))</f>
        <v/>
      </c>
      <c r="AC30" s="50">
        <f>IF($Z30=700,+'RI compounds'!$C$5,IF($Z30&lt;'RI compounds'!$D$5,IF($Z30&gt;'RI compounds'!$D$4,(LN($Z30)-LN('RI compounds'!$D$4))*'RI compounds'!$H$5+'RI compounds'!$C$4,""),""))</f>
        <v>6.6194543827940597</v>
      </c>
      <c r="AD30" s="50" t="str">
        <f>IF($Z30=800,'RI compounds'!$C$6,IF($Z30&lt;'RI compounds'!$D$6,IF($Z30&gt;'RI compounds'!$D$5,(LN($Z30)-LN('RI compounds'!$D$5))*'RI compounds'!$H$6+'RI compounds'!$C$5,""),""))</f>
        <v/>
      </c>
      <c r="AE30" s="50" t="str">
        <f>IF($Z30=900,'RI compounds'!$C$7,IF($Z30&lt;'RI compounds'!$D$7,IF($Z30&gt;'RI compounds'!$D$6,(LN($Z30)-LN('RI compounds'!$D$6))*'RI compounds'!$H$7+'RI compounds'!$C$6,""),""))</f>
        <v/>
      </c>
      <c r="AF30" s="50" t="str">
        <f>IF($Z30=1000,'RI compounds'!$C$8,IF($Z30&lt;'RI compounds'!$D$8,IF($Z30&gt;'RI compounds'!$D$7,(LN($Z30)-LN('RI compounds'!$D$7))*'RI compounds'!$H$8+'RI compounds'!$C$7,""),""))</f>
        <v/>
      </c>
      <c r="AG30" s="50" t="str">
        <f>IF($Z30=1100,'RI compounds'!$C$9,IF($Z30&lt;'RI compounds'!$D$9,IF($Z30&gt;'RI compounds'!$D$8,(LN($Z30)-LN('RI compounds'!$D$8))*'RI compounds'!$H$9+'RI compounds'!$C$8,""),""))</f>
        <v/>
      </c>
      <c r="AH30" s="50" t="str">
        <f>IF($Z30=1200,'RI compounds'!$C$10,IF($Z30&lt;'RI compounds'!$D$10,IF($Z30&gt;'RI compounds'!$D$9,(LN($Z30)-LN('RI compounds'!$D$9))*'RI compounds'!$H$10+'RI compounds'!$C$9,""),""))</f>
        <v/>
      </c>
      <c r="AI30" s="50" t="str">
        <f>IF($Z30=1300,'RI compounds'!$C$11,IF($Z30&lt;'RI compounds'!$D$11,IF($Z30&gt;'RI compounds'!$D$10,(LN($Z30)-LN('RI compounds'!$D$10))*'RI compounds'!$H$11+'RI compounds'!$C$10,""),""))</f>
        <v/>
      </c>
      <c r="AJ30" s="50" t="str">
        <f>IF($Z30=1400,'RI compounds'!$C$12,IF($Z30&lt;'RI compounds'!$D$12,IF($Z30&gt;'RI compounds'!$D$11,(LN($Z30)-LN('RI compounds'!$D$11))*'RI compounds'!$H$12+'RI compounds'!$C$11,""),""))</f>
        <v/>
      </c>
      <c r="AK30" s="50" t="str">
        <f>IF($Z30=1500,'RI compounds'!$C$13,IF($Z30&lt;'RI compounds'!$D$13,IF($Z30&gt;'RI compounds'!$D$12,(LN($Z30)-LN('RI compounds'!$D$12))*'RI compounds'!$H$13+'RI compounds'!$C$12,""),""))</f>
        <v/>
      </c>
      <c r="AL30" s="50" t="str">
        <f>IF($Z30=1600,'RI compounds'!$C$14,IF($Z30&lt;'RI compounds'!$D$14,IF($Z30&gt;'RI compounds'!$D$13,(LN($Z30)-LN('RI compounds'!$D$13))*'RI compounds'!$H$14+'RI compounds'!$C$13,""),""))</f>
        <v/>
      </c>
      <c r="AM30" s="50" t="str">
        <f>IF($Z30=1700,'RI compounds'!$C$15,IF($Z30&lt;'RI compounds'!$D$15,IF($Z30&gt;'RI compounds'!$D$14,(LN($Z30)-LN('RI compounds'!$D$14))*'RI compounds'!$H$15+'RI compounds'!$C$14,""),""))</f>
        <v/>
      </c>
      <c r="AN30" s="50" t="str">
        <f>IF($Z30=1800,'RI compounds'!$C$16,IF($Z30&lt;'RI compounds'!$D$16,IF($Z30&gt;'RI compounds'!$D$15,(LN($Z30)-LN('RI compounds'!$D$15))*'RI compounds'!$H$16+'RI compounds'!$C$15,""),""))</f>
        <v/>
      </c>
      <c r="AO30" s="50" t="str">
        <f>IF($Z30=1900,'RI compounds'!$C$17,IF($Z30&lt;'RI compounds'!$D$17,IF($Z30&gt;'RI compounds'!$D$16,(LN($Z30)-LN('RI compounds'!$D$16))*'RI compounds'!$H$17+'RI compounds'!$C$16,""),""))</f>
        <v/>
      </c>
      <c r="AP30" s="50" t="str">
        <f>IF($Z30=2000,'RI compounds'!$C$18,IF($Z30&lt;'RI compounds'!$D$18,IF($Z30&gt;'RI compounds'!$D$17,(LN($Z30)-LN('RI compounds'!$D$17))*'RI compounds'!$H$18+'RI compounds'!$C$17,""),""))</f>
        <v/>
      </c>
      <c r="AQ30" s="50" t="str">
        <f>IF($Z30=2100,'RI compounds'!$C$19,IF($Z30&lt;'RI compounds'!$D$19,IF($Z30&gt;'RI compounds'!$D$18,(LN($Z30)-LN('RI compounds'!$D$18))*'RI compounds'!$H$19+'RI compounds'!$C$18,""),""))</f>
        <v/>
      </c>
      <c r="AR30" s="50" t="str">
        <f>IF($Z30=2200,'RI compounds'!$C$20,IF($Z30&lt;'RI compounds'!$D$20,IF($Z30&gt;'RI compounds'!$D$19,(LN($Z30)-LN('RI compounds'!$D$19))*'RI compounds'!$H$20+'RI compounds'!$C$19,""),""))</f>
        <v/>
      </c>
      <c r="AS30" s="50" t="str">
        <f>IF($Z30=2300,'RI compounds'!$C$21,IF($Z30&lt;'RI compounds'!$D$21,IF($Z30&gt;'RI compounds'!$D$20,(LN($Z30)-LN('RI compounds'!$D$20))*'RI compounds'!$H$21+'RI compounds'!$C$20,""),""))</f>
        <v/>
      </c>
      <c r="AT30" s="50" t="str">
        <f>IF($Z30&gt;2300,(LN($Z30)-LN('RI compounds'!$D$20))*'RI compounds'!$H$21+'RI compounds'!$C$20,"")</f>
        <v/>
      </c>
    </row>
    <row r="31" spans="1:46" s="7" customFormat="1" ht="15" x14ac:dyDescent="0.25">
      <c r="A31" s="46">
        <f>+All!F31</f>
        <v>0.5</v>
      </c>
      <c r="B31" s="47" t="e">
        <f>All!#REF!</f>
        <v>#REF!</v>
      </c>
      <c r="C31" s="45" t="e">
        <f>IF(B31&lt;'RI compounds'!$C$3,INT(EXP((B31-'RI compounds'!$C$3)/'RI compounds'!$H$4+LN('RI compounds'!$D$3))),"")</f>
        <v>#REF!</v>
      </c>
      <c r="D31" s="45" t="e">
        <f>IF($B31&lt;'RI compounds'!$C$4,IF($B31&gt;'RI compounds'!$C$3,INT(EXP(($B31-'RI compounds'!$C$3)/'RI compounds'!$H$4+LN('RI compounds'!$D$3))),""),"")</f>
        <v>#REF!</v>
      </c>
      <c r="E31" s="45" t="e">
        <f>IF($B31&lt;'RI compounds'!$C$5,IF($B31&gt;'RI compounds'!$C$4,INT(EXP(($B31-'RI compounds'!$C$4)/'RI compounds'!$H$5+LN('RI compounds'!$D$4))),""),"")</f>
        <v>#REF!</v>
      </c>
      <c r="F31" s="45" t="e">
        <f>IF($B31&lt;'RI compounds'!$C$6,IF($B31&gt;'RI compounds'!$C$5,INT(EXP(($B31-'RI compounds'!$C$5)/'RI compounds'!$H$6+LN('RI compounds'!$D$5))),""),"")</f>
        <v>#REF!</v>
      </c>
      <c r="G31" s="45" t="e">
        <f>IF($B31&lt;'RI compounds'!$C$7,IF($B31&gt;'RI compounds'!$C$6,INT(EXP(($B31-'RI compounds'!$C$6)/'RI compounds'!$H$7+LN('RI compounds'!$D$6))),""),"")</f>
        <v>#REF!</v>
      </c>
      <c r="H31" s="45" t="e">
        <f>IF($B31&lt;'RI compounds'!$C$8,IF($B31&gt;'RI compounds'!$C$7,INT(EXP(($B31-'RI compounds'!$C$7)/'RI compounds'!$H$8+LN('RI compounds'!$D$7))),""),"")</f>
        <v>#REF!</v>
      </c>
      <c r="I31" s="45" t="e">
        <f>IF($B31&lt;'RI compounds'!$C$9,IF($B31&gt;'RI compounds'!$C$8,INT(EXP(($B31-'RI compounds'!$C$8)/'RI compounds'!$H$9+LN('RI compounds'!$D$8))),""),"")</f>
        <v>#REF!</v>
      </c>
      <c r="J31" s="45" t="e">
        <f>IF($B31&lt;'RI compounds'!$C$10,IF($B31&gt;'RI compounds'!$C$9,INT(EXP(($B31-'RI compounds'!$C$9)/'RI compounds'!$H$10+LN('RI compounds'!$D$9))),""),"")</f>
        <v>#REF!</v>
      </c>
      <c r="K31" s="45" t="e">
        <f>IF($B31&lt;'RI compounds'!$C$11,IF($B31&gt;'RI compounds'!$C$10,INT(EXP(($B31-'RI compounds'!$C$10)/'RI compounds'!$H$11+LN('RI compounds'!$D$10))),""),"")</f>
        <v>#REF!</v>
      </c>
      <c r="L31" s="45" t="e">
        <f>IF($B31&lt;'RI compounds'!$C$12,IF($B31&gt;'RI compounds'!$C$11,INT(EXP(($B31-'RI compounds'!$C$11)/'RI compounds'!$H$12+LN('RI compounds'!$D$11))),""),"")</f>
        <v>#REF!</v>
      </c>
      <c r="M31" s="45" t="e">
        <f>IF($B31&lt;'RI compounds'!$C$13,IF($B31&gt;'RI compounds'!$C$12,INT(EXP(($B31-'RI compounds'!$C$12)/'RI compounds'!$H$13+LN('RI compounds'!$D$12))),""),"")</f>
        <v>#REF!</v>
      </c>
      <c r="N31" s="45" t="e">
        <f>IF($B31&lt;'RI compounds'!$C$14,IF($B31&gt;'RI compounds'!$C$13,INT(EXP(($B31-'RI compounds'!$C$13)/'RI compounds'!$H$14+LN('RI compounds'!$D$13))),""),"")</f>
        <v>#REF!</v>
      </c>
      <c r="O31" s="45" t="e">
        <f>IF($B31&lt;'RI compounds'!$C$15,IF($B31&gt;'RI compounds'!$C$14,INT(EXP(($B31-'RI compounds'!$C$14)/'RI compounds'!$H$15+LN('RI compounds'!$D$14))),""),"")</f>
        <v>#REF!</v>
      </c>
      <c r="P31" s="45" t="e">
        <f>IF($B31&lt;'RI compounds'!$C$16,IF($B31&gt;'RI compounds'!$C$15,INT(EXP(($B31-'RI compounds'!$C$15)/'RI compounds'!$H$16+LN('RI compounds'!$D$15))),""),"")</f>
        <v>#REF!</v>
      </c>
      <c r="Q31" s="45" t="e">
        <f>IF($B31&lt;'RI compounds'!$C$17,IF($B31&gt;'RI compounds'!$C$16,INT(EXP(($B31-'RI compounds'!$C$16)/'RI compounds'!$H$17+LN('RI compounds'!$D$16))),""),"")</f>
        <v>#REF!</v>
      </c>
      <c r="R31" s="45" t="e">
        <f>IF($B31&lt;'RI compounds'!$C$18,IF($B31&gt;'RI compounds'!$C$17,INT(EXP(($B31-'RI compounds'!$C$17)/'RI compounds'!$H$18+LN('RI compounds'!$D$17))),""),"")</f>
        <v>#REF!</v>
      </c>
      <c r="S31" s="45" t="e">
        <f>IF($B31&lt;'RI compounds'!$C$19,IF($B31&gt;'RI compounds'!$C$18,INT(EXP(($B31-'RI compounds'!$C$18)/'RI compounds'!$H$19+LN('RI compounds'!$D$18))),""),"")</f>
        <v>#REF!</v>
      </c>
      <c r="T31" s="45" t="e">
        <f>IF($B31&lt;'RI compounds'!$C$20,IF($B31&gt;'RI compounds'!$C$19,INT(EXP(($B31-'RI compounds'!$C$19)/'RI compounds'!$H$20+LN('RI compounds'!$D$19))),""),"")</f>
        <v>#REF!</v>
      </c>
      <c r="U31" s="45" t="e">
        <f>IF($B31&lt;'RI compounds'!$C$21,IF($B31&gt;'RI compounds'!$C$20,INT(EXP(($B31-'RI compounds'!$C$20)/'RI compounds'!$H$21+LN('RI compounds'!$D$20))),""),"")</f>
        <v>#REF!</v>
      </c>
      <c r="V31" s="45" t="e">
        <f>IF($B31&gt;'RI compounds'!$C$21,INT(EXP(($B31-'RI compounds'!$C$20)/'RI compounds'!$H$21+LN('RI compounds'!$D$20))),"")</f>
        <v>#REF!</v>
      </c>
      <c r="W31" s="28"/>
      <c r="X31" s="48" t="str">
        <f>All!B31</f>
        <v>Methylthioacetate</v>
      </c>
      <c r="Y31" s="46">
        <f>+All!F31</f>
        <v>0.5</v>
      </c>
      <c r="Z31" s="49">
        <f>+All!H31</f>
        <v>696</v>
      </c>
      <c r="AA31" s="50" t="str">
        <f>IF($Z31=500,'RI compounds'!$C$3,IF($Z31&lt;'RI compounds'!$D$3,(LN($Z31)-LN('RI compounds'!$D$3))*'RI compounds'!$H$4+'RI compounds'!$C$3,""))</f>
        <v/>
      </c>
      <c r="AB31" s="50" t="str">
        <f>IF($Z31=600,'RI compounds'!$C$4,IF($Z31&lt;'RI compounds'!$D$4,IF($Z31&gt;'RI compounds'!$D$3,(LN($Z31)-LN('RI compounds'!$D$3))*'RI compounds'!$H$4+'RI compounds'!$C$3,""),""))</f>
        <v/>
      </c>
      <c r="AC31" s="50">
        <f>IF($Z31=700,+'RI compounds'!$C$5,IF($Z31&lt;'RI compounds'!$D$5,IF($Z31&gt;'RI compounds'!$D$4,(LN($Z31)-LN('RI compounds'!$D$4))*'RI compounds'!$H$5+'RI compounds'!$C$4,""),""))</f>
        <v>6.6332028720826344</v>
      </c>
      <c r="AD31" s="50" t="str">
        <f>IF($Z31=800,'RI compounds'!$C$6,IF($Z31&lt;'RI compounds'!$D$6,IF($Z31&gt;'RI compounds'!$D$5,(LN($Z31)-LN('RI compounds'!$D$5))*'RI compounds'!$H$6+'RI compounds'!$C$5,""),""))</f>
        <v/>
      </c>
      <c r="AE31" s="50" t="str">
        <f>IF($Z31=900,'RI compounds'!$C$7,IF($Z31&lt;'RI compounds'!$D$7,IF($Z31&gt;'RI compounds'!$D$6,(LN($Z31)-LN('RI compounds'!$D$6))*'RI compounds'!$H$7+'RI compounds'!$C$6,""),""))</f>
        <v/>
      </c>
      <c r="AF31" s="50" t="str">
        <f>IF($Z31=1000,'RI compounds'!$C$8,IF($Z31&lt;'RI compounds'!$D$8,IF($Z31&gt;'RI compounds'!$D$7,(LN($Z31)-LN('RI compounds'!$D$7))*'RI compounds'!$H$8+'RI compounds'!$C$7,""),""))</f>
        <v/>
      </c>
      <c r="AG31" s="50" t="str">
        <f>IF($Z31=1100,'RI compounds'!$C$9,IF($Z31&lt;'RI compounds'!$D$9,IF($Z31&gt;'RI compounds'!$D$8,(LN($Z31)-LN('RI compounds'!$D$8))*'RI compounds'!$H$9+'RI compounds'!$C$8,""),""))</f>
        <v/>
      </c>
      <c r="AH31" s="50" t="str">
        <f>IF($Z31=1200,'RI compounds'!$C$10,IF($Z31&lt;'RI compounds'!$D$10,IF($Z31&gt;'RI compounds'!$D$9,(LN($Z31)-LN('RI compounds'!$D$9))*'RI compounds'!$H$10+'RI compounds'!$C$9,""),""))</f>
        <v/>
      </c>
      <c r="AI31" s="50" t="str">
        <f>IF($Z31=1300,'RI compounds'!$C$11,IF($Z31&lt;'RI compounds'!$D$11,IF($Z31&gt;'RI compounds'!$D$10,(LN($Z31)-LN('RI compounds'!$D$10))*'RI compounds'!$H$11+'RI compounds'!$C$10,""),""))</f>
        <v/>
      </c>
      <c r="AJ31" s="50" t="str">
        <f>IF($Z31=1400,'RI compounds'!$C$12,IF($Z31&lt;'RI compounds'!$D$12,IF($Z31&gt;'RI compounds'!$D$11,(LN($Z31)-LN('RI compounds'!$D$11))*'RI compounds'!$H$12+'RI compounds'!$C$11,""),""))</f>
        <v/>
      </c>
      <c r="AK31" s="50" t="str">
        <f>IF($Z31=1500,'RI compounds'!$C$13,IF($Z31&lt;'RI compounds'!$D$13,IF($Z31&gt;'RI compounds'!$D$12,(LN($Z31)-LN('RI compounds'!$D$12))*'RI compounds'!$H$13+'RI compounds'!$C$12,""),""))</f>
        <v/>
      </c>
      <c r="AL31" s="50" t="str">
        <f>IF($Z31=1600,'RI compounds'!$C$14,IF($Z31&lt;'RI compounds'!$D$14,IF($Z31&gt;'RI compounds'!$D$13,(LN($Z31)-LN('RI compounds'!$D$13))*'RI compounds'!$H$14+'RI compounds'!$C$13,""),""))</f>
        <v/>
      </c>
      <c r="AM31" s="50" t="str">
        <f>IF($Z31=1700,'RI compounds'!$C$15,IF($Z31&lt;'RI compounds'!$D$15,IF($Z31&gt;'RI compounds'!$D$14,(LN($Z31)-LN('RI compounds'!$D$14))*'RI compounds'!$H$15+'RI compounds'!$C$14,""),""))</f>
        <v/>
      </c>
      <c r="AN31" s="50" t="str">
        <f>IF($Z31=1800,'RI compounds'!$C$16,IF($Z31&lt;'RI compounds'!$D$16,IF($Z31&gt;'RI compounds'!$D$15,(LN($Z31)-LN('RI compounds'!$D$15))*'RI compounds'!$H$16+'RI compounds'!$C$15,""),""))</f>
        <v/>
      </c>
      <c r="AO31" s="50" t="str">
        <f>IF($Z31=1900,'RI compounds'!$C$17,IF($Z31&lt;'RI compounds'!$D$17,IF($Z31&gt;'RI compounds'!$D$16,(LN($Z31)-LN('RI compounds'!$D$16))*'RI compounds'!$H$17+'RI compounds'!$C$16,""),""))</f>
        <v/>
      </c>
      <c r="AP31" s="50" t="str">
        <f>IF($Z31=2000,'RI compounds'!$C$18,IF($Z31&lt;'RI compounds'!$D$18,IF($Z31&gt;'RI compounds'!$D$17,(LN($Z31)-LN('RI compounds'!$D$17))*'RI compounds'!$H$18+'RI compounds'!$C$17,""),""))</f>
        <v/>
      </c>
      <c r="AQ31" s="50" t="str">
        <f>IF($Z31=2100,'RI compounds'!$C$19,IF($Z31&lt;'RI compounds'!$D$19,IF($Z31&gt;'RI compounds'!$D$18,(LN($Z31)-LN('RI compounds'!$D$18))*'RI compounds'!$H$19+'RI compounds'!$C$18,""),""))</f>
        <v/>
      </c>
      <c r="AR31" s="50" t="str">
        <f>IF($Z31=2200,'RI compounds'!$C$20,IF($Z31&lt;'RI compounds'!$D$20,IF($Z31&gt;'RI compounds'!$D$19,(LN($Z31)-LN('RI compounds'!$D$19))*'RI compounds'!$H$20+'RI compounds'!$C$19,""),""))</f>
        <v/>
      </c>
      <c r="AS31" s="50" t="str">
        <f>IF($Z31=2300,'RI compounds'!$C$21,IF($Z31&lt;'RI compounds'!$D$21,IF($Z31&gt;'RI compounds'!$D$20,(LN($Z31)-LN('RI compounds'!$D$20))*'RI compounds'!$H$21+'RI compounds'!$C$20,""),""))</f>
        <v/>
      </c>
      <c r="AT31" s="50" t="str">
        <f>IF($Z31&gt;2300,(LN($Z31)-LN('RI compounds'!$D$20))*'RI compounds'!$H$21+'RI compounds'!$C$20,"")</f>
        <v/>
      </c>
    </row>
    <row r="32" spans="1:46" s="7" customFormat="1" ht="15" x14ac:dyDescent="0.25">
      <c r="A32" s="46">
        <f>+All!F32</f>
        <v>0.5</v>
      </c>
      <c r="B32" s="47" t="e">
        <f>All!#REF!</f>
        <v>#REF!</v>
      </c>
      <c r="C32" s="45" t="e">
        <f>IF(B32&lt;'RI compounds'!$C$3,INT(EXP((B32-'RI compounds'!$C$3)/'RI compounds'!$H$4+LN('RI compounds'!$D$3))),"")</f>
        <v>#REF!</v>
      </c>
      <c r="D32" s="45" t="e">
        <f>IF($B32&lt;'RI compounds'!$C$4,IF($B32&gt;'RI compounds'!$C$3,INT(EXP(($B32-'RI compounds'!$C$3)/'RI compounds'!$H$4+LN('RI compounds'!$D$3))),""),"")</f>
        <v>#REF!</v>
      </c>
      <c r="E32" s="45" t="e">
        <f>IF($B32&lt;'RI compounds'!$C$5,IF($B32&gt;'RI compounds'!$C$4,INT(EXP(($B32-'RI compounds'!$C$4)/'RI compounds'!$H$5+LN('RI compounds'!$D$4))),""),"")</f>
        <v>#REF!</v>
      </c>
      <c r="F32" s="45" t="e">
        <f>IF($B32&lt;'RI compounds'!$C$6,IF($B32&gt;'RI compounds'!$C$5,INT(EXP(($B32-'RI compounds'!$C$5)/'RI compounds'!$H$6+LN('RI compounds'!$D$5))),""),"")</f>
        <v>#REF!</v>
      </c>
      <c r="G32" s="45" t="e">
        <f>IF($B32&lt;'RI compounds'!$C$7,IF($B32&gt;'RI compounds'!$C$6,INT(EXP(($B32-'RI compounds'!$C$6)/'RI compounds'!$H$7+LN('RI compounds'!$D$6))),""),"")</f>
        <v>#REF!</v>
      </c>
      <c r="H32" s="45" t="e">
        <f>IF($B32&lt;'RI compounds'!$C$8,IF($B32&gt;'RI compounds'!$C$7,INT(EXP(($B32-'RI compounds'!$C$7)/'RI compounds'!$H$8+LN('RI compounds'!$D$7))),""),"")</f>
        <v>#REF!</v>
      </c>
      <c r="I32" s="45" t="e">
        <f>IF($B32&lt;'RI compounds'!$C$9,IF($B32&gt;'RI compounds'!$C$8,INT(EXP(($B32-'RI compounds'!$C$8)/'RI compounds'!$H$9+LN('RI compounds'!$D$8))),""),"")</f>
        <v>#REF!</v>
      </c>
      <c r="J32" s="45" t="e">
        <f>IF($B32&lt;'RI compounds'!$C$10,IF($B32&gt;'RI compounds'!$C$9,INT(EXP(($B32-'RI compounds'!$C$9)/'RI compounds'!$H$10+LN('RI compounds'!$D$9))),""),"")</f>
        <v>#REF!</v>
      </c>
      <c r="K32" s="45" t="e">
        <f>IF($B32&lt;'RI compounds'!$C$11,IF($B32&gt;'RI compounds'!$C$10,INT(EXP(($B32-'RI compounds'!$C$10)/'RI compounds'!$H$11+LN('RI compounds'!$D$10))),""),"")</f>
        <v>#REF!</v>
      </c>
      <c r="L32" s="45" t="e">
        <f>IF($B32&lt;'RI compounds'!$C$12,IF($B32&gt;'RI compounds'!$C$11,INT(EXP(($B32-'RI compounds'!$C$11)/'RI compounds'!$H$12+LN('RI compounds'!$D$11))),""),"")</f>
        <v>#REF!</v>
      </c>
      <c r="M32" s="45" t="e">
        <f>IF($B32&lt;'RI compounds'!$C$13,IF($B32&gt;'RI compounds'!$C$12,INT(EXP(($B32-'RI compounds'!$C$12)/'RI compounds'!$H$13+LN('RI compounds'!$D$12))),""),"")</f>
        <v>#REF!</v>
      </c>
      <c r="N32" s="45" t="e">
        <f>IF($B32&lt;'RI compounds'!$C$14,IF($B32&gt;'RI compounds'!$C$13,INT(EXP(($B32-'RI compounds'!$C$13)/'RI compounds'!$H$14+LN('RI compounds'!$D$13))),""),"")</f>
        <v>#REF!</v>
      </c>
      <c r="O32" s="45" t="e">
        <f>IF($B32&lt;'RI compounds'!$C$15,IF($B32&gt;'RI compounds'!$C$14,INT(EXP(($B32-'RI compounds'!$C$14)/'RI compounds'!$H$15+LN('RI compounds'!$D$14))),""),"")</f>
        <v>#REF!</v>
      </c>
      <c r="P32" s="45" t="e">
        <f>IF($B32&lt;'RI compounds'!$C$16,IF($B32&gt;'RI compounds'!$C$15,INT(EXP(($B32-'RI compounds'!$C$15)/'RI compounds'!$H$16+LN('RI compounds'!$D$15))),""),"")</f>
        <v>#REF!</v>
      </c>
      <c r="Q32" s="45" t="e">
        <f>IF($B32&lt;'RI compounds'!$C$17,IF($B32&gt;'RI compounds'!$C$16,INT(EXP(($B32-'RI compounds'!$C$16)/'RI compounds'!$H$17+LN('RI compounds'!$D$16))),""),"")</f>
        <v>#REF!</v>
      </c>
      <c r="R32" s="45" t="e">
        <f>IF($B32&lt;'RI compounds'!$C$18,IF($B32&gt;'RI compounds'!$C$17,INT(EXP(($B32-'RI compounds'!$C$17)/'RI compounds'!$H$18+LN('RI compounds'!$D$17))),""),"")</f>
        <v>#REF!</v>
      </c>
      <c r="S32" s="45" t="e">
        <f>IF($B32&lt;'RI compounds'!$C$19,IF($B32&gt;'RI compounds'!$C$18,INT(EXP(($B32-'RI compounds'!$C$18)/'RI compounds'!$H$19+LN('RI compounds'!$D$18))),""),"")</f>
        <v>#REF!</v>
      </c>
      <c r="T32" s="45" t="e">
        <f>IF($B32&lt;'RI compounds'!$C$20,IF($B32&gt;'RI compounds'!$C$19,INT(EXP(($B32-'RI compounds'!$C$19)/'RI compounds'!$H$20+LN('RI compounds'!$D$19))),""),"")</f>
        <v>#REF!</v>
      </c>
      <c r="U32" s="45" t="e">
        <f>IF($B32&lt;'RI compounds'!$C$21,IF($B32&gt;'RI compounds'!$C$20,INT(EXP(($B32-'RI compounds'!$C$20)/'RI compounds'!$H$21+LN('RI compounds'!$D$20))),""),"")</f>
        <v>#REF!</v>
      </c>
      <c r="V32" s="45" t="e">
        <f>IF($B32&gt;'RI compounds'!$C$21,INT(EXP(($B32-'RI compounds'!$C$20)/'RI compounds'!$H$21+LN('RI compounds'!$D$20))),"")</f>
        <v>#REF!</v>
      </c>
      <c r="W32" s="28"/>
      <c r="X32" s="48" t="str">
        <f>All!B32</f>
        <v>Pentanal</v>
      </c>
      <c r="Y32" s="46">
        <f>+All!F32</f>
        <v>0.5</v>
      </c>
      <c r="Z32" s="49">
        <f>+All!H32</f>
        <v>696</v>
      </c>
      <c r="AA32" s="50" t="str">
        <f>IF($Z32=500,'RI compounds'!$C$3,IF($Z32&lt;'RI compounds'!$D$3,(LN($Z32)-LN('RI compounds'!$D$3))*'RI compounds'!$H$4+'RI compounds'!$C$3,""))</f>
        <v/>
      </c>
      <c r="AB32" s="50" t="str">
        <f>IF($Z32=600,'RI compounds'!$C$4,IF($Z32&lt;'RI compounds'!$D$4,IF($Z32&gt;'RI compounds'!$D$3,(LN($Z32)-LN('RI compounds'!$D$3))*'RI compounds'!$H$4+'RI compounds'!$C$3,""),""))</f>
        <v/>
      </c>
      <c r="AC32" s="50">
        <f>IF($Z32=700,+'RI compounds'!$C$5,IF($Z32&lt;'RI compounds'!$D$5,IF($Z32&gt;'RI compounds'!$D$4,(LN($Z32)-LN('RI compounds'!$D$4))*'RI compounds'!$H$5+'RI compounds'!$C$4,""),""))</f>
        <v>6.6332028720826344</v>
      </c>
      <c r="AD32" s="50" t="str">
        <f>IF($Z32=800,'RI compounds'!$C$6,IF($Z32&lt;'RI compounds'!$D$6,IF($Z32&gt;'RI compounds'!$D$5,(LN($Z32)-LN('RI compounds'!$D$5))*'RI compounds'!$H$6+'RI compounds'!$C$5,""),""))</f>
        <v/>
      </c>
      <c r="AE32" s="50" t="str">
        <f>IF($Z32=900,'RI compounds'!$C$7,IF($Z32&lt;'RI compounds'!$D$7,IF($Z32&gt;'RI compounds'!$D$6,(LN($Z32)-LN('RI compounds'!$D$6))*'RI compounds'!$H$7+'RI compounds'!$C$6,""),""))</f>
        <v/>
      </c>
      <c r="AF32" s="50" t="str">
        <f>IF($Z32=1000,'RI compounds'!$C$8,IF($Z32&lt;'RI compounds'!$D$8,IF($Z32&gt;'RI compounds'!$D$7,(LN($Z32)-LN('RI compounds'!$D$7))*'RI compounds'!$H$8+'RI compounds'!$C$7,""),""))</f>
        <v/>
      </c>
      <c r="AG32" s="50" t="str">
        <f>IF($Z32=1100,'RI compounds'!$C$9,IF($Z32&lt;'RI compounds'!$D$9,IF($Z32&gt;'RI compounds'!$D$8,(LN($Z32)-LN('RI compounds'!$D$8))*'RI compounds'!$H$9+'RI compounds'!$C$8,""),""))</f>
        <v/>
      </c>
      <c r="AH32" s="50" t="str">
        <f>IF($Z32=1200,'RI compounds'!$C$10,IF($Z32&lt;'RI compounds'!$D$10,IF($Z32&gt;'RI compounds'!$D$9,(LN($Z32)-LN('RI compounds'!$D$9))*'RI compounds'!$H$10+'RI compounds'!$C$9,""),""))</f>
        <v/>
      </c>
      <c r="AI32" s="50" t="str">
        <f>IF($Z32=1300,'RI compounds'!$C$11,IF($Z32&lt;'RI compounds'!$D$11,IF($Z32&gt;'RI compounds'!$D$10,(LN($Z32)-LN('RI compounds'!$D$10))*'RI compounds'!$H$11+'RI compounds'!$C$10,""),""))</f>
        <v/>
      </c>
      <c r="AJ32" s="50" t="str">
        <f>IF($Z32=1400,'RI compounds'!$C$12,IF($Z32&lt;'RI compounds'!$D$12,IF($Z32&gt;'RI compounds'!$D$11,(LN($Z32)-LN('RI compounds'!$D$11))*'RI compounds'!$H$12+'RI compounds'!$C$11,""),""))</f>
        <v/>
      </c>
      <c r="AK32" s="50" t="str">
        <f>IF($Z32=1500,'RI compounds'!$C$13,IF($Z32&lt;'RI compounds'!$D$13,IF($Z32&gt;'RI compounds'!$D$12,(LN($Z32)-LN('RI compounds'!$D$12))*'RI compounds'!$H$13+'RI compounds'!$C$12,""),""))</f>
        <v/>
      </c>
      <c r="AL32" s="50" t="str">
        <f>IF($Z32=1600,'RI compounds'!$C$14,IF($Z32&lt;'RI compounds'!$D$14,IF($Z32&gt;'RI compounds'!$D$13,(LN($Z32)-LN('RI compounds'!$D$13))*'RI compounds'!$H$14+'RI compounds'!$C$13,""),""))</f>
        <v/>
      </c>
      <c r="AM32" s="50" t="str">
        <f>IF($Z32=1700,'RI compounds'!$C$15,IF($Z32&lt;'RI compounds'!$D$15,IF($Z32&gt;'RI compounds'!$D$14,(LN($Z32)-LN('RI compounds'!$D$14))*'RI compounds'!$H$15+'RI compounds'!$C$14,""),""))</f>
        <v/>
      </c>
      <c r="AN32" s="50" t="str">
        <f>IF($Z32=1800,'RI compounds'!$C$16,IF($Z32&lt;'RI compounds'!$D$16,IF($Z32&gt;'RI compounds'!$D$15,(LN($Z32)-LN('RI compounds'!$D$15))*'RI compounds'!$H$16+'RI compounds'!$C$15,""),""))</f>
        <v/>
      </c>
      <c r="AO32" s="50" t="str">
        <f>IF($Z32=1900,'RI compounds'!$C$17,IF($Z32&lt;'RI compounds'!$D$17,IF($Z32&gt;'RI compounds'!$D$16,(LN($Z32)-LN('RI compounds'!$D$16))*'RI compounds'!$H$17+'RI compounds'!$C$16,""),""))</f>
        <v/>
      </c>
      <c r="AP32" s="50" t="str">
        <f>IF($Z32=2000,'RI compounds'!$C$18,IF($Z32&lt;'RI compounds'!$D$18,IF($Z32&gt;'RI compounds'!$D$17,(LN($Z32)-LN('RI compounds'!$D$17))*'RI compounds'!$H$18+'RI compounds'!$C$17,""),""))</f>
        <v/>
      </c>
      <c r="AQ32" s="50" t="str">
        <f>IF($Z32=2100,'RI compounds'!$C$19,IF($Z32&lt;'RI compounds'!$D$19,IF($Z32&gt;'RI compounds'!$D$18,(LN($Z32)-LN('RI compounds'!$D$18))*'RI compounds'!$H$19+'RI compounds'!$C$18,""),""))</f>
        <v/>
      </c>
      <c r="AR32" s="50" t="str">
        <f>IF($Z32=2200,'RI compounds'!$C$20,IF($Z32&lt;'RI compounds'!$D$20,IF($Z32&gt;'RI compounds'!$D$19,(LN($Z32)-LN('RI compounds'!$D$19))*'RI compounds'!$H$20+'RI compounds'!$C$19,""),""))</f>
        <v/>
      </c>
      <c r="AS32" s="50" t="str">
        <f>IF($Z32=2300,'RI compounds'!$C$21,IF($Z32&lt;'RI compounds'!$D$21,IF($Z32&gt;'RI compounds'!$D$20,(LN($Z32)-LN('RI compounds'!$D$20))*'RI compounds'!$H$21+'RI compounds'!$C$20,""),""))</f>
        <v/>
      </c>
      <c r="AT32" s="50" t="str">
        <f>IF($Z32&gt;2300,(LN($Z32)-LN('RI compounds'!$D$20))*'RI compounds'!$H$21+'RI compounds'!$C$20,"")</f>
        <v/>
      </c>
    </row>
    <row r="33" spans="1:46" s="7" customFormat="1" ht="15" x14ac:dyDescent="0.25">
      <c r="A33" s="46">
        <f>+All!F33</f>
        <v>0.5</v>
      </c>
      <c r="B33" s="47" t="e">
        <f>All!#REF!</f>
        <v>#REF!</v>
      </c>
      <c r="C33" s="45" t="e">
        <f>IF(B33&lt;'RI compounds'!$C$3,INT(EXP((B33-'RI compounds'!$C$3)/'RI compounds'!$H$4+LN('RI compounds'!$D$3))),"")</f>
        <v>#REF!</v>
      </c>
      <c r="D33" s="45" t="e">
        <f>IF($B33&lt;'RI compounds'!$C$4,IF($B33&gt;'RI compounds'!$C$3,INT(EXP(($B33-'RI compounds'!$C$3)/'RI compounds'!$H$4+LN('RI compounds'!$D$3))),""),"")</f>
        <v>#REF!</v>
      </c>
      <c r="E33" s="45" t="e">
        <f>IF($B33&lt;'RI compounds'!$C$5,IF($B33&gt;'RI compounds'!$C$4,INT(EXP(($B33-'RI compounds'!$C$4)/'RI compounds'!$H$5+LN('RI compounds'!$D$4))),""),"")</f>
        <v>#REF!</v>
      </c>
      <c r="F33" s="45" t="e">
        <f>IF($B33&lt;'RI compounds'!$C$6,IF($B33&gt;'RI compounds'!$C$5,INT(EXP(($B33-'RI compounds'!$C$5)/'RI compounds'!$H$6+LN('RI compounds'!$D$5))),""),"")</f>
        <v>#REF!</v>
      </c>
      <c r="G33" s="45" t="e">
        <f>IF($B33&lt;'RI compounds'!$C$7,IF($B33&gt;'RI compounds'!$C$6,INT(EXP(($B33-'RI compounds'!$C$6)/'RI compounds'!$H$7+LN('RI compounds'!$D$6))),""),"")</f>
        <v>#REF!</v>
      </c>
      <c r="H33" s="45" t="e">
        <f>IF($B33&lt;'RI compounds'!$C$8,IF($B33&gt;'RI compounds'!$C$7,INT(EXP(($B33-'RI compounds'!$C$7)/'RI compounds'!$H$8+LN('RI compounds'!$D$7))),""),"")</f>
        <v>#REF!</v>
      </c>
      <c r="I33" s="45" t="e">
        <f>IF($B33&lt;'RI compounds'!$C$9,IF($B33&gt;'RI compounds'!$C$8,INT(EXP(($B33-'RI compounds'!$C$8)/'RI compounds'!$H$9+LN('RI compounds'!$D$8))),""),"")</f>
        <v>#REF!</v>
      </c>
      <c r="J33" s="45" t="e">
        <f>IF($B33&lt;'RI compounds'!$C$10,IF($B33&gt;'RI compounds'!$C$9,INT(EXP(($B33-'RI compounds'!$C$9)/'RI compounds'!$H$10+LN('RI compounds'!$D$9))),""),"")</f>
        <v>#REF!</v>
      </c>
      <c r="K33" s="45" t="e">
        <f>IF($B33&lt;'RI compounds'!$C$11,IF($B33&gt;'RI compounds'!$C$10,INT(EXP(($B33-'RI compounds'!$C$10)/'RI compounds'!$H$11+LN('RI compounds'!$D$10))),""),"")</f>
        <v>#REF!</v>
      </c>
      <c r="L33" s="45" t="e">
        <f>IF($B33&lt;'RI compounds'!$C$12,IF($B33&gt;'RI compounds'!$C$11,INT(EXP(($B33-'RI compounds'!$C$11)/'RI compounds'!$H$12+LN('RI compounds'!$D$11))),""),"")</f>
        <v>#REF!</v>
      </c>
      <c r="M33" s="45" t="e">
        <f>IF($B33&lt;'RI compounds'!$C$13,IF($B33&gt;'RI compounds'!$C$12,INT(EXP(($B33-'RI compounds'!$C$12)/'RI compounds'!$H$13+LN('RI compounds'!$D$12))),""),"")</f>
        <v>#REF!</v>
      </c>
      <c r="N33" s="45" t="e">
        <f>IF($B33&lt;'RI compounds'!$C$14,IF($B33&gt;'RI compounds'!$C$13,INT(EXP(($B33-'RI compounds'!$C$13)/'RI compounds'!$H$14+LN('RI compounds'!$D$13))),""),"")</f>
        <v>#REF!</v>
      </c>
      <c r="O33" s="45" t="e">
        <f>IF($B33&lt;'RI compounds'!$C$15,IF($B33&gt;'RI compounds'!$C$14,INT(EXP(($B33-'RI compounds'!$C$14)/'RI compounds'!$H$15+LN('RI compounds'!$D$14))),""),"")</f>
        <v>#REF!</v>
      </c>
      <c r="P33" s="45" t="e">
        <f>IF($B33&lt;'RI compounds'!$C$16,IF($B33&gt;'RI compounds'!$C$15,INT(EXP(($B33-'RI compounds'!$C$15)/'RI compounds'!$H$16+LN('RI compounds'!$D$15))),""),"")</f>
        <v>#REF!</v>
      </c>
      <c r="Q33" s="45" t="e">
        <f>IF($B33&lt;'RI compounds'!$C$17,IF($B33&gt;'RI compounds'!$C$16,INT(EXP(($B33-'RI compounds'!$C$16)/'RI compounds'!$H$17+LN('RI compounds'!$D$16))),""),"")</f>
        <v>#REF!</v>
      </c>
      <c r="R33" s="45" t="e">
        <f>IF($B33&lt;'RI compounds'!$C$18,IF($B33&gt;'RI compounds'!$C$17,INT(EXP(($B33-'RI compounds'!$C$17)/'RI compounds'!$H$18+LN('RI compounds'!$D$17))),""),"")</f>
        <v>#REF!</v>
      </c>
      <c r="S33" s="45" t="e">
        <f>IF($B33&lt;'RI compounds'!$C$19,IF($B33&gt;'RI compounds'!$C$18,INT(EXP(($B33-'RI compounds'!$C$18)/'RI compounds'!$H$19+LN('RI compounds'!$D$18))),""),"")</f>
        <v>#REF!</v>
      </c>
      <c r="T33" s="45" t="e">
        <f>IF($B33&lt;'RI compounds'!$C$20,IF($B33&gt;'RI compounds'!$C$19,INT(EXP(($B33-'RI compounds'!$C$19)/'RI compounds'!$H$20+LN('RI compounds'!$D$19))),""),"")</f>
        <v>#REF!</v>
      </c>
      <c r="U33" s="45" t="e">
        <f>IF($B33&lt;'RI compounds'!$C$21,IF($B33&gt;'RI compounds'!$C$20,INT(EXP(($B33-'RI compounds'!$C$20)/'RI compounds'!$H$21+LN('RI compounds'!$D$20))),""),"")</f>
        <v>#REF!</v>
      </c>
      <c r="V33" s="45" t="e">
        <f>IF($B33&gt;'RI compounds'!$C$21,INT(EXP(($B33-'RI compounds'!$C$20)/'RI compounds'!$H$21+LN('RI compounds'!$D$20))),"")</f>
        <v>#REF!</v>
      </c>
      <c r="W33" s="28"/>
      <c r="X33" s="48" t="str">
        <f>All!B33</f>
        <v>2-Ethyl-Furan</v>
      </c>
      <c r="Y33" s="46">
        <f>+All!F33</f>
        <v>0.5</v>
      </c>
      <c r="Z33" s="49">
        <f>+All!H33</f>
        <v>702</v>
      </c>
      <c r="AA33" s="50" t="str">
        <f>IF($Z33=500,'RI compounds'!$C$3,IF($Z33&lt;'RI compounds'!$D$3,(LN($Z33)-LN('RI compounds'!$D$3))*'RI compounds'!$H$4+'RI compounds'!$C$3,""))</f>
        <v/>
      </c>
      <c r="AB33" s="50" t="str">
        <f>IF($Z33=600,'RI compounds'!$C$4,IF($Z33&lt;'RI compounds'!$D$4,IF($Z33&gt;'RI compounds'!$D$3,(LN($Z33)-LN('RI compounds'!$D$3))*'RI compounds'!$H$4+'RI compounds'!$C$3,""),""))</f>
        <v/>
      </c>
      <c r="AC33" s="50" t="str">
        <f>IF($Z33=700,+'RI compounds'!$C$5,IF($Z33&lt;'RI compounds'!$D$5,IF($Z33&gt;'RI compounds'!$D$4,(LN($Z33)-LN('RI compounds'!$D$4))*'RI compounds'!$H$5+'RI compounds'!$C$4,""),""))</f>
        <v/>
      </c>
      <c r="AD33" s="50">
        <f>IF($Z33=800,'RI compounds'!$C$6,IF($Z33&lt;'RI compounds'!$D$6,IF($Z33&gt;'RI compounds'!$D$5,(LN($Z33)-LN('RI compounds'!$D$5))*'RI compounds'!$H$6+'RI compounds'!$C$5,""),""))</f>
        <v>6.7274421509279989</v>
      </c>
      <c r="AE33" s="50" t="str">
        <f>IF($Z33=900,'RI compounds'!$C$7,IF($Z33&lt;'RI compounds'!$D$7,IF($Z33&gt;'RI compounds'!$D$6,(LN($Z33)-LN('RI compounds'!$D$6))*'RI compounds'!$H$7+'RI compounds'!$C$6,""),""))</f>
        <v/>
      </c>
      <c r="AF33" s="50" t="str">
        <f>IF($Z33=1000,'RI compounds'!$C$8,IF($Z33&lt;'RI compounds'!$D$8,IF($Z33&gt;'RI compounds'!$D$7,(LN($Z33)-LN('RI compounds'!$D$7))*'RI compounds'!$H$8+'RI compounds'!$C$7,""),""))</f>
        <v/>
      </c>
      <c r="AG33" s="50" t="str">
        <f>IF($Z33=1100,'RI compounds'!$C$9,IF($Z33&lt;'RI compounds'!$D$9,IF($Z33&gt;'RI compounds'!$D$8,(LN($Z33)-LN('RI compounds'!$D$8))*'RI compounds'!$H$9+'RI compounds'!$C$8,""),""))</f>
        <v/>
      </c>
      <c r="AH33" s="50" t="str">
        <f>IF($Z33=1200,'RI compounds'!$C$10,IF($Z33&lt;'RI compounds'!$D$10,IF($Z33&gt;'RI compounds'!$D$9,(LN($Z33)-LN('RI compounds'!$D$9))*'RI compounds'!$H$10+'RI compounds'!$C$9,""),""))</f>
        <v/>
      </c>
      <c r="AI33" s="50" t="str">
        <f>IF($Z33=1300,'RI compounds'!$C$11,IF($Z33&lt;'RI compounds'!$D$11,IF($Z33&gt;'RI compounds'!$D$10,(LN($Z33)-LN('RI compounds'!$D$10))*'RI compounds'!$H$11+'RI compounds'!$C$10,""),""))</f>
        <v/>
      </c>
      <c r="AJ33" s="50" t="str">
        <f>IF($Z33=1400,'RI compounds'!$C$12,IF($Z33&lt;'RI compounds'!$D$12,IF($Z33&gt;'RI compounds'!$D$11,(LN($Z33)-LN('RI compounds'!$D$11))*'RI compounds'!$H$12+'RI compounds'!$C$11,""),""))</f>
        <v/>
      </c>
      <c r="AK33" s="50" t="str">
        <f>IF($Z33=1500,'RI compounds'!$C$13,IF($Z33&lt;'RI compounds'!$D$13,IF($Z33&gt;'RI compounds'!$D$12,(LN($Z33)-LN('RI compounds'!$D$12))*'RI compounds'!$H$13+'RI compounds'!$C$12,""),""))</f>
        <v/>
      </c>
      <c r="AL33" s="50" t="str">
        <f>IF($Z33=1600,'RI compounds'!$C$14,IF($Z33&lt;'RI compounds'!$D$14,IF($Z33&gt;'RI compounds'!$D$13,(LN($Z33)-LN('RI compounds'!$D$13))*'RI compounds'!$H$14+'RI compounds'!$C$13,""),""))</f>
        <v/>
      </c>
      <c r="AM33" s="50" t="str">
        <f>IF($Z33=1700,'RI compounds'!$C$15,IF($Z33&lt;'RI compounds'!$D$15,IF($Z33&gt;'RI compounds'!$D$14,(LN($Z33)-LN('RI compounds'!$D$14))*'RI compounds'!$H$15+'RI compounds'!$C$14,""),""))</f>
        <v/>
      </c>
      <c r="AN33" s="50" t="str">
        <f>IF($Z33=1800,'RI compounds'!$C$16,IF($Z33&lt;'RI compounds'!$D$16,IF($Z33&gt;'RI compounds'!$D$15,(LN($Z33)-LN('RI compounds'!$D$15))*'RI compounds'!$H$16+'RI compounds'!$C$15,""),""))</f>
        <v/>
      </c>
      <c r="AO33" s="50" t="str">
        <f>IF($Z33=1900,'RI compounds'!$C$17,IF($Z33&lt;'RI compounds'!$D$17,IF($Z33&gt;'RI compounds'!$D$16,(LN($Z33)-LN('RI compounds'!$D$16))*'RI compounds'!$H$17+'RI compounds'!$C$16,""),""))</f>
        <v/>
      </c>
      <c r="AP33" s="50" t="str">
        <f>IF($Z33=2000,'RI compounds'!$C$18,IF($Z33&lt;'RI compounds'!$D$18,IF($Z33&gt;'RI compounds'!$D$17,(LN($Z33)-LN('RI compounds'!$D$17))*'RI compounds'!$H$18+'RI compounds'!$C$17,""),""))</f>
        <v/>
      </c>
      <c r="AQ33" s="50" t="str">
        <f>IF($Z33=2100,'RI compounds'!$C$19,IF($Z33&lt;'RI compounds'!$D$19,IF($Z33&gt;'RI compounds'!$D$18,(LN($Z33)-LN('RI compounds'!$D$18))*'RI compounds'!$H$19+'RI compounds'!$C$18,""),""))</f>
        <v/>
      </c>
      <c r="AR33" s="50" t="str">
        <f>IF($Z33=2200,'RI compounds'!$C$20,IF($Z33&lt;'RI compounds'!$D$20,IF($Z33&gt;'RI compounds'!$D$19,(LN($Z33)-LN('RI compounds'!$D$19))*'RI compounds'!$H$20+'RI compounds'!$C$19,""),""))</f>
        <v/>
      </c>
      <c r="AS33" s="50" t="str">
        <f>IF($Z33=2300,'RI compounds'!$C$21,IF($Z33&lt;'RI compounds'!$D$21,IF($Z33&gt;'RI compounds'!$D$20,(LN($Z33)-LN('RI compounds'!$D$20))*'RI compounds'!$H$21+'RI compounds'!$C$20,""),""))</f>
        <v/>
      </c>
      <c r="AT33" s="50" t="str">
        <f>IF($Z33&gt;2300,(LN($Z33)-LN('RI compounds'!$D$20))*'RI compounds'!$H$21+'RI compounds'!$C$20,"")</f>
        <v/>
      </c>
    </row>
    <row r="34" spans="1:46" s="7" customFormat="1" ht="15" x14ac:dyDescent="0.25">
      <c r="A34" s="46">
        <f>+All!F34</f>
        <v>0.5</v>
      </c>
      <c r="B34" s="47" t="e">
        <f>All!#REF!</f>
        <v>#REF!</v>
      </c>
      <c r="C34" s="45" t="e">
        <f>IF(B34&lt;'RI compounds'!$C$3,INT(EXP((B34-'RI compounds'!$C$3)/'RI compounds'!$H$4+LN('RI compounds'!$D$3))),"")</f>
        <v>#REF!</v>
      </c>
      <c r="D34" s="45" t="e">
        <f>IF($B34&lt;'RI compounds'!$C$4,IF($B34&gt;'RI compounds'!$C$3,INT(EXP(($B34-'RI compounds'!$C$3)/'RI compounds'!$H$4+LN('RI compounds'!$D$3))),""),"")</f>
        <v>#REF!</v>
      </c>
      <c r="E34" s="45" t="e">
        <f>IF($B34&lt;'RI compounds'!$C$5,IF($B34&gt;'RI compounds'!$C$4,INT(EXP(($B34-'RI compounds'!$C$4)/'RI compounds'!$H$5+LN('RI compounds'!$D$4))),""),"")</f>
        <v>#REF!</v>
      </c>
      <c r="F34" s="45" t="e">
        <f>IF($B34&lt;'RI compounds'!$C$6,IF($B34&gt;'RI compounds'!$C$5,INT(EXP(($B34-'RI compounds'!$C$5)/'RI compounds'!$H$6+LN('RI compounds'!$D$5))),""),"")</f>
        <v>#REF!</v>
      </c>
      <c r="G34" s="45" t="e">
        <f>IF($B34&lt;'RI compounds'!$C$7,IF($B34&gt;'RI compounds'!$C$6,INT(EXP(($B34-'RI compounds'!$C$6)/'RI compounds'!$H$7+LN('RI compounds'!$D$6))),""),"")</f>
        <v>#REF!</v>
      </c>
      <c r="H34" s="45" t="e">
        <f>IF($B34&lt;'RI compounds'!$C$8,IF($B34&gt;'RI compounds'!$C$7,INT(EXP(($B34-'RI compounds'!$C$7)/'RI compounds'!$H$8+LN('RI compounds'!$D$7))),""),"")</f>
        <v>#REF!</v>
      </c>
      <c r="I34" s="45" t="e">
        <f>IF($B34&lt;'RI compounds'!$C$9,IF($B34&gt;'RI compounds'!$C$8,INT(EXP(($B34-'RI compounds'!$C$8)/'RI compounds'!$H$9+LN('RI compounds'!$D$8))),""),"")</f>
        <v>#REF!</v>
      </c>
      <c r="J34" s="45" t="e">
        <f>IF($B34&lt;'RI compounds'!$C$10,IF($B34&gt;'RI compounds'!$C$9,INT(EXP(($B34-'RI compounds'!$C$9)/'RI compounds'!$H$10+LN('RI compounds'!$D$9))),""),"")</f>
        <v>#REF!</v>
      </c>
      <c r="K34" s="45" t="e">
        <f>IF($B34&lt;'RI compounds'!$C$11,IF($B34&gt;'RI compounds'!$C$10,INT(EXP(($B34-'RI compounds'!$C$10)/'RI compounds'!$H$11+LN('RI compounds'!$D$10))),""),"")</f>
        <v>#REF!</v>
      </c>
      <c r="L34" s="45" t="e">
        <f>IF($B34&lt;'RI compounds'!$C$12,IF($B34&gt;'RI compounds'!$C$11,INT(EXP(($B34-'RI compounds'!$C$11)/'RI compounds'!$H$12+LN('RI compounds'!$D$11))),""),"")</f>
        <v>#REF!</v>
      </c>
      <c r="M34" s="45" t="e">
        <f>IF($B34&lt;'RI compounds'!$C$13,IF($B34&gt;'RI compounds'!$C$12,INT(EXP(($B34-'RI compounds'!$C$12)/'RI compounds'!$H$13+LN('RI compounds'!$D$12))),""),"")</f>
        <v>#REF!</v>
      </c>
      <c r="N34" s="45" t="e">
        <f>IF($B34&lt;'RI compounds'!$C$14,IF($B34&gt;'RI compounds'!$C$13,INT(EXP(($B34-'RI compounds'!$C$13)/'RI compounds'!$H$14+LN('RI compounds'!$D$13))),""),"")</f>
        <v>#REF!</v>
      </c>
      <c r="O34" s="45" t="e">
        <f>IF($B34&lt;'RI compounds'!$C$15,IF($B34&gt;'RI compounds'!$C$14,INT(EXP(($B34-'RI compounds'!$C$14)/'RI compounds'!$H$15+LN('RI compounds'!$D$14))),""),"")</f>
        <v>#REF!</v>
      </c>
      <c r="P34" s="45" t="e">
        <f>IF($B34&lt;'RI compounds'!$C$16,IF($B34&gt;'RI compounds'!$C$15,INT(EXP(($B34-'RI compounds'!$C$15)/'RI compounds'!$H$16+LN('RI compounds'!$D$15))),""),"")</f>
        <v>#REF!</v>
      </c>
      <c r="Q34" s="45" t="e">
        <f>IF($B34&lt;'RI compounds'!$C$17,IF($B34&gt;'RI compounds'!$C$16,INT(EXP(($B34-'RI compounds'!$C$16)/'RI compounds'!$H$17+LN('RI compounds'!$D$16))),""),"")</f>
        <v>#REF!</v>
      </c>
      <c r="R34" s="45" t="e">
        <f>IF($B34&lt;'RI compounds'!$C$18,IF($B34&gt;'RI compounds'!$C$17,INT(EXP(($B34-'RI compounds'!$C$17)/'RI compounds'!$H$18+LN('RI compounds'!$D$17))),""),"")</f>
        <v>#REF!</v>
      </c>
      <c r="S34" s="45" t="e">
        <f>IF($B34&lt;'RI compounds'!$C$19,IF($B34&gt;'RI compounds'!$C$18,INT(EXP(($B34-'RI compounds'!$C$18)/'RI compounds'!$H$19+LN('RI compounds'!$D$18))),""),"")</f>
        <v>#REF!</v>
      </c>
      <c r="T34" s="45" t="e">
        <f>IF($B34&lt;'RI compounds'!$C$20,IF($B34&gt;'RI compounds'!$C$19,INT(EXP(($B34-'RI compounds'!$C$19)/'RI compounds'!$H$20+LN('RI compounds'!$D$19))),""),"")</f>
        <v>#REF!</v>
      </c>
      <c r="U34" s="45" t="e">
        <f>IF($B34&lt;'RI compounds'!$C$21,IF($B34&gt;'RI compounds'!$C$20,INT(EXP(($B34-'RI compounds'!$C$20)/'RI compounds'!$H$21+LN('RI compounds'!$D$20))),""),"")</f>
        <v>#REF!</v>
      </c>
      <c r="V34" s="45" t="e">
        <f>IF($B34&gt;'RI compounds'!$C$21,INT(EXP(($B34-'RI compounds'!$C$20)/'RI compounds'!$H$21+LN('RI compounds'!$D$20))),"")</f>
        <v>#REF!</v>
      </c>
      <c r="W34" s="28"/>
      <c r="X34" s="48" t="str">
        <f>All!B34</f>
        <v>Z-Furan- 2,5-dimethyl</v>
      </c>
      <c r="Y34" s="46">
        <f>+All!F34</f>
        <v>0.5</v>
      </c>
      <c r="Z34" s="49">
        <f>+All!H34</f>
        <v>703</v>
      </c>
      <c r="AA34" s="50" t="str">
        <f>IF($Z34=500,'RI compounds'!$C$3,IF($Z34&lt;'RI compounds'!$D$3,(LN($Z34)-LN('RI compounds'!$D$3))*'RI compounds'!$H$4+'RI compounds'!$C$3,""))</f>
        <v/>
      </c>
      <c r="AB34" s="50" t="str">
        <f>IF($Z34=600,'RI compounds'!$C$4,IF($Z34&lt;'RI compounds'!$D$4,IF($Z34&gt;'RI compounds'!$D$3,(LN($Z34)-LN('RI compounds'!$D$3))*'RI compounds'!$H$4+'RI compounds'!$C$3,""),""))</f>
        <v/>
      </c>
      <c r="AC34" s="50" t="str">
        <f>IF($Z34=700,+'RI compounds'!$C$5,IF($Z34&lt;'RI compounds'!$D$5,IF($Z34&gt;'RI compounds'!$D$4,(LN($Z34)-LN('RI compounds'!$D$4))*'RI compounds'!$H$5+'RI compounds'!$C$4,""),""))</f>
        <v/>
      </c>
      <c r="AD34" s="50">
        <f>IF($Z34=800,'RI compounds'!$C$6,IF($Z34&lt;'RI compounds'!$D$6,IF($Z34&gt;'RI compounds'!$D$5,(LN($Z34)-LN('RI compounds'!$D$5))*'RI compounds'!$H$6+'RI compounds'!$C$5,""),""))</f>
        <v>6.7471211073081658</v>
      </c>
      <c r="AE34" s="50" t="str">
        <f>IF($Z34=900,'RI compounds'!$C$7,IF($Z34&lt;'RI compounds'!$D$7,IF($Z34&gt;'RI compounds'!$D$6,(LN($Z34)-LN('RI compounds'!$D$6))*'RI compounds'!$H$7+'RI compounds'!$C$6,""),""))</f>
        <v/>
      </c>
      <c r="AF34" s="50" t="str">
        <f>IF($Z34=1000,'RI compounds'!$C$8,IF($Z34&lt;'RI compounds'!$D$8,IF($Z34&gt;'RI compounds'!$D$7,(LN($Z34)-LN('RI compounds'!$D$7))*'RI compounds'!$H$8+'RI compounds'!$C$7,""),""))</f>
        <v/>
      </c>
      <c r="AG34" s="50" t="str">
        <f>IF($Z34=1100,'RI compounds'!$C$9,IF($Z34&lt;'RI compounds'!$D$9,IF($Z34&gt;'RI compounds'!$D$8,(LN($Z34)-LN('RI compounds'!$D$8))*'RI compounds'!$H$9+'RI compounds'!$C$8,""),""))</f>
        <v/>
      </c>
      <c r="AH34" s="50" t="str">
        <f>IF($Z34=1200,'RI compounds'!$C$10,IF($Z34&lt;'RI compounds'!$D$10,IF($Z34&gt;'RI compounds'!$D$9,(LN($Z34)-LN('RI compounds'!$D$9))*'RI compounds'!$H$10+'RI compounds'!$C$9,""),""))</f>
        <v/>
      </c>
      <c r="AI34" s="50" t="str">
        <f>IF($Z34=1300,'RI compounds'!$C$11,IF($Z34&lt;'RI compounds'!$D$11,IF($Z34&gt;'RI compounds'!$D$10,(LN($Z34)-LN('RI compounds'!$D$10))*'RI compounds'!$H$11+'RI compounds'!$C$10,""),""))</f>
        <v/>
      </c>
      <c r="AJ34" s="50" t="str">
        <f>IF($Z34=1400,'RI compounds'!$C$12,IF($Z34&lt;'RI compounds'!$D$12,IF($Z34&gt;'RI compounds'!$D$11,(LN($Z34)-LN('RI compounds'!$D$11))*'RI compounds'!$H$12+'RI compounds'!$C$11,""),""))</f>
        <v/>
      </c>
      <c r="AK34" s="50" t="str">
        <f>IF($Z34=1500,'RI compounds'!$C$13,IF($Z34&lt;'RI compounds'!$D$13,IF($Z34&gt;'RI compounds'!$D$12,(LN($Z34)-LN('RI compounds'!$D$12))*'RI compounds'!$H$13+'RI compounds'!$C$12,""),""))</f>
        <v/>
      </c>
      <c r="AL34" s="50" t="str">
        <f>IF($Z34=1600,'RI compounds'!$C$14,IF($Z34&lt;'RI compounds'!$D$14,IF($Z34&gt;'RI compounds'!$D$13,(LN($Z34)-LN('RI compounds'!$D$13))*'RI compounds'!$H$14+'RI compounds'!$C$13,""),""))</f>
        <v/>
      </c>
      <c r="AM34" s="50" t="str">
        <f>IF($Z34=1700,'RI compounds'!$C$15,IF($Z34&lt;'RI compounds'!$D$15,IF($Z34&gt;'RI compounds'!$D$14,(LN($Z34)-LN('RI compounds'!$D$14))*'RI compounds'!$H$15+'RI compounds'!$C$14,""),""))</f>
        <v/>
      </c>
      <c r="AN34" s="50" t="str">
        <f>IF($Z34=1800,'RI compounds'!$C$16,IF($Z34&lt;'RI compounds'!$D$16,IF($Z34&gt;'RI compounds'!$D$15,(LN($Z34)-LN('RI compounds'!$D$15))*'RI compounds'!$H$16+'RI compounds'!$C$15,""),""))</f>
        <v/>
      </c>
      <c r="AO34" s="50" t="str">
        <f>IF($Z34=1900,'RI compounds'!$C$17,IF($Z34&lt;'RI compounds'!$D$17,IF($Z34&gt;'RI compounds'!$D$16,(LN($Z34)-LN('RI compounds'!$D$16))*'RI compounds'!$H$17+'RI compounds'!$C$16,""),""))</f>
        <v/>
      </c>
      <c r="AP34" s="50" t="str">
        <f>IF($Z34=2000,'RI compounds'!$C$18,IF($Z34&lt;'RI compounds'!$D$18,IF($Z34&gt;'RI compounds'!$D$17,(LN($Z34)-LN('RI compounds'!$D$17))*'RI compounds'!$H$18+'RI compounds'!$C$17,""),""))</f>
        <v/>
      </c>
      <c r="AQ34" s="50" t="str">
        <f>IF($Z34=2100,'RI compounds'!$C$19,IF($Z34&lt;'RI compounds'!$D$19,IF($Z34&gt;'RI compounds'!$D$18,(LN($Z34)-LN('RI compounds'!$D$18))*'RI compounds'!$H$19+'RI compounds'!$C$18,""),""))</f>
        <v/>
      </c>
      <c r="AR34" s="50" t="str">
        <f>IF($Z34=2200,'RI compounds'!$C$20,IF($Z34&lt;'RI compounds'!$D$20,IF($Z34&gt;'RI compounds'!$D$19,(LN($Z34)-LN('RI compounds'!$D$19))*'RI compounds'!$H$20+'RI compounds'!$C$19,""),""))</f>
        <v/>
      </c>
      <c r="AS34" s="50" t="str">
        <f>IF($Z34=2300,'RI compounds'!$C$21,IF($Z34&lt;'RI compounds'!$D$21,IF($Z34&gt;'RI compounds'!$D$20,(LN($Z34)-LN('RI compounds'!$D$20))*'RI compounds'!$H$21+'RI compounds'!$C$20,""),""))</f>
        <v/>
      </c>
      <c r="AT34" s="50" t="str">
        <f>IF($Z34&gt;2300,(LN($Z34)-LN('RI compounds'!$D$20))*'RI compounds'!$H$21+'RI compounds'!$C$20,"")</f>
        <v/>
      </c>
    </row>
    <row r="35" spans="1:46" s="7" customFormat="1" ht="15" x14ac:dyDescent="0.25">
      <c r="A35" s="46">
        <f>+All!F35</f>
        <v>1</v>
      </c>
      <c r="B35" s="47" t="e">
        <f>All!#REF!</f>
        <v>#REF!</v>
      </c>
      <c r="C35" s="45" t="e">
        <f>IF(B35&lt;'RI compounds'!$C$3,INT(EXP((B35-'RI compounds'!$C$3)/'RI compounds'!$H$4+LN('RI compounds'!$D$3))),"")</f>
        <v>#REF!</v>
      </c>
      <c r="D35" s="45" t="e">
        <f>IF($B35&lt;'RI compounds'!$C$4,IF($B35&gt;'RI compounds'!$C$3,INT(EXP(($B35-'RI compounds'!$C$3)/'RI compounds'!$H$4+LN('RI compounds'!$D$3))),""),"")</f>
        <v>#REF!</v>
      </c>
      <c r="E35" s="45" t="e">
        <f>IF($B35&lt;'RI compounds'!$C$5,IF($B35&gt;'RI compounds'!$C$4,INT(EXP(($B35-'RI compounds'!$C$4)/'RI compounds'!$H$5+LN('RI compounds'!$D$4))),""),"")</f>
        <v>#REF!</v>
      </c>
      <c r="F35" s="45" t="e">
        <f>IF($B35&lt;'RI compounds'!$C$6,IF($B35&gt;'RI compounds'!$C$5,INT(EXP(($B35-'RI compounds'!$C$5)/'RI compounds'!$H$6+LN('RI compounds'!$D$5))),""),"")</f>
        <v>#REF!</v>
      </c>
      <c r="G35" s="45" t="e">
        <f>IF($B35&lt;'RI compounds'!$C$7,IF($B35&gt;'RI compounds'!$C$6,INT(EXP(($B35-'RI compounds'!$C$6)/'RI compounds'!$H$7+LN('RI compounds'!$D$6))),""),"")</f>
        <v>#REF!</v>
      </c>
      <c r="H35" s="45" t="e">
        <f>IF($B35&lt;'RI compounds'!$C$8,IF($B35&gt;'RI compounds'!$C$7,INT(EXP(($B35-'RI compounds'!$C$7)/'RI compounds'!$H$8+LN('RI compounds'!$D$7))),""),"")</f>
        <v>#REF!</v>
      </c>
      <c r="I35" s="45" t="e">
        <f>IF($B35&lt;'RI compounds'!$C$9,IF($B35&gt;'RI compounds'!$C$8,INT(EXP(($B35-'RI compounds'!$C$8)/'RI compounds'!$H$9+LN('RI compounds'!$D$8))),""),"")</f>
        <v>#REF!</v>
      </c>
      <c r="J35" s="45" t="e">
        <f>IF($B35&lt;'RI compounds'!$C$10,IF($B35&gt;'RI compounds'!$C$9,INT(EXP(($B35-'RI compounds'!$C$9)/'RI compounds'!$H$10+LN('RI compounds'!$D$9))),""),"")</f>
        <v>#REF!</v>
      </c>
      <c r="K35" s="45" t="e">
        <f>IF($B35&lt;'RI compounds'!$C$11,IF($B35&gt;'RI compounds'!$C$10,INT(EXP(($B35-'RI compounds'!$C$10)/'RI compounds'!$H$11+LN('RI compounds'!$D$10))),""),"")</f>
        <v>#REF!</v>
      </c>
      <c r="L35" s="45" t="e">
        <f>IF($B35&lt;'RI compounds'!$C$12,IF($B35&gt;'RI compounds'!$C$11,INT(EXP(($B35-'RI compounds'!$C$11)/'RI compounds'!$H$12+LN('RI compounds'!$D$11))),""),"")</f>
        <v>#REF!</v>
      </c>
      <c r="M35" s="45" t="e">
        <f>IF($B35&lt;'RI compounds'!$C$13,IF($B35&gt;'RI compounds'!$C$12,INT(EXP(($B35-'RI compounds'!$C$12)/'RI compounds'!$H$13+LN('RI compounds'!$D$12))),""),"")</f>
        <v>#REF!</v>
      </c>
      <c r="N35" s="45" t="e">
        <f>IF($B35&lt;'RI compounds'!$C$14,IF($B35&gt;'RI compounds'!$C$13,INT(EXP(($B35-'RI compounds'!$C$13)/'RI compounds'!$H$14+LN('RI compounds'!$D$13))),""),"")</f>
        <v>#REF!</v>
      </c>
      <c r="O35" s="45" t="e">
        <f>IF($B35&lt;'RI compounds'!$C$15,IF($B35&gt;'RI compounds'!$C$14,INT(EXP(($B35-'RI compounds'!$C$14)/'RI compounds'!$H$15+LN('RI compounds'!$D$14))),""),"")</f>
        <v>#REF!</v>
      </c>
      <c r="P35" s="45" t="e">
        <f>IF($B35&lt;'RI compounds'!$C$16,IF($B35&gt;'RI compounds'!$C$15,INT(EXP(($B35-'RI compounds'!$C$15)/'RI compounds'!$H$16+LN('RI compounds'!$D$15))),""),"")</f>
        <v>#REF!</v>
      </c>
      <c r="Q35" s="45" t="e">
        <f>IF($B35&lt;'RI compounds'!$C$17,IF($B35&gt;'RI compounds'!$C$16,INT(EXP(($B35-'RI compounds'!$C$16)/'RI compounds'!$H$17+LN('RI compounds'!$D$16))),""),"")</f>
        <v>#REF!</v>
      </c>
      <c r="R35" s="45" t="e">
        <f>IF($B35&lt;'RI compounds'!$C$18,IF($B35&gt;'RI compounds'!$C$17,INT(EXP(($B35-'RI compounds'!$C$17)/'RI compounds'!$H$18+LN('RI compounds'!$D$17))),""),"")</f>
        <v>#REF!</v>
      </c>
      <c r="S35" s="45" t="e">
        <f>IF($B35&lt;'RI compounds'!$C$19,IF($B35&gt;'RI compounds'!$C$18,INT(EXP(($B35-'RI compounds'!$C$18)/'RI compounds'!$H$19+LN('RI compounds'!$D$18))),""),"")</f>
        <v>#REF!</v>
      </c>
      <c r="T35" s="45" t="e">
        <f>IF($B35&lt;'RI compounds'!$C$20,IF($B35&gt;'RI compounds'!$C$19,INT(EXP(($B35-'RI compounds'!$C$19)/'RI compounds'!$H$20+LN('RI compounds'!$D$19))),""),"")</f>
        <v>#REF!</v>
      </c>
      <c r="U35" s="45" t="e">
        <f>IF($B35&lt;'RI compounds'!$C$21,IF($B35&gt;'RI compounds'!$C$20,INT(EXP(($B35-'RI compounds'!$C$20)/'RI compounds'!$H$21+LN('RI compounds'!$D$20))),""),"")</f>
        <v>#REF!</v>
      </c>
      <c r="V35" s="45" t="e">
        <f>IF($B35&gt;'RI compounds'!$C$21,INT(EXP(($B35-'RI compounds'!$C$20)/'RI compounds'!$H$21+LN('RI compounds'!$D$20))),"")</f>
        <v>#REF!</v>
      </c>
      <c r="W35" s="28"/>
      <c r="X35" s="48" t="str">
        <f>All!B35</f>
        <v>Allyl methyl sulfide</v>
      </c>
      <c r="Y35" s="46">
        <f>+All!F35</f>
        <v>1</v>
      </c>
      <c r="Z35" s="49">
        <f>+All!H35</f>
        <v>704</v>
      </c>
      <c r="AA35" s="50" t="str">
        <f>IF($Z35=500,'RI compounds'!$C$3,IF($Z35&lt;'RI compounds'!$D$3,(LN($Z35)-LN('RI compounds'!$D$3))*'RI compounds'!$H$4+'RI compounds'!$C$3,""))</f>
        <v/>
      </c>
      <c r="AB35" s="50" t="str">
        <f>IF($Z35=600,'RI compounds'!$C$4,IF($Z35&lt;'RI compounds'!$D$4,IF($Z35&gt;'RI compounds'!$D$3,(LN($Z35)-LN('RI compounds'!$D$3))*'RI compounds'!$H$4+'RI compounds'!$C$3,""),""))</f>
        <v/>
      </c>
      <c r="AC35" s="50" t="str">
        <f>IF($Z35=700,+'RI compounds'!$C$5,IF($Z35&lt;'RI compounds'!$D$5,IF($Z35&gt;'RI compounds'!$D$4,(LN($Z35)-LN('RI compounds'!$D$4))*'RI compounds'!$H$5+'RI compounds'!$C$4,""),""))</f>
        <v/>
      </c>
      <c r="AD35" s="50">
        <f>IF($Z35=800,'RI compounds'!$C$6,IF($Z35&lt;'RI compounds'!$D$6,IF($Z35&gt;'RI compounds'!$D$5,(LN($Z35)-LN('RI compounds'!$D$5))*'RI compounds'!$H$6+'RI compounds'!$C$5,""),""))</f>
        <v>6.7667720907487157</v>
      </c>
      <c r="AE35" s="50" t="str">
        <f>IF($Z35=900,'RI compounds'!$C$7,IF($Z35&lt;'RI compounds'!$D$7,IF($Z35&gt;'RI compounds'!$D$6,(LN($Z35)-LN('RI compounds'!$D$6))*'RI compounds'!$H$7+'RI compounds'!$C$6,""),""))</f>
        <v/>
      </c>
      <c r="AF35" s="50" t="str">
        <f>IF($Z35=1000,'RI compounds'!$C$8,IF($Z35&lt;'RI compounds'!$D$8,IF($Z35&gt;'RI compounds'!$D$7,(LN($Z35)-LN('RI compounds'!$D$7))*'RI compounds'!$H$8+'RI compounds'!$C$7,""),""))</f>
        <v/>
      </c>
      <c r="AG35" s="50" t="str">
        <f>IF($Z35=1100,'RI compounds'!$C$9,IF($Z35&lt;'RI compounds'!$D$9,IF($Z35&gt;'RI compounds'!$D$8,(LN($Z35)-LN('RI compounds'!$D$8))*'RI compounds'!$H$9+'RI compounds'!$C$8,""),""))</f>
        <v/>
      </c>
      <c r="AH35" s="50" t="str">
        <f>IF($Z35=1200,'RI compounds'!$C$10,IF($Z35&lt;'RI compounds'!$D$10,IF($Z35&gt;'RI compounds'!$D$9,(LN($Z35)-LN('RI compounds'!$D$9))*'RI compounds'!$H$10+'RI compounds'!$C$9,""),""))</f>
        <v/>
      </c>
      <c r="AI35" s="50" t="str">
        <f>IF($Z35=1300,'RI compounds'!$C$11,IF($Z35&lt;'RI compounds'!$D$11,IF($Z35&gt;'RI compounds'!$D$10,(LN($Z35)-LN('RI compounds'!$D$10))*'RI compounds'!$H$11+'RI compounds'!$C$10,""),""))</f>
        <v/>
      </c>
      <c r="AJ35" s="50" t="str">
        <f>IF($Z35=1400,'RI compounds'!$C$12,IF($Z35&lt;'RI compounds'!$D$12,IF($Z35&gt;'RI compounds'!$D$11,(LN($Z35)-LN('RI compounds'!$D$11))*'RI compounds'!$H$12+'RI compounds'!$C$11,""),""))</f>
        <v/>
      </c>
      <c r="AK35" s="50" t="str">
        <f>IF($Z35=1500,'RI compounds'!$C$13,IF($Z35&lt;'RI compounds'!$D$13,IF($Z35&gt;'RI compounds'!$D$12,(LN($Z35)-LN('RI compounds'!$D$12))*'RI compounds'!$H$13+'RI compounds'!$C$12,""),""))</f>
        <v/>
      </c>
      <c r="AL35" s="50" t="str">
        <f>IF($Z35=1600,'RI compounds'!$C$14,IF($Z35&lt;'RI compounds'!$D$14,IF($Z35&gt;'RI compounds'!$D$13,(LN($Z35)-LN('RI compounds'!$D$13))*'RI compounds'!$H$14+'RI compounds'!$C$13,""),""))</f>
        <v/>
      </c>
      <c r="AM35" s="50" t="str">
        <f>IF($Z35=1700,'RI compounds'!$C$15,IF($Z35&lt;'RI compounds'!$D$15,IF($Z35&gt;'RI compounds'!$D$14,(LN($Z35)-LN('RI compounds'!$D$14))*'RI compounds'!$H$15+'RI compounds'!$C$14,""),""))</f>
        <v/>
      </c>
      <c r="AN35" s="50" t="str">
        <f>IF($Z35=1800,'RI compounds'!$C$16,IF($Z35&lt;'RI compounds'!$D$16,IF($Z35&gt;'RI compounds'!$D$15,(LN($Z35)-LN('RI compounds'!$D$15))*'RI compounds'!$H$16+'RI compounds'!$C$15,""),""))</f>
        <v/>
      </c>
      <c r="AO35" s="50" t="str">
        <f>IF($Z35=1900,'RI compounds'!$C$17,IF($Z35&lt;'RI compounds'!$D$17,IF($Z35&gt;'RI compounds'!$D$16,(LN($Z35)-LN('RI compounds'!$D$16))*'RI compounds'!$H$17+'RI compounds'!$C$16,""),""))</f>
        <v/>
      </c>
      <c r="AP35" s="50" t="str">
        <f>IF($Z35=2000,'RI compounds'!$C$18,IF($Z35&lt;'RI compounds'!$D$18,IF($Z35&gt;'RI compounds'!$D$17,(LN($Z35)-LN('RI compounds'!$D$17))*'RI compounds'!$H$18+'RI compounds'!$C$17,""),""))</f>
        <v/>
      </c>
      <c r="AQ35" s="50" t="str">
        <f>IF($Z35=2100,'RI compounds'!$C$19,IF($Z35&lt;'RI compounds'!$D$19,IF($Z35&gt;'RI compounds'!$D$18,(LN($Z35)-LN('RI compounds'!$D$18))*'RI compounds'!$H$19+'RI compounds'!$C$18,""),""))</f>
        <v/>
      </c>
      <c r="AR35" s="50" t="str">
        <f>IF($Z35=2200,'RI compounds'!$C$20,IF($Z35&lt;'RI compounds'!$D$20,IF($Z35&gt;'RI compounds'!$D$19,(LN($Z35)-LN('RI compounds'!$D$19))*'RI compounds'!$H$20+'RI compounds'!$C$19,""),""))</f>
        <v/>
      </c>
      <c r="AS35" s="50" t="str">
        <f>IF($Z35=2300,'RI compounds'!$C$21,IF($Z35&lt;'RI compounds'!$D$21,IF($Z35&gt;'RI compounds'!$D$20,(LN($Z35)-LN('RI compounds'!$D$20))*'RI compounds'!$H$21+'RI compounds'!$C$20,""),""))</f>
        <v/>
      </c>
      <c r="AT35" s="50" t="str">
        <f>IF($Z35&gt;2300,(LN($Z35)-LN('RI compounds'!$D$20))*'RI compounds'!$H$21+'RI compounds'!$C$20,"")</f>
        <v/>
      </c>
    </row>
    <row r="36" spans="1:46" s="7" customFormat="1" ht="15" x14ac:dyDescent="0.25">
      <c r="A36" s="46">
        <f>+All!F36</f>
        <v>1</v>
      </c>
      <c r="B36" s="47" t="e">
        <f>All!#REF!</f>
        <v>#REF!</v>
      </c>
      <c r="C36" s="45" t="e">
        <f>IF(B36&lt;'RI compounds'!$C$3,INT(EXP((B36-'RI compounds'!$C$3)/'RI compounds'!$H$4+LN('RI compounds'!$D$3))),"")</f>
        <v>#REF!</v>
      </c>
      <c r="D36" s="45" t="e">
        <f>IF($B36&lt;'RI compounds'!$C$4,IF($B36&gt;'RI compounds'!$C$3,INT(EXP(($B36-'RI compounds'!$C$3)/'RI compounds'!$H$4+LN('RI compounds'!$D$3))),""),"")</f>
        <v>#REF!</v>
      </c>
      <c r="E36" s="45" t="e">
        <f>IF($B36&lt;'RI compounds'!$C$5,IF($B36&gt;'RI compounds'!$C$4,INT(EXP(($B36-'RI compounds'!$C$4)/'RI compounds'!$H$5+LN('RI compounds'!$D$4))),""),"")</f>
        <v>#REF!</v>
      </c>
      <c r="F36" s="45" t="e">
        <f>IF($B36&lt;'RI compounds'!$C$6,IF($B36&gt;'RI compounds'!$C$5,INT(EXP(($B36-'RI compounds'!$C$5)/'RI compounds'!$H$6+LN('RI compounds'!$D$5))),""),"")</f>
        <v>#REF!</v>
      </c>
      <c r="G36" s="45" t="e">
        <f>IF($B36&lt;'RI compounds'!$C$7,IF($B36&gt;'RI compounds'!$C$6,INT(EXP(($B36-'RI compounds'!$C$6)/'RI compounds'!$H$7+LN('RI compounds'!$D$6))),""),"")</f>
        <v>#REF!</v>
      </c>
      <c r="H36" s="45" t="e">
        <f>IF($B36&lt;'RI compounds'!$C$8,IF($B36&gt;'RI compounds'!$C$7,INT(EXP(($B36-'RI compounds'!$C$7)/'RI compounds'!$H$8+LN('RI compounds'!$D$7))),""),"")</f>
        <v>#REF!</v>
      </c>
      <c r="I36" s="45" t="e">
        <f>IF($B36&lt;'RI compounds'!$C$9,IF($B36&gt;'RI compounds'!$C$8,INT(EXP(($B36-'RI compounds'!$C$8)/'RI compounds'!$H$9+LN('RI compounds'!$D$8))),""),"")</f>
        <v>#REF!</v>
      </c>
      <c r="J36" s="45" t="e">
        <f>IF($B36&lt;'RI compounds'!$C$10,IF($B36&gt;'RI compounds'!$C$9,INT(EXP(($B36-'RI compounds'!$C$9)/'RI compounds'!$H$10+LN('RI compounds'!$D$9))),""),"")</f>
        <v>#REF!</v>
      </c>
      <c r="K36" s="45" t="e">
        <f>IF($B36&lt;'RI compounds'!$C$11,IF($B36&gt;'RI compounds'!$C$10,INT(EXP(($B36-'RI compounds'!$C$10)/'RI compounds'!$H$11+LN('RI compounds'!$D$10))),""),"")</f>
        <v>#REF!</v>
      </c>
      <c r="L36" s="45" t="e">
        <f>IF($B36&lt;'RI compounds'!$C$12,IF($B36&gt;'RI compounds'!$C$11,INT(EXP(($B36-'RI compounds'!$C$11)/'RI compounds'!$H$12+LN('RI compounds'!$D$11))),""),"")</f>
        <v>#REF!</v>
      </c>
      <c r="M36" s="45" t="e">
        <f>IF($B36&lt;'RI compounds'!$C$13,IF($B36&gt;'RI compounds'!$C$12,INT(EXP(($B36-'RI compounds'!$C$12)/'RI compounds'!$H$13+LN('RI compounds'!$D$12))),""),"")</f>
        <v>#REF!</v>
      </c>
      <c r="N36" s="45" t="e">
        <f>IF($B36&lt;'RI compounds'!$C$14,IF($B36&gt;'RI compounds'!$C$13,INT(EXP(($B36-'RI compounds'!$C$13)/'RI compounds'!$H$14+LN('RI compounds'!$D$13))),""),"")</f>
        <v>#REF!</v>
      </c>
      <c r="O36" s="45" t="e">
        <f>IF($B36&lt;'RI compounds'!$C$15,IF($B36&gt;'RI compounds'!$C$14,INT(EXP(($B36-'RI compounds'!$C$14)/'RI compounds'!$H$15+LN('RI compounds'!$D$14))),""),"")</f>
        <v>#REF!</v>
      </c>
      <c r="P36" s="45" t="e">
        <f>IF($B36&lt;'RI compounds'!$C$16,IF($B36&gt;'RI compounds'!$C$15,INT(EXP(($B36-'RI compounds'!$C$15)/'RI compounds'!$H$16+LN('RI compounds'!$D$15))),""),"")</f>
        <v>#REF!</v>
      </c>
      <c r="Q36" s="45" t="e">
        <f>IF($B36&lt;'RI compounds'!$C$17,IF($B36&gt;'RI compounds'!$C$16,INT(EXP(($B36-'RI compounds'!$C$16)/'RI compounds'!$H$17+LN('RI compounds'!$D$16))),""),"")</f>
        <v>#REF!</v>
      </c>
      <c r="R36" s="45" t="e">
        <f>IF($B36&lt;'RI compounds'!$C$18,IF($B36&gt;'RI compounds'!$C$17,INT(EXP(($B36-'RI compounds'!$C$17)/'RI compounds'!$H$18+LN('RI compounds'!$D$17))),""),"")</f>
        <v>#REF!</v>
      </c>
      <c r="S36" s="45" t="e">
        <f>IF($B36&lt;'RI compounds'!$C$19,IF($B36&gt;'RI compounds'!$C$18,INT(EXP(($B36-'RI compounds'!$C$18)/'RI compounds'!$H$19+LN('RI compounds'!$D$18))),""),"")</f>
        <v>#REF!</v>
      </c>
      <c r="T36" s="45" t="e">
        <f>IF($B36&lt;'RI compounds'!$C$20,IF($B36&gt;'RI compounds'!$C$19,INT(EXP(($B36-'RI compounds'!$C$19)/'RI compounds'!$H$20+LN('RI compounds'!$D$19))),""),"")</f>
        <v>#REF!</v>
      </c>
      <c r="U36" s="45" t="e">
        <f>IF($B36&lt;'RI compounds'!$C$21,IF($B36&gt;'RI compounds'!$C$20,INT(EXP(($B36-'RI compounds'!$C$20)/'RI compounds'!$H$21+LN('RI compounds'!$D$20))),""),"")</f>
        <v>#REF!</v>
      </c>
      <c r="V36" s="45" t="e">
        <f>IF($B36&gt;'RI compounds'!$C$21,INT(EXP(($B36-'RI compounds'!$C$20)/'RI compounds'!$H$21+LN('RI compounds'!$D$20))),"")</f>
        <v>#REF!</v>
      </c>
      <c r="W36" s="28"/>
      <c r="X36" s="48" t="str">
        <f>All!B36</f>
        <v>Diethyl sulfide</v>
      </c>
      <c r="Y36" s="46">
        <f>+All!F36</f>
        <v>1</v>
      </c>
      <c r="Z36" s="49">
        <f>+All!H36</f>
        <v>706</v>
      </c>
      <c r="AA36" s="50" t="str">
        <f>IF($Z36=500,'RI compounds'!$C$3,IF($Z36&lt;'RI compounds'!$D$3,(LN($Z36)-LN('RI compounds'!$D$3))*'RI compounds'!$H$4+'RI compounds'!$C$3,""))</f>
        <v/>
      </c>
      <c r="AB36" s="50" t="str">
        <f>IF($Z36=600,'RI compounds'!$C$4,IF($Z36&lt;'RI compounds'!$D$4,IF($Z36&gt;'RI compounds'!$D$3,(LN($Z36)-LN('RI compounds'!$D$3))*'RI compounds'!$H$4+'RI compounds'!$C$3,""),""))</f>
        <v/>
      </c>
      <c r="AC36" s="50" t="str">
        <f>IF($Z36=700,+'RI compounds'!$C$5,IF($Z36&lt;'RI compounds'!$D$5,IF($Z36&gt;'RI compounds'!$D$4,(LN($Z36)-LN('RI compounds'!$D$4))*'RI compounds'!$H$5+'RI compounds'!$C$4,""),""))</f>
        <v/>
      </c>
      <c r="AD36" s="50">
        <f>IF($Z36=800,'RI compounds'!$C$6,IF($Z36&lt;'RI compounds'!$D$6,IF($Z36&gt;'RI compounds'!$D$5,(LN($Z36)-LN('RI compounds'!$D$5))*'RI compounds'!$H$6+'RI compounds'!$C$5,""),""))</f>
        <v>6.8059904561222009</v>
      </c>
      <c r="AE36" s="50" t="str">
        <f>IF($Z36=900,'RI compounds'!$C$7,IF($Z36&lt;'RI compounds'!$D$7,IF($Z36&gt;'RI compounds'!$D$6,(LN($Z36)-LN('RI compounds'!$D$6))*'RI compounds'!$H$7+'RI compounds'!$C$6,""),""))</f>
        <v/>
      </c>
      <c r="AF36" s="50" t="str">
        <f>IF($Z36=1000,'RI compounds'!$C$8,IF($Z36&lt;'RI compounds'!$D$8,IF($Z36&gt;'RI compounds'!$D$7,(LN($Z36)-LN('RI compounds'!$D$7))*'RI compounds'!$H$8+'RI compounds'!$C$7,""),""))</f>
        <v/>
      </c>
      <c r="AG36" s="50" t="str">
        <f>IF($Z36=1100,'RI compounds'!$C$9,IF($Z36&lt;'RI compounds'!$D$9,IF($Z36&gt;'RI compounds'!$D$8,(LN($Z36)-LN('RI compounds'!$D$8))*'RI compounds'!$H$9+'RI compounds'!$C$8,""),""))</f>
        <v/>
      </c>
      <c r="AH36" s="50" t="str">
        <f>IF($Z36=1200,'RI compounds'!$C$10,IF($Z36&lt;'RI compounds'!$D$10,IF($Z36&gt;'RI compounds'!$D$9,(LN($Z36)-LN('RI compounds'!$D$9))*'RI compounds'!$H$10+'RI compounds'!$C$9,""),""))</f>
        <v/>
      </c>
      <c r="AI36" s="50" t="str">
        <f>IF($Z36=1300,'RI compounds'!$C$11,IF($Z36&lt;'RI compounds'!$D$11,IF($Z36&gt;'RI compounds'!$D$10,(LN($Z36)-LN('RI compounds'!$D$10))*'RI compounds'!$H$11+'RI compounds'!$C$10,""),""))</f>
        <v/>
      </c>
      <c r="AJ36" s="50" t="str">
        <f>IF($Z36=1400,'RI compounds'!$C$12,IF($Z36&lt;'RI compounds'!$D$12,IF($Z36&gt;'RI compounds'!$D$11,(LN($Z36)-LN('RI compounds'!$D$11))*'RI compounds'!$H$12+'RI compounds'!$C$11,""),""))</f>
        <v/>
      </c>
      <c r="AK36" s="50" t="str">
        <f>IF($Z36=1500,'RI compounds'!$C$13,IF($Z36&lt;'RI compounds'!$D$13,IF($Z36&gt;'RI compounds'!$D$12,(LN($Z36)-LN('RI compounds'!$D$12))*'RI compounds'!$H$13+'RI compounds'!$C$12,""),""))</f>
        <v/>
      </c>
      <c r="AL36" s="50" t="str">
        <f>IF($Z36=1600,'RI compounds'!$C$14,IF($Z36&lt;'RI compounds'!$D$14,IF($Z36&gt;'RI compounds'!$D$13,(LN($Z36)-LN('RI compounds'!$D$13))*'RI compounds'!$H$14+'RI compounds'!$C$13,""),""))</f>
        <v/>
      </c>
      <c r="AM36" s="50" t="str">
        <f>IF($Z36=1700,'RI compounds'!$C$15,IF($Z36&lt;'RI compounds'!$D$15,IF($Z36&gt;'RI compounds'!$D$14,(LN($Z36)-LN('RI compounds'!$D$14))*'RI compounds'!$H$15+'RI compounds'!$C$14,""),""))</f>
        <v/>
      </c>
      <c r="AN36" s="50" t="str">
        <f>IF($Z36=1800,'RI compounds'!$C$16,IF($Z36&lt;'RI compounds'!$D$16,IF($Z36&gt;'RI compounds'!$D$15,(LN($Z36)-LN('RI compounds'!$D$15))*'RI compounds'!$H$16+'RI compounds'!$C$15,""),""))</f>
        <v/>
      </c>
      <c r="AO36" s="50" t="str">
        <f>IF($Z36=1900,'RI compounds'!$C$17,IF($Z36&lt;'RI compounds'!$D$17,IF($Z36&gt;'RI compounds'!$D$16,(LN($Z36)-LN('RI compounds'!$D$16))*'RI compounds'!$H$17+'RI compounds'!$C$16,""),""))</f>
        <v/>
      </c>
      <c r="AP36" s="50" t="str">
        <f>IF($Z36=2000,'RI compounds'!$C$18,IF($Z36&lt;'RI compounds'!$D$18,IF($Z36&gt;'RI compounds'!$D$17,(LN($Z36)-LN('RI compounds'!$D$17))*'RI compounds'!$H$18+'RI compounds'!$C$17,""),""))</f>
        <v/>
      </c>
      <c r="AQ36" s="50" t="str">
        <f>IF($Z36=2100,'RI compounds'!$C$19,IF($Z36&lt;'RI compounds'!$D$19,IF($Z36&gt;'RI compounds'!$D$18,(LN($Z36)-LN('RI compounds'!$D$18))*'RI compounds'!$H$19+'RI compounds'!$C$18,""),""))</f>
        <v/>
      </c>
      <c r="AR36" s="50" t="str">
        <f>IF($Z36=2200,'RI compounds'!$C$20,IF($Z36&lt;'RI compounds'!$D$20,IF($Z36&gt;'RI compounds'!$D$19,(LN($Z36)-LN('RI compounds'!$D$19))*'RI compounds'!$H$20+'RI compounds'!$C$19,""),""))</f>
        <v/>
      </c>
      <c r="AS36" s="50" t="str">
        <f>IF($Z36=2300,'RI compounds'!$C$21,IF($Z36&lt;'RI compounds'!$D$21,IF($Z36&gt;'RI compounds'!$D$20,(LN($Z36)-LN('RI compounds'!$D$20))*'RI compounds'!$H$21+'RI compounds'!$C$20,""),""))</f>
        <v/>
      </c>
      <c r="AT36" s="50" t="str">
        <f>IF($Z36&gt;2300,(LN($Z36)-LN('RI compounds'!$D$20))*'RI compounds'!$H$21+'RI compounds'!$C$20,"")</f>
        <v/>
      </c>
    </row>
    <row r="37" spans="1:46" s="7" customFormat="1" ht="15" x14ac:dyDescent="0.25">
      <c r="A37" s="46">
        <f>+All!F37</f>
        <v>0.7</v>
      </c>
      <c r="B37" s="47" t="e">
        <f>All!#REF!</f>
        <v>#REF!</v>
      </c>
      <c r="C37" s="45" t="e">
        <f>IF(B37&lt;'RI compounds'!$C$3,INT(EXP((B37-'RI compounds'!$C$3)/'RI compounds'!$H$4+LN('RI compounds'!$D$3))),"")</f>
        <v>#REF!</v>
      </c>
      <c r="D37" s="45" t="e">
        <f>IF($B37&lt;'RI compounds'!$C$4,IF($B37&gt;'RI compounds'!$C$3,INT(EXP(($B37-'RI compounds'!$C$3)/'RI compounds'!$H$4+LN('RI compounds'!$D$3))),""),"")</f>
        <v>#REF!</v>
      </c>
      <c r="E37" s="45" t="e">
        <f>IF($B37&lt;'RI compounds'!$C$5,IF($B37&gt;'RI compounds'!$C$4,INT(EXP(($B37-'RI compounds'!$C$4)/'RI compounds'!$H$5+LN('RI compounds'!$D$4))),""),"")</f>
        <v>#REF!</v>
      </c>
      <c r="F37" s="45" t="e">
        <f>IF($B37&lt;'RI compounds'!$C$6,IF($B37&gt;'RI compounds'!$C$5,INT(EXP(($B37-'RI compounds'!$C$5)/'RI compounds'!$H$6+LN('RI compounds'!$D$5))),""),"")</f>
        <v>#REF!</v>
      </c>
      <c r="G37" s="45" t="e">
        <f>IF($B37&lt;'RI compounds'!$C$7,IF($B37&gt;'RI compounds'!$C$6,INT(EXP(($B37-'RI compounds'!$C$6)/'RI compounds'!$H$7+LN('RI compounds'!$D$6))),""),"")</f>
        <v>#REF!</v>
      </c>
      <c r="H37" s="45" t="e">
        <f>IF($B37&lt;'RI compounds'!$C$8,IF($B37&gt;'RI compounds'!$C$7,INT(EXP(($B37-'RI compounds'!$C$7)/'RI compounds'!$H$8+LN('RI compounds'!$D$7))),""),"")</f>
        <v>#REF!</v>
      </c>
      <c r="I37" s="45" t="e">
        <f>IF($B37&lt;'RI compounds'!$C$9,IF($B37&gt;'RI compounds'!$C$8,INT(EXP(($B37-'RI compounds'!$C$8)/'RI compounds'!$H$9+LN('RI compounds'!$D$8))),""),"")</f>
        <v>#REF!</v>
      </c>
      <c r="J37" s="45" t="e">
        <f>IF($B37&lt;'RI compounds'!$C$10,IF($B37&gt;'RI compounds'!$C$9,INT(EXP(($B37-'RI compounds'!$C$9)/'RI compounds'!$H$10+LN('RI compounds'!$D$9))),""),"")</f>
        <v>#REF!</v>
      </c>
      <c r="K37" s="45" t="e">
        <f>IF($B37&lt;'RI compounds'!$C$11,IF($B37&gt;'RI compounds'!$C$10,INT(EXP(($B37-'RI compounds'!$C$10)/'RI compounds'!$H$11+LN('RI compounds'!$D$10))),""),"")</f>
        <v>#REF!</v>
      </c>
      <c r="L37" s="45" t="e">
        <f>IF($B37&lt;'RI compounds'!$C$12,IF($B37&gt;'RI compounds'!$C$11,INT(EXP(($B37-'RI compounds'!$C$11)/'RI compounds'!$H$12+LN('RI compounds'!$D$11))),""),"")</f>
        <v>#REF!</v>
      </c>
      <c r="M37" s="45" t="e">
        <f>IF($B37&lt;'RI compounds'!$C$13,IF($B37&gt;'RI compounds'!$C$12,INT(EXP(($B37-'RI compounds'!$C$12)/'RI compounds'!$H$13+LN('RI compounds'!$D$12))),""),"")</f>
        <v>#REF!</v>
      </c>
      <c r="N37" s="45" t="e">
        <f>IF($B37&lt;'RI compounds'!$C$14,IF($B37&gt;'RI compounds'!$C$13,INT(EXP(($B37-'RI compounds'!$C$13)/'RI compounds'!$H$14+LN('RI compounds'!$D$13))),""),"")</f>
        <v>#REF!</v>
      </c>
      <c r="O37" s="45" t="e">
        <f>IF($B37&lt;'RI compounds'!$C$15,IF($B37&gt;'RI compounds'!$C$14,INT(EXP(($B37-'RI compounds'!$C$14)/'RI compounds'!$H$15+LN('RI compounds'!$D$14))),""),"")</f>
        <v>#REF!</v>
      </c>
      <c r="P37" s="45" t="e">
        <f>IF($B37&lt;'RI compounds'!$C$16,IF($B37&gt;'RI compounds'!$C$15,INT(EXP(($B37-'RI compounds'!$C$15)/'RI compounds'!$H$16+LN('RI compounds'!$D$15))),""),"")</f>
        <v>#REF!</v>
      </c>
      <c r="Q37" s="45" t="e">
        <f>IF($B37&lt;'RI compounds'!$C$17,IF($B37&gt;'RI compounds'!$C$16,INT(EXP(($B37-'RI compounds'!$C$16)/'RI compounds'!$H$17+LN('RI compounds'!$D$16))),""),"")</f>
        <v>#REF!</v>
      </c>
      <c r="R37" s="45" t="e">
        <f>IF($B37&lt;'RI compounds'!$C$18,IF($B37&gt;'RI compounds'!$C$17,INT(EXP(($B37-'RI compounds'!$C$17)/'RI compounds'!$H$18+LN('RI compounds'!$D$17))),""),"")</f>
        <v>#REF!</v>
      </c>
      <c r="S37" s="45" t="e">
        <f>IF($B37&lt;'RI compounds'!$C$19,IF($B37&gt;'RI compounds'!$C$18,INT(EXP(($B37-'RI compounds'!$C$18)/'RI compounds'!$H$19+LN('RI compounds'!$D$18))),""),"")</f>
        <v>#REF!</v>
      </c>
      <c r="T37" s="45" t="e">
        <f>IF($B37&lt;'RI compounds'!$C$20,IF($B37&gt;'RI compounds'!$C$19,INT(EXP(($B37-'RI compounds'!$C$19)/'RI compounds'!$H$20+LN('RI compounds'!$D$19))),""),"")</f>
        <v>#REF!</v>
      </c>
      <c r="U37" s="45" t="e">
        <f>IF($B37&lt;'RI compounds'!$C$21,IF($B37&gt;'RI compounds'!$C$20,INT(EXP(($B37-'RI compounds'!$C$20)/'RI compounds'!$H$21+LN('RI compounds'!$D$20))),""),"")</f>
        <v>#REF!</v>
      </c>
      <c r="V37" s="45" t="e">
        <f>IF($B37&gt;'RI compounds'!$C$21,INT(EXP(($B37-'RI compounds'!$C$20)/'RI compounds'!$H$21+LN('RI compounds'!$D$20))),"")</f>
        <v>#REF!</v>
      </c>
      <c r="W37" s="28"/>
      <c r="X37" s="48" t="str">
        <f>All!B37</f>
        <v>Acetoin</v>
      </c>
      <c r="Y37" s="46">
        <f>+All!F37</f>
        <v>0.7</v>
      </c>
      <c r="Z37" s="49">
        <f>+All!H37</f>
        <v>707</v>
      </c>
      <c r="AA37" s="50" t="str">
        <f>IF($Z37=500,'RI compounds'!$C$3,IF($Z37&lt;'RI compounds'!$D$3,(LN($Z37)-LN('RI compounds'!$D$3))*'RI compounds'!$H$4+'RI compounds'!$C$3,""))</f>
        <v/>
      </c>
      <c r="AB37" s="50" t="str">
        <f>IF($Z37=600,'RI compounds'!$C$4,IF($Z37&lt;'RI compounds'!$D$4,IF($Z37&gt;'RI compounds'!$D$3,(LN($Z37)-LN('RI compounds'!$D$3))*'RI compounds'!$H$4+'RI compounds'!$C$3,""),""))</f>
        <v/>
      </c>
      <c r="AC37" s="50" t="str">
        <f>IF($Z37=700,+'RI compounds'!$C$5,IF($Z37&lt;'RI compounds'!$D$5,IF($Z37&gt;'RI compounds'!$D$4,(LN($Z37)-LN('RI compounds'!$D$4))*'RI compounds'!$H$5+'RI compounds'!$C$4,""),""))</f>
        <v/>
      </c>
      <c r="AD37" s="50">
        <f>IF($Z37=800,'RI compounds'!$C$6,IF($Z37&lt;'RI compounds'!$D$6,IF($Z37&gt;'RI compounds'!$D$5,(LN($Z37)-LN('RI compounds'!$D$5))*'RI compounds'!$H$6+'RI compounds'!$C$5,""),""))</f>
        <v>6.8255579958684276</v>
      </c>
      <c r="AE37" s="50" t="str">
        <f>IF($Z37=900,'RI compounds'!$C$7,IF($Z37&lt;'RI compounds'!$D$7,IF($Z37&gt;'RI compounds'!$D$6,(LN($Z37)-LN('RI compounds'!$D$6))*'RI compounds'!$H$7+'RI compounds'!$C$6,""),""))</f>
        <v/>
      </c>
      <c r="AF37" s="50" t="str">
        <f>IF($Z37=1000,'RI compounds'!$C$8,IF($Z37&lt;'RI compounds'!$D$8,IF($Z37&gt;'RI compounds'!$D$7,(LN($Z37)-LN('RI compounds'!$D$7))*'RI compounds'!$H$8+'RI compounds'!$C$7,""),""))</f>
        <v/>
      </c>
      <c r="AG37" s="50" t="str">
        <f>IF($Z37=1100,'RI compounds'!$C$9,IF($Z37&lt;'RI compounds'!$D$9,IF($Z37&gt;'RI compounds'!$D$8,(LN($Z37)-LN('RI compounds'!$D$8))*'RI compounds'!$H$9+'RI compounds'!$C$8,""),""))</f>
        <v/>
      </c>
      <c r="AH37" s="50" t="str">
        <f>IF($Z37=1200,'RI compounds'!$C$10,IF($Z37&lt;'RI compounds'!$D$10,IF($Z37&gt;'RI compounds'!$D$9,(LN($Z37)-LN('RI compounds'!$D$9))*'RI compounds'!$H$10+'RI compounds'!$C$9,""),""))</f>
        <v/>
      </c>
      <c r="AI37" s="50" t="str">
        <f>IF($Z37=1300,'RI compounds'!$C$11,IF($Z37&lt;'RI compounds'!$D$11,IF($Z37&gt;'RI compounds'!$D$10,(LN($Z37)-LN('RI compounds'!$D$10))*'RI compounds'!$H$11+'RI compounds'!$C$10,""),""))</f>
        <v/>
      </c>
      <c r="AJ37" s="50" t="str">
        <f>IF($Z37=1400,'RI compounds'!$C$12,IF($Z37&lt;'RI compounds'!$D$12,IF($Z37&gt;'RI compounds'!$D$11,(LN($Z37)-LN('RI compounds'!$D$11))*'RI compounds'!$H$12+'RI compounds'!$C$11,""),""))</f>
        <v/>
      </c>
      <c r="AK37" s="50" t="str">
        <f>IF($Z37=1500,'RI compounds'!$C$13,IF($Z37&lt;'RI compounds'!$D$13,IF($Z37&gt;'RI compounds'!$D$12,(LN($Z37)-LN('RI compounds'!$D$12))*'RI compounds'!$H$13+'RI compounds'!$C$12,""),""))</f>
        <v/>
      </c>
      <c r="AL37" s="50" t="str">
        <f>IF($Z37=1600,'RI compounds'!$C$14,IF($Z37&lt;'RI compounds'!$D$14,IF($Z37&gt;'RI compounds'!$D$13,(LN($Z37)-LN('RI compounds'!$D$13))*'RI compounds'!$H$14+'RI compounds'!$C$13,""),""))</f>
        <v/>
      </c>
      <c r="AM37" s="50" t="str">
        <f>IF($Z37=1700,'RI compounds'!$C$15,IF($Z37&lt;'RI compounds'!$D$15,IF($Z37&gt;'RI compounds'!$D$14,(LN($Z37)-LN('RI compounds'!$D$14))*'RI compounds'!$H$15+'RI compounds'!$C$14,""),""))</f>
        <v/>
      </c>
      <c r="AN37" s="50" t="str">
        <f>IF($Z37=1800,'RI compounds'!$C$16,IF($Z37&lt;'RI compounds'!$D$16,IF($Z37&gt;'RI compounds'!$D$15,(LN($Z37)-LN('RI compounds'!$D$15))*'RI compounds'!$H$16+'RI compounds'!$C$15,""),""))</f>
        <v/>
      </c>
      <c r="AO37" s="50" t="str">
        <f>IF($Z37=1900,'RI compounds'!$C$17,IF($Z37&lt;'RI compounds'!$D$17,IF($Z37&gt;'RI compounds'!$D$16,(LN($Z37)-LN('RI compounds'!$D$16))*'RI compounds'!$H$17+'RI compounds'!$C$16,""),""))</f>
        <v/>
      </c>
      <c r="AP37" s="50" t="str">
        <f>IF($Z37=2000,'RI compounds'!$C$18,IF($Z37&lt;'RI compounds'!$D$18,IF($Z37&gt;'RI compounds'!$D$17,(LN($Z37)-LN('RI compounds'!$D$17))*'RI compounds'!$H$18+'RI compounds'!$C$17,""),""))</f>
        <v/>
      </c>
      <c r="AQ37" s="50" t="str">
        <f>IF($Z37=2100,'RI compounds'!$C$19,IF($Z37&lt;'RI compounds'!$D$19,IF($Z37&gt;'RI compounds'!$D$18,(LN($Z37)-LN('RI compounds'!$D$18))*'RI compounds'!$H$19+'RI compounds'!$C$18,""),""))</f>
        <v/>
      </c>
      <c r="AR37" s="50" t="str">
        <f>IF($Z37=2200,'RI compounds'!$C$20,IF($Z37&lt;'RI compounds'!$D$20,IF($Z37&gt;'RI compounds'!$D$19,(LN($Z37)-LN('RI compounds'!$D$19))*'RI compounds'!$H$20+'RI compounds'!$C$19,""),""))</f>
        <v/>
      </c>
      <c r="AS37" s="50" t="str">
        <f>IF($Z37=2300,'RI compounds'!$C$21,IF($Z37&lt;'RI compounds'!$D$21,IF($Z37&gt;'RI compounds'!$D$20,(LN($Z37)-LN('RI compounds'!$D$20))*'RI compounds'!$H$21+'RI compounds'!$C$20,""),""))</f>
        <v/>
      </c>
      <c r="AT37" s="50" t="str">
        <f>IF($Z37&gt;2300,(LN($Z37)-LN('RI compounds'!$D$20))*'RI compounds'!$H$21+'RI compounds'!$C$20,"")</f>
        <v/>
      </c>
    </row>
    <row r="38" spans="1:46" s="7" customFormat="1" ht="15" x14ac:dyDescent="0.25">
      <c r="A38" s="46">
        <f>+All!F38</f>
        <v>0.7</v>
      </c>
      <c r="B38" s="47" t="e">
        <f>All!#REF!</f>
        <v>#REF!</v>
      </c>
      <c r="C38" s="45" t="e">
        <f>IF(B38&lt;'RI compounds'!$C$3,INT(EXP((B38-'RI compounds'!$C$3)/'RI compounds'!$H$4+LN('RI compounds'!$D$3))),"")</f>
        <v>#REF!</v>
      </c>
      <c r="D38" s="45" t="e">
        <f>IF($B38&lt;'RI compounds'!$C$4,IF($B38&gt;'RI compounds'!$C$3,INT(EXP(($B38-'RI compounds'!$C$3)/'RI compounds'!$H$4+LN('RI compounds'!$D$3))),""),"")</f>
        <v>#REF!</v>
      </c>
      <c r="E38" s="45" t="e">
        <f>IF($B38&lt;'RI compounds'!$C$5,IF($B38&gt;'RI compounds'!$C$4,INT(EXP(($B38-'RI compounds'!$C$4)/'RI compounds'!$H$5+LN('RI compounds'!$D$4))),""),"")</f>
        <v>#REF!</v>
      </c>
      <c r="F38" s="45" t="e">
        <f>IF($B38&lt;'RI compounds'!$C$6,IF($B38&gt;'RI compounds'!$C$5,INT(EXP(($B38-'RI compounds'!$C$5)/'RI compounds'!$H$6+LN('RI compounds'!$D$5))),""),"")</f>
        <v>#REF!</v>
      </c>
      <c r="G38" s="45" t="e">
        <f>IF($B38&lt;'RI compounds'!$C$7,IF($B38&gt;'RI compounds'!$C$6,INT(EXP(($B38-'RI compounds'!$C$6)/'RI compounds'!$H$7+LN('RI compounds'!$D$6))),""),"")</f>
        <v>#REF!</v>
      </c>
      <c r="H38" s="45" t="e">
        <f>IF($B38&lt;'RI compounds'!$C$8,IF($B38&gt;'RI compounds'!$C$7,INT(EXP(($B38-'RI compounds'!$C$7)/'RI compounds'!$H$8+LN('RI compounds'!$D$7))),""),"")</f>
        <v>#REF!</v>
      </c>
      <c r="I38" s="45" t="e">
        <f>IF($B38&lt;'RI compounds'!$C$9,IF($B38&gt;'RI compounds'!$C$8,INT(EXP(($B38-'RI compounds'!$C$8)/'RI compounds'!$H$9+LN('RI compounds'!$D$8))),""),"")</f>
        <v>#REF!</v>
      </c>
      <c r="J38" s="45" t="e">
        <f>IF($B38&lt;'RI compounds'!$C$10,IF($B38&gt;'RI compounds'!$C$9,INT(EXP(($B38-'RI compounds'!$C$9)/'RI compounds'!$H$10+LN('RI compounds'!$D$9))),""),"")</f>
        <v>#REF!</v>
      </c>
      <c r="K38" s="45" t="e">
        <f>IF($B38&lt;'RI compounds'!$C$11,IF($B38&gt;'RI compounds'!$C$10,INT(EXP(($B38-'RI compounds'!$C$10)/'RI compounds'!$H$11+LN('RI compounds'!$D$10))),""),"")</f>
        <v>#REF!</v>
      </c>
      <c r="L38" s="45" t="e">
        <f>IF($B38&lt;'RI compounds'!$C$12,IF($B38&gt;'RI compounds'!$C$11,INT(EXP(($B38-'RI compounds'!$C$11)/'RI compounds'!$H$12+LN('RI compounds'!$D$11))),""),"")</f>
        <v>#REF!</v>
      </c>
      <c r="M38" s="45" t="e">
        <f>IF($B38&lt;'RI compounds'!$C$13,IF($B38&gt;'RI compounds'!$C$12,INT(EXP(($B38-'RI compounds'!$C$12)/'RI compounds'!$H$13+LN('RI compounds'!$D$12))),""),"")</f>
        <v>#REF!</v>
      </c>
      <c r="N38" s="45" t="e">
        <f>IF($B38&lt;'RI compounds'!$C$14,IF($B38&gt;'RI compounds'!$C$13,INT(EXP(($B38-'RI compounds'!$C$13)/'RI compounds'!$H$14+LN('RI compounds'!$D$13))),""),"")</f>
        <v>#REF!</v>
      </c>
      <c r="O38" s="45" t="e">
        <f>IF($B38&lt;'RI compounds'!$C$15,IF($B38&gt;'RI compounds'!$C$14,INT(EXP(($B38-'RI compounds'!$C$14)/'RI compounds'!$H$15+LN('RI compounds'!$D$14))),""),"")</f>
        <v>#REF!</v>
      </c>
      <c r="P38" s="45" t="e">
        <f>IF($B38&lt;'RI compounds'!$C$16,IF($B38&gt;'RI compounds'!$C$15,INT(EXP(($B38-'RI compounds'!$C$15)/'RI compounds'!$H$16+LN('RI compounds'!$D$15))),""),"")</f>
        <v>#REF!</v>
      </c>
      <c r="Q38" s="45" t="e">
        <f>IF($B38&lt;'RI compounds'!$C$17,IF($B38&gt;'RI compounds'!$C$16,INT(EXP(($B38-'RI compounds'!$C$16)/'RI compounds'!$H$17+LN('RI compounds'!$D$16))),""),"")</f>
        <v>#REF!</v>
      </c>
      <c r="R38" s="45" t="e">
        <f>IF($B38&lt;'RI compounds'!$C$18,IF($B38&gt;'RI compounds'!$C$17,INT(EXP(($B38-'RI compounds'!$C$17)/'RI compounds'!$H$18+LN('RI compounds'!$D$17))),""),"")</f>
        <v>#REF!</v>
      </c>
      <c r="S38" s="45" t="e">
        <f>IF($B38&lt;'RI compounds'!$C$19,IF($B38&gt;'RI compounds'!$C$18,INT(EXP(($B38-'RI compounds'!$C$18)/'RI compounds'!$H$19+LN('RI compounds'!$D$18))),""),"")</f>
        <v>#REF!</v>
      </c>
      <c r="T38" s="45" t="e">
        <f>IF($B38&lt;'RI compounds'!$C$20,IF($B38&gt;'RI compounds'!$C$19,INT(EXP(($B38-'RI compounds'!$C$19)/'RI compounds'!$H$20+LN('RI compounds'!$D$19))),""),"")</f>
        <v>#REF!</v>
      </c>
      <c r="U38" s="45" t="e">
        <f>IF($B38&lt;'RI compounds'!$C$21,IF($B38&gt;'RI compounds'!$C$20,INT(EXP(($B38-'RI compounds'!$C$20)/'RI compounds'!$H$21+LN('RI compounds'!$D$20))),""),"")</f>
        <v>#REF!</v>
      </c>
      <c r="V38" s="45" t="e">
        <f>IF($B38&gt;'RI compounds'!$C$21,INT(EXP(($B38-'RI compounds'!$C$20)/'RI compounds'!$H$21+LN('RI compounds'!$D$20))),"")</f>
        <v>#REF!</v>
      </c>
      <c r="W38" s="28"/>
      <c r="X38" s="48" t="str">
        <f>All!B38</f>
        <v>Acetoin-saturated</v>
      </c>
      <c r="Y38" s="46">
        <f>+All!F38</f>
        <v>0.7</v>
      </c>
      <c r="Z38" s="49">
        <f>+All!H38</f>
        <v>707</v>
      </c>
      <c r="AA38" s="50" t="str">
        <f>IF($Z38=500,'RI compounds'!$C$3,IF($Z38&lt;'RI compounds'!$D$3,(LN($Z38)-LN('RI compounds'!$D$3))*'RI compounds'!$H$4+'RI compounds'!$C$3,""))</f>
        <v/>
      </c>
      <c r="AB38" s="50" t="str">
        <f>IF($Z38=600,'RI compounds'!$C$4,IF($Z38&lt;'RI compounds'!$D$4,IF($Z38&gt;'RI compounds'!$D$3,(LN($Z38)-LN('RI compounds'!$D$3))*'RI compounds'!$H$4+'RI compounds'!$C$3,""),""))</f>
        <v/>
      </c>
      <c r="AC38" s="50" t="str">
        <f>IF($Z38=700,+'RI compounds'!$C$5,IF($Z38&lt;'RI compounds'!$D$5,IF($Z38&gt;'RI compounds'!$D$4,(LN($Z38)-LN('RI compounds'!$D$4))*'RI compounds'!$H$5+'RI compounds'!$C$4,""),""))</f>
        <v/>
      </c>
      <c r="AD38" s="50">
        <f>IF($Z38=800,'RI compounds'!$C$6,IF($Z38&lt;'RI compounds'!$D$6,IF($Z38&gt;'RI compounds'!$D$5,(LN($Z38)-LN('RI compounds'!$D$5))*'RI compounds'!$H$6+'RI compounds'!$C$5,""),""))</f>
        <v>6.8255579958684276</v>
      </c>
      <c r="AE38" s="50" t="str">
        <f>IF($Z38=900,'RI compounds'!$C$7,IF($Z38&lt;'RI compounds'!$D$7,IF($Z38&gt;'RI compounds'!$D$6,(LN($Z38)-LN('RI compounds'!$D$6))*'RI compounds'!$H$7+'RI compounds'!$C$6,""),""))</f>
        <v/>
      </c>
      <c r="AF38" s="50" t="str">
        <f>IF($Z38=1000,'RI compounds'!$C$8,IF($Z38&lt;'RI compounds'!$D$8,IF($Z38&gt;'RI compounds'!$D$7,(LN($Z38)-LN('RI compounds'!$D$7))*'RI compounds'!$H$8+'RI compounds'!$C$7,""),""))</f>
        <v/>
      </c>
      <c r="AG38" s="50" t="str">
        <f>IF($Z38=1100,'RI compounds'!$C$9,IF($Z38&lt;'RI compounds'!$D$9,IF($Z38&gt;'RI compounds'!$D$8,(LN($Z38)-LN('RI compounds'!$D$8))*'RI compounds'!$H$9+'RI compounds'!$C$8,""),""))</f>
        <v/>
      </c>
      <c r="AH38" s="50" t="str">
        <f>IF($Z38=1200,'RI compounds'!$C$10,IF($Z38&lt;'RI compounds'!$D$10,IF($Z38&gt;'RI compounds'!$D$9,(LN($Z38)-LN('RI compounds'!$D$9))*'RI compounds'!$H$10+'RI compounds'!$C$9,""),""))</f>
        <v/>
      </c>
      <c r="AI38" s="50" t="str">
        <f>IF($Z38=1300,'RI compounds'!$C$11,IF($Z38&lt;'RI compounds'!$D$11,IF($Z38&gt;'RI compounds'!$D$10,(LN($Z38)-LN('RI compounds'!$D$10))*'RI compounds'!$H$11+'RI compounds'!$C$10,""),""))</f>
        <v/>
      </c>
      <c r="AJ38" s="50" t="str">
        <f>IF($Z38=1400,'RI compounds'!$C$12,IF($Z38&lt;'RI compounds'!$D$12,IF($Z38&gt;'RI compounds'!$D$11,(LN($Z38)-LN('RI compounds'!$D$11))*'RI compounds'!$H$12+'RI compounds'!$C$11,""),""))</f>
        <v/>
      </c>
      <c r="AK38" s="50" t="str">
        <f>IF($Z38=1500,'RI compounds'!$C$13,IF($Z38&lt;'RI compounds'!$D$13,IF($Z38&gt;'RI compounds'!$D$12,(LN($Z38)-LN('RI compounds'!$D$12))*'RI compounds'!$H$13+'RI compounds'!$C$12,""),""))</f>
        <v/>
      </c>
      <c r="AL38" s="50" t="str">
        <f>IF($Z38=1600,'RI compounds'!$C$14,IF($Z38&lt;'RI compounds'!$D$14,IF($Z38&gt;'RI compounds'!$D$13,(LN($Z38)-LN('RI compounds'!$D$13))*'RI compounds'!$H$14+'RI compounds'!$C$13,""),""))</f>
        <v/>
      </c>
      <c r="AM38" s="50" t="str">
        <f>IF($Z38=1700,'RI compounds'!$C$15,IF($Z38&lt;'RI compounds'!$D$15,IF($Z38&gt;'RI compounds'!$D$14,(LN($Z38)-LN('RI compounds'!$D$14))*'RI compounds'!$H$15+'RI compounds'!$C$14,""),""))</f>
        <v/>
      </c>
      <c r="AN38" s="50" t="str">
        <f>IF($Z38=1800,'RI compounds'!$C$16,IF($Z38&lt;'RI compounds'!$D$16,IF($Z38&gt;'RI compounds'!$D$15,(LN($Z38)-LN('RI compounds'!$D$15))*'RI compounds'!$H$16+'RI compounds'!$C$15,""),""))</f>
        <v/>
      </c>
      <c r="AO38" s="50" t="str">
        <f>IF($Z38=1900,'RI compounds'!$C$17,IF($Z38&lt;'RI compounds'!$D$17,IF($Z38&gt;'RI compounds'!$D$16,(LN($Z38)-LN('RI compounds'!$D$16))*'RI compounds'!$H$17+'RI compounds'!$C$16,""),""))</f>
        <v/>
      </c>
      <c r="AP38" s="50" t="str">
        <f>IF($Z38=2000,'RI compounds'!$C$18,IF($Z38&lt;'RI compounds'!$D$18,IF($Z38&gt;'RI compounds'!$D$17,(LN($Z38)-LN('RI compounds'!$D$17))*'RI compounds'!$H$18+'RI compounds'!$C$17,""),""))</f>
        <v/>
      </c>
      <c r="AQ38" s="50" t="str">
        <f>IF($Z38=2100,'RI compounds'!$C$19,IF($Z38&lt;'RI compounds'!$D$19,IF($Z38&gt;'RI compounds'!$D$18,(LN($Z38)-LN('RI compounds'!$D$18))*'RI compounds'!$H$19+'RI compounds'!$C$18,""),""))</f>
        <v/>
      </c>
      <c r="AR38" s="50" t="str">
        <f>IF($Z38=2200,'RI compounds'!$C$20,IF($Z38&lt;'RI compounds'!$D$20,IF($Z38&gt;'RI compounds'!$D$19,(LN($Z38)-LN('RI compounds'!$D$19))*'RI compounds'!$H$20+'RI compounds'!$C$19,""),""))</f>
        <v/>
      </c>
      <c r="AS38" s="50" t="str">
        <f>IF($Z38=2300,'RI compounds'!$C$21,IF($Z38&lt;'RI compounds'!$D$21,IF($Z38&gt;'RI compounds'!$D$20,(LN($Z38)-LN('RI compounds'!$D$20))*'RI compounds'!$H$21+'RI compounds'!$C$20,""),""))</f>
        <v/>
      </c>
      <c r="AT38" s="50" t="str">
        <f>IF($Z38&gt;2300,(LN($Z38)-LN('RI compounds'!$D$20))*'RI compounds'!$H$21+'RI compounds'!$C$20,"")</f>
        <v/>
      </c>
    </row>
    <row r="39" spans="1:46" s="7" customFormat="1" ht="15" x14ac:dyDescent="0.25">
      <c r="A39" s="46">
        <f>+All!F39</f>
        <v>0.5</v>
      </c>
      <c r="B39" s="47" t="e">
        <f>All!#REF!</f>
        <v>#REF!</v>
      </c>
      <c r="C39" s="45" t="e">
        <f>IF(B39&lt;'RI compounds'!$C$3,INT(EXP((B39-'RI compounds'!$C$3)/'RI compounds'!$H$4+LN('RI compounds'!$D$3))),"")</f>
        <v>#REF!</v>
      </c>
      <c r="D39" s="45" t="e">
        <f>IF($B39&lt;'RI compounds'!$C$4,IF($B39&gt;'RI compounds'!$C$3,INT(EXP(($B39-'RI compounds'!$C$3)/'RI compounds'!$H$4+LN('RI compounds'!$D$3))),""),"")</f>
        <v>#REF!</v>
      </c>
      <c r="E39" s="45" t="e">
        <f>IF($B39&lt;'RI compounds'!$C$5,IF($B39&gt;'RI compounds'!$C$4,INT(EXP(($B39-'RI compounds'!$C$4)/'RI compounds'!$H$5+LN('RI compounds'!$D$4))),""),"")</f>
        <v>#REF!</v>
      </c>
      <c r="F39" s="45" t="e">
        <f>IF($B39&lt;'RI compounds'!$C$6,IF($B39&gt;'RI compounds'!$C$5,INT(EXP(($B39-'RI compounds'!$C$5)/'RI compounds'!$H$6+LN('RI compounds'!$D$5))),""),"")</f>
        <v>#REF!</v>
      </c>
      <c r="G39" s="45" t="e">
        <f>IF($B39&lt;'RI compounds'!$C$7,IF($B39&gt;'RI compounds'!$C$6,INT(EXP(($B39-'RI compounds'!$C$6)/'RI compounds'!$H$7+LN('RI compounds'!$D$6))),""),"")</f>
        <v>#REF!</v>
      </c>
      <c r="H39" s="45" t="e">
        <f>IF($B39&lt;'RI compounds'!$C$8,IF($B39&gt;'RI compounds'!$C$7,INT(EXP(($B39-'RI compounds'!$C$7)/'RI compounds'!$H$8+LN('RI compounds'!$D$7))),""),"")</f>
        <v>#REF!</v>
      </c>
      <c r="I39" s="45" t="e">
        <f>IF($B39&lt;'RI compounds'!$C$9,IF($B39&gt;'RI compounds'!$C$8,INT(EXP(($B39-'RI compounds'!$C$8)/'RI compounds'!$H$9+LN('RI compounds'!$D$8))),""),"")</f>
        <v>#REF!</v>
      </c>
      <c r="J39" s="45" t="e">
        <f>IF($B39&lt;'RI compounds'!$C$10,IF($B39&gt;'RI compounds'!$C$9,INT(EXP(($B39-'RI compounds'!$C$9)/'RI compounds'!$H$10+LN('RI compounds'!$D$9))),""),"")</f>
        <v>#REF!</v>
      </c>
      <c r="K39" s="45" t="e">
        <f>IF($B39&lt;'RI compounds'!$C$11,IF($B39&gt;'RI compounds'!$C$10,INT(EXP(($B39-'RI compounds'!$C$10)/'RI compounds'!$H$11+LN('RI compounds'!$D$10))),""),"")</f>
        <v>#REF!</v>
      </c>
      <c r="L39" s="45" t="e">
        <f>IF($B39&lt;'RI compounds'!$C$12,IF($B39&gt;'RI compounds'!$C$11,INT(EXP(($B39-'RI compounds'!$C$11)/'RI compounds'!$H$12+LN('RI compounds'!$D$11))),""),"")</f>
        <v>#REF!</v>
      </c>
      <c r="M39" s="45" t="e">
        <f>IF($B39&lt;'RI compounds'!$C$13,IF($B39&gt;'RI compounds'!$C$12,INT(EXP(($B39-'RI compounds'!$C$12)/'RI compounds'!$H$13+LN('RI compounds'!$D$12))),""),"")</f>
        <v>#REF!</v>
      </c>
      <c r="N39" s="45" t="e">
        <f>IF($B39&lt;'RI compounds'!$C$14,IF($B39&gt;'RI compounds'!$C$13,INT(EXP(($B39-'RI compounds'!$C$13)/'RI compounds'!$H$14+LN('RI compounds'!$D$13))),""),"")</f>
        <v>#REF!</v>
      </c>
      <c r="O39" s="45" t="e">
        <f>IF($B39&lt;'RI compounds'!$C$15,IF($B39&gt;'RI compounds'!$C$14,INT(EXP(($B39-'RI compounds'!$C$14)/'RI compounds'!$H$15+LN('RI compounds'!$D$14))),""),"")</f>
        <v>#REF!</v>
      </c>
      <c r="P39" s="45" t="e">
        <f>IF($B39&lt;'RI compounds'!$C$16,IF($B39&gt;'RI compounds'!$C$15,INT(EXP(($B39-'RI compounds'!$C$15)/'RI compounds'!$H$16+LN('RI compounds'!$D$15))),""),"")</f>
        <v>#REF!</v>
      </c>
      <c r="Q39" s="45" t="e">
        <f>IF($B39&lt;'RI compounds'!$C$17,IF($B39&gt;'RI compounds'!$C$16,INT(EXP(($B39-'RI compounds'!$C$16)/'RI compounds'!$H$17+LN('RI compounds'!$D$16))),""),"")</f>
        <v>#REF!</v>
      </c>
      <c r="R39" s="45" t="e">
        <f>IF($B39&lt;'RI compounds'!$C$18,IF($B39&gt;'RI compounds'!$C$17,INT(EXP(($B39-'RI compounds'!$C$17)/'RI compounds'!$H$18+LN('RI compounds'!$D$17))),""),"")</f>
        <v>#REF!</v>
      </c>
      <c r="S39" s="45" t="e">
        <f>IF($B39&lt;'RI compounds'!$C$19,IF($B39&gt;'RI compounds'!$C$18,INT(EXP(($B39-'RI compounds'!$C$18)/'RI compounds'!$H$19+LN('RI compounds'!$D$18))),""),"")</f>
        <v>#REF!</v>
      </c>
      <c r="T39" s="45" t="e">
        <f>IF($B39&lt;'RI compounds'!$C$20,IF($B39&gt;'RI compounds'!$C$19,INT(EXP(($B39-'RI compounds'!$C$19)/'RI compounds'!$H$20+LN('RI compounds'!$D$19))),""),"")</f>
        <v>#REF!</v>
      </c>
      <c r="U39" s="45" t="e">
        <f>IF($B39&lt;'RI compounds'!$C$21,IF($B39&gt;'RI compounds'!$C$20,INT(EXP(($B39-'RI compounds'!$C$20)/'RI compounds'!$H$21+LN('RI compounds'!$D$20))),""),"")</f>
        <v>#REF!</v>
      </c>
      <c r="V39" s="45" t="e">
        <f>IF($B39&gt;'RI compounds'!$C$21,INT(EXP(($B39-'RI compounds'!$C$20)/'RI compounds'!$H$21+LN('RI compounds'!$D$20))),"")</f>
        <v>#REF!</v>
      </c>
      <c r="W39" s="28"/>
      <c r="X39" s="48" t="str">
        <f>All!B39</f>
        <v>Propyl acetate</v>
      </c>
      <c r="Y39" s="46">
        <f>+All!F39</f>
        <v>0.5</v>
      </c>
      <c r="Z39" s="49">
        <f>+All!H39</f>
        <v>709</v>
      </c>
      <c r="AA39" s="50" t="str">
        <f>IF($Z39=500,'RI compounds'!$C$3,IF($Z39&lt;'RI compounds'!$D$3,(LN($Z39)-LN('RI compounds'!$D$3))*'RI compounds'!$H$4+'RI compounds'!$C$3,""))</f>
        <v/>
      </c>
      <c r="AB39" s="50" t="str">
        <f>IF($Z39=600,'RI compounds'!$C$4,IF($Z39&lt;'RI compounds'!$D$4,IF($Z39&gt;'RI compounds'!$D$3,(LN($Z39)-LN('RI compounds'!$D$3))*'RI compounds'!$H$4+'RI compounds'!$C$3,""),""))</f>
        <v/>
      </c>
      <c r="AC39" s="50" t="str">
        <f>IF($Z39=700,+'RI compounds'!$C$5,IF($Z39&lt;'RI compounds'!$D$5,IF($Z39&gt;'RI compounds'!$D$4,(LN($Z39)-LN('RI compounds'!$D$4))*'RI compounds'!$H$5+'RI compounds'!$C$4,""),""))</f>
        <v/>
      </c>
      <c r="AD39" s="50">
        <f>IF($Z39=800,'RI compounds'!$C$6,IF($Z39&lt;'RI compounds'!$D$6,IF($Z39&gt;'RI compounds'!$D$5,(LN($Z39)-LN('RI compounds'!$D$5))*'RI compounds'!$H$6+'RI compounds'!$C$5,""),""))</f>
        <v>6.8646101815061265</v>
      </c>
      <c r="AE39" s="50" t="str">
        <f>IF($Z39=900,'RI compounds'!$C$7,IF($Z39&lt;'RI compounds'!$D$7,IF($Z39&gt;'RI compounds'!$D$6,(LN($Z39)-LN('RI compounds'!$D$6))*'RI compounds'!$H$7+'RI compounds'!$C$6,""),""))</f>
        <v/>
      </c>
      <c r="AF39" s="50" t="str">
        <f>IF($Z39=1000,'RI compounds'!$C$8,IF($Z39&lt;'RI compounds'!$D$8,IF($Z39&gt;'RI compounds'!$D$7,(LN($Z39)-LN('RI compounds'!$D$7))*'RI compounds'!$H$8+'RI compounds'!$C$7,""),""))</f>
        <v/>
      </c>
      <c r="AG39" s="50" t="str">
        <f>IF($Z39=1100,'RI compounds'!$C$9,IF($Z39&lt;'RI compounds'!$D$9,IF($Z39&gt;'RI compounds'!$D$8,(LN($Z39)-LN('RI compounds'!$D$8))*'RI compounds'!$H$9+'RI compounds'!$C$8,""),""))</f>
        <v/>
      </c>
      <c r="AH39" s="50" t="str">
        <f>IF($Z39=1200,'RI compounds'!$C$10,IF($Z39&lt;'RI compounds'!$D$10,IF($Z39&gt;'RI compounds'!$D$9,(LN($Z39)-LN('RI compounds'!$D$9))*'RI compounds'!$H$10+'RI compounds'!$C$9,""),""))</f>
        <v/>
      </c>
      <c r="AI39" s="50" t="str">
        <f>IF($Z39=1300,'RI compounds'!$C$11,IF($Z39&lt;'RI compounds'!$D$11,IF($Z39&gt;'RI compounds'!$D$10,(LN($Z39)-LN('RI compounds'!$D$10))*'RI compounds'!$H$11+'RI compounds'!$C$10,""),""))</f>
        <v/>
      </c>
      <c r="AJ39" s="50" t="str">
        <f>IF($Z39=1400,'RI compounds'!$C$12,IF($Z39&lt;'RI compounds'!$D$12,IF($Z39&gt;'RI compounds'!$D$11,(LN($Z39)-LN('RI compounds'!$D$11))*'RI compounds'!$H$12+'RI compounds'!$C$11,""),""))</f>
        <v/>
      </c>
      <c r="AK39" s="50" t="str">
        <f>IF($Z39=1500,'RI compounds'!$C$13,IF($Z39&lt;'RI compounds'!$D$13,IF($Z39&gt;'RI compounds'!$D$12,(LN($Z39)-LN('RI compounds'!$D$12))*'RI compounds'!$H$13+'RI compounds'!$C$12,""),""))</f>
        <v/>
      </c>
      <c r="AL39" s="50" t="str">
        <f>IF($Z39=1600,'RI compounds'!$C$14,IF($Z39&lt;'RI compounds'!$D$14,IF($Z39&gt;'RI compounds'!$D$13,(LN($Z39)-LN('RI compounds'!$D$13))*'RI compounds'!$H$14+'RI compounds'!$C$13,""),""))</f>
        <v/>
      </c>
      <c r="AM39" s="50" t="str">
        <f>IF($Z39=1700,'RI compounds'!$C$15,IF($Z39&lt;'RI compounds'!$D$15,IF($Z39&gt;'RI compounds'!$D$14,(LN($Z39)-LN('RI compounds'!$D$14))*'RI compounds'!$H$15+'RI compounds'!$C$14,""),""))</f>
        <v/>
      </c>
      <c r="AN39" s="50" t="str">
        <f>IF($Z39=1800,'RI compounds'!$C$16,IF($Z39&lt;'RI compounds'!$D$16,IF($Z39&gt;'RI compounds'!$D$15,(LN($Z39)-LN('RI compounds'!$D$15))*'RI compounds'!$H$16+'RI compounds'!$C$15,""),""))</f>
        <v/>
      </c>
      <c r="AO39" s="50" t="str">
        <f>IF($Z39=1900,'RI compounds'!$C$17,IF($Z39&lt;'RI compounds'!$D$17,IF($Z39&gt;'RI compounds'!$D$16,(LN($Z39)-LN('RI compounds'!$D$16))*'RI compounds'!$H$17+'RI compounds'!$C$16,""),""))</f>
        <v/>
      </c>
      <c r="AP39" s="50" t="str">
        <f>IF($Z39=2000,'RI compounds'!$C$18,IF($Z39&lt;'RI compounds'!$D$18,IF($Z39&gt;'RI compounds'!$D$17,(LN($Z39)-LN('RI compounds'!$D$17))*'RI compounds'!$H$18+'RI compounds'!$C$17,""),""))</f>
        <v/>
      </c>
      <c r="AQ39" s="50" t="str">
        <f>IF($Z39=2100,'RI compounds'!$C$19,IF($Z39&lt;'RI compounds'!$D$19,IF($Z39&gt;'RI compounds'!$D$18,(LN($Z39)-LN('RI compounds'!$D$18))*'RI compounds'!$H$19+'RI compounds'!$C$18,""),""))</f>
        <v/>
      </c>
      <c r="AR39" s="50" t="str">
        <f>IF($Z39=2200,'RI compounds'!$C$20,IF($Z39&lt;'RI compounds'!$D$20,IF($Z39&gt;'RI compounds'!$D$19,(LN($Z39)-LN('RI compounds'!$D$19))*'RI compounds'!$H$20+'RI compounds'!$C$19,""),""))</f>
        <v/>
      </c>
      <c r="AS39" s="50" t="str">
        <f>IF($Z39=2300,'RI compounds'!$C$21,IF($Z39&lt;'RI compounds'!$D$21,IF($Z39&gt;'RI compounds'!$D$20,(LN($Z39)-LN('RI compounds'!$D$20))*'RI compounds'!$H$21+'RI compounds'!$C$20,""),""))</f>
        <v/>
      </c>
      <c r="AT39" s="50" t="str">
        <f>IF($Z39&gt;2300,(LN($Z39)-LN('RI compounds'!$D$20))*'RI compounds'!$H$21+'RI compounds'!$C$20,"")</f>
        <v/>
      </c>
    </row>
    <row r="40" spans="1:46" s="7" customFormat="1" ht="15" x14ac:dyDescent="0.25">
      <c r="A40" s="46">
        <f>+All!F40</f>
        <v>0.5</v>
      </c>
      <c r="B40" s="47" t="e">
        <f>All!#REF!</f>
        <v>#REF!</v>
      </c>
      <c r="C40" s="45" t="e">
        <f>IF(B40&lt;'RI compounds'!$C$3,INT(EXP((B40-'RI compounds'!$C$3)/'RI compounds'!$H$4+LN('RI compounds'!$D$3))),"")</f>
        <v>#REF!</v>
      </c>
      <c r="D40" s="45" t="e">
        <f>IF($B40&lt;'RI compounds'!$C$4,IF($B40&gt;'RI compounds'!$C$3,INT(EXP(($B40-'RI compounds'!$C$3)/'RI compounds'!$H$4+LN('RI compounds'!$D$3))),""),"")</f>
        <v>#REF!</v>
      </c>
      <c r="E40" s="45" t="e">
        <f>IF($B40&lt;'RI compounds'!$C$5,IF($B40&gt;'RI compounds'!$C$4,INT(EXP(($B40-'RI compounds'!$C$4)/'RI compounds'!$H$5+LN('RI compounds'!$D$4))),""),"")</f>
        <v>#REF!</v>
      </c>
      <c r="F40" s="45" t="e">
        <f>IF($B40&lt;'RI compounds'!$C$6,IF($B40&gt;'RI compounds'!$C$5,INT(EXP(($B40-'RI compounds'!$C$5)/'RI compounds'!$H$6+LN('RI compounds'!$D$5))),""),"")</f>
        <v>#REF!</v>
      </c>
      <c r="G40" s="45" t="e">
        <f>IF($B40&lt;'RI compounds'!$C$7,IF($B40&gt;'RI compounds'!$C$6,INT(EXP(($B40-'RI compounds'!$C$6)/'RI compounds'!$H$7+LN('RI compounds'!$D$6))),""),"")</f>
        <v>#REF!</v>
      </c>
      <c r="H40" s="45" t="e">
        <f>IF($B40&lt;'RI compounds'!$C$8,IF($B40&gt;'RI compounds'!$C$7,INT(EXP(($B40-'RI compounds'!$C$7)/'RI compounds'!$H$8+LN('RI compounds'!$D$7))),""),"")</f>
        <v>#REF!</v>
      </c>
      <c r="I40" s="45" t="e">
        <f>IF($B40&lt;'RI compounds'!$C$9,IF($B40&gt;'RI compounds'!$C$8,INT(EXP(($B40-'RI compounds'!$C$8)/'RI compounds'!$H$9+LN('RI compounds'!$D$8))),""),"")</f>
        <v>#REF!</v>
      </c>
      <c r="J40" s="45" t="e">
        <f>IF($B40&lt;'RI compounds'!$C$10,IF($B40&gt;'RI compounds'!$C$9,INT(EXP(($B40-'RI compounds'!$C$9)/'RI compounds'!$H$10+LN('RI compounds'!$D$9))),""),"")</f>
        <v>#REF!</v>
      </c>
      <c r="K40" s="45" t="e">
        <f>IF($B40&lt;'RI compounds'!$C$11,IF($B40&gt;'RI compounds'!$C$10,INT(EXP(($B40-'RI compounds'!$C$10)/'RI compounds'!$H$11+LN('RI compounds'!$D$10))),""),"")</f>
        <v>#REF!</v>
      </c>
      <c r="L40" s="45" t="e">
        <f>IF($B40&lt;'RI compounds'!$C$12,IF($B40&gt;'RI compounds'!$C$11,INT(EXP(($B40-'RI compounds'!$C$11)/'RI compounds'!$H$12+LN('RI compounds'!$D$11))),""),"")</f>
        <v>#REF!</v>
      </c>
      <c r="M40" s="45" t="e">
        <f>IF($B40&lt;'RI compounds'!$C$13,IF($B40&gt;'RI compounds'!$C$12,INT(EXP(($B40-'RI compounds'!$C$12)/'RI compounds'!$H$13+LN('RI compounds'!$D$12))),""),"")</f>
        <v>#REF!</v>
      </c>
      <c r="N40" s="45" t="e">
        <f>IF($B40&lt;'RI compounds'!$C$14,IF($B40&gt;'RI compounds'!$C$13,INT(EXP(($B40-'RI compounds'!$C$13)/'RI compounds'!$H$14+LN('RI compounds'!$D$13))),""),"")</f>
        <v>#REF!</v>
      </c>
      <c r="O40" s="45" t="e">
        <f>IF($B40&lt;'RI compounds'!$C$15,IF($B40&gt;'RI compounds'!$C$14,INT(EXP(($B40-'RI compounds'!$C$14)/'RI compounds'!$H$15+LN('RI compounds'!$D$14))),""),"")</f>
        <v>#REF!</v>
      </c>
      <c r="P40" s="45" t="e">
        <f>IF($B40&lt;'RI compounds'!$C$16,IF($B40&gt;'RI compounds'!$C$15,INT(EXP(($B40-'RI compounds'!$C$15)/'RI compounds'!$H$16+LN('RI compounds'!$D$15))),""),"")</f>
        <v>#REF!</v>
      </c>
      <c r="Q40" s="45" t="e">
        <f>IF($B40&lt;'RI compounds'!$C$17,IF($B40&gt;'RI compounds'!$C$16,INT(EXP(($B40-'RI compounds'!$C$16)/'RI compounds'!$H$17+LN('RI compounds'!$D$16))),""),"")</f>
        <v>#REF!</v>
      </c>
      <c r="R40" s="45" t="e">
        <f>IF($B40&lt;'RI compounds'!$C$18,IF($B40&gt;'RI compounds'!$C$17,INT(EXP(($B40-'RI compounds'!$C$17)/'RI compounds'!$H$18+LN('RI compounds'!$D$17))),""),"")</f>
        <v>#REF!</v>
      </c>
      <c r="S40" s="45" t="e">
        <f>IF($B40&lt;'RI compounds'!$C$19,IF($B40&gt;'RI compounds'!$C$18,INT(EXP(($B40-'RI compounds'!$C$18)/'RI compounds'!$H$19+LN('RI compounds'!$D$18))),""),"")</f>
        <v>#REF!</v>
      </c>
      <c r="T40" s="45" t="e">
        <f>IF($B40&lt;'RI compounds'!$C$20,IF($B40&gt;'RI compounds'!$C$19,INT(EXP(($B40-'RI compounds'!$C$19)/'RI compounds'!$H$20+LN('RI compounds'!$D$19))),""),"")</f>
        <v>#REF!</v>
      </c>
      <c r="U40" s="45" t="e">
        <f>IF($B40&lt;'RI compounds'!$C$21,IF($B40&gt;'RI compounds'!$C$20,INT(EXP(($B40-'RI compounds'!$C$20)/'RI compounds'!$H$21+LN('RI compounds'!$D$20))),""),"")</f>
        <v>#REF!</v>
      </c>
      <c r="V40" s="45" t="e">
        <f>IF($B40&gt;'RI compounds'!$C$21,INT(EXP(($B40-'RI compounds'!$C$20)/'RI compounds'!$H$21+LN('RI compounds'!$D$20))),"")</f>
        <v>#REF!</v>
      </c>
      <c r="W40" s="28"/>
      <c r="X40" s="48" t="str">
        <f>All!B40</f>
        <v>Propyl acetate saturated</v>
      </c>
      <c r="Y40" s="46">
        <f>+All!F40</f>
        <v>0.5</v>
      </c>
      <c r="Z40" s="49">
        <f>+All!H40</f>
        <v>709</v>
      </c>
      <c r="AA40" s="50" t="str">
        <f>IF($Z40=500,'RI compounds'!$C$3,IF($Z40&lt;'RI compounds'!$D$3,(LN($Z40)-LN('RI compounds'!$D$3))*'RI compounds'!$H$4+'RI compounds'!$C$3,""))</f>
        <v/>
      </c>
      <c r="AB40" s="50" t="str">
        <f>IF($Z40=600,'RI compounds'!$C$4,IF($Z40&lt;'RI compounds'!$D$4,IF($Z40&gt;'RI compounds'!$D$3,(LN($Z40)-LN('RI compounds'!$D$3))*'RI compounds'!$H$4+'RI compounds'!$C$3,""),""))</f>
        <v/>
      </c>
      <c r="AC40" s="50" t="str">
        <f>IF($Z40=700,+'RI compounds'!$C$5,IF($Z40&lt;'RI compounds'!$D$5,IF($Z40&gt;'RI compounds'!$D$4,(LN($Z40)-LN('RI compounds'!$D$4))*'RI compounds'!$H$5+'RI compounds'!$C$4,""),""))</f>
        <v/>
      </c>
      <c r="AD40" s="50">
        <f>IF($Z40=800,'RI compounds'!$C$6,IF($Z40&lt;'RI compounds'!$D$6,IF($Z40&gt;'RI compounds'!$D$5,(LN($Z40)-LN('RI compounds'!$D$5))*'RI compounds'!$H$6+'RI compounds'!$C$5,""),""))</f>
        <v>6.8646101815061265</v>
      </c>
      <c r="AE40" s="50" t="str">
        <f>IF($Z40=900,'RI compounds'!$C$7,IF($Z40&lt;'RI compounds'!$D$7,IF($Z40&gt;'RI compounds'!$D$6,(LN($Z40)-LN('RI compounds'!$D$6))*'RI compounds'!$H$7+'RI compounds'!$C$6,""),""))</f>
        <v/>
      </c>
      <c r="AF40" s="50" t="str">
        <f>IF($Z40=1000,'RI compounds'!$C$8,IF($Z40&lt;'RI compounds'!$D$8,IF($Z40&gt;'RI compounds'!$D$7,(LN($Z40)-LN('RI compounds'!$D$7))*'RI compounds'!$H$8+'RI compounds'!$C$7,""),""))</f>
        <v/>
      </c>
      <c r="AG40" s="50" t="str">
        <f>IF($Z40=1100,'RI compounds'!$C$9,IF($Z40&lt;'RI compounds'!$D$9,IF($Z40&gt;'RI compounds'!$D$8,(LN($Z40)-LN('RI compounds'!$D$8))*'RI compounds'!$H$9+'RI compounds'!$C$8,""),""))</f>
        <v/>
      </c>
      <c r="AH40" s="50" t="str">
        <f>IF($Z40=1200,'RI compounds'!$C$10,IF($Z40&lt;'RI compounds'!$D$10,IF($Z40&gt;'RI compounds'!$D$9,(LN($Z40)-LN('RI compounds'!$D$9))*'RI compounds'!$H$10+'RI compounds'!$C$9,""),""))</f>
        <v/>
      </c>
      <c r="AI40" s="50" t="str">
        <f>IF($Z40=1300,'RI compounds'!$C$11,IF($Z40&lt;'RI compounds'!$D$11,IF($Z40&gt;'RI compounds'!$D$10,(LN($Z40)-LN('RI compounds'!$D$10))*'RI compounds'!$H$11+'RI compounds'!$C$10,""),""))</f>
        <v/>
      </c>
      <c r="AJ40" s="50" t="str">
        <f>IF($Z40=1400,'RI compounds'!$C$12,IF($Z40&lt;'RI compounds'!$D$12,IF($Z40&gt;'RI compounds'!$D$11,(LN($Z40)-LN('RI compounds'!$D$11))*'RI compounds'!$H$12+'RI compounds'!$C$11,""),""))</f>
        <v/>
      </c>
      <c r="AK40" s="50" t="str">
        <f>IF($Z40=1500,'RI compounds'!$C$13,IF($Z40&lt;'RI compounds'!$D$13,IF($Z40&gt;'RI compounds'!$D$12,(LN($Z40)-LN('RI compounds'!$D$12))*'RI compounds'!$H$13+'RI compounds'!$C$12,""),""))</f>
        <v/>
      </c>
      <c r="AL40" s="50" t="str">
        <f>IF($Z40=1600,'RI compounds'!$C$14,IF($Z40&lt;'RI compounds'!$D$14,IF($Z40&gt;'RI compounds'!$D$13,(LN($Z40)-LN('RI compounds'!$D$13))*'RI compounds'!$H$14+'RI compounds'!$C$13,""),""))</f>
        <v/>
      </c>
      <c r="AM40" s="50" t="str">
        <f>IF($Z40=1700,'RI compounds'!$C$15,IF($Z40&lt;'RI compounds'!$D$15,IF($Z40&gt;'RI compounds'!$D$14,(LN($Z40)-LN('RI compounds'!$D$14))*'RI compounds'!$H$15+'RI compounds'!$C$14,""),""))</f>
        <v/>
      </c>
      <c r="AN40" s="50" t="str">
        <f>IF($Z40=1800,'RI compounds'!$C$16,IF($Z40&lt;'RI compounds'!$D$16,IF($Z40&gt;'RI compounds'!$D$15,(LN($Z40)-LN('RI compounds'!$D$15))*'RI compounds'!$H$16+'RI compounds'!$C$15,""),""))</f>
        <v/>
      </c>
      <c r="AO40" s="50" t="str">
        <f>IF($Z40=1900,'RI compounds'!$C$17,IF($Z40&lt;'RI compounds'!$D$17,IF($Z40&gt;'RI compounds'!$D$16,(LN($Z40)-LN('RI compounds'!$D$16))*'RI compounds'!$H$17+'RI compounds'!$C$16,""),""))</f>
        <v/>
      </c>
      <c r="AP40" s="50" t="str">
        <f>IF($Z40=2000,'RI compounds'!$C$18,IF($Z40&lt;'RI compounds'!$D$18,IF($Z40&gt;'RI compounds'!$D$17,(LN($Z40)-LN('RI compounds'!$D$17))*'RI compounds'!$H$18+'RI compounds'!$C$17,""),""))</f>
        <v/>
      </c>
      <c r="AQ40" s="50" t="str">
        <f>IF($Z40=2100,'RI compounds'!$C$19,IF($Z40&lt;'RI compounds'!$D$19,IF($Z40&gt;'RI compounds'!$D$18,(LN($Z40)-LN('RI compounds'!$D$18))*'RI compounds'!$H$19+'RI compounds'!$C$18,""),""))</f>
        <v/>
      </c>
      <c r="AR40" s="50" t="str">
        <f>IF($Z40=2200,'RI compounds'!$C$20,IF($Z40&lt;'RI compounds'!$D$20,IF($Z40&gt;'RI compounds'!$D$19,(LN($Z40)-LN('RI compounds'!$D$19))*'RI compounds'!$H$20+'RI compounds'!$C$19,""),""))</f>
        <v/>
      </c>
      <c r="AS40" s="50" t="str">
        <f>IF($Z40=2300,'RI compounds'!$C$21,IF($Z40&lt;'RI compounds'!$D$21,IF($Z40&gt;'RI compounds'!$D$20,(LN($Z40)-LN('RI compounds'!$D$20))*'RI compounds'!$H$21+'RI compounds'!$C$20,""),""))</f>
        <v/>
      </c>
      <c r="AT40" s="50" t="str">
        <f>IF($Z40&gt;2300,(LN($Z40)-LN('RI compounds'!$D$20))*'RI compounds'!$H$21+'RI compounds'!$C$20,"")</f>
        <v/>
      </c>
    </row>
    <row r="41" spans="1:46" s="7" customFormat="1" ht="15" x14ac:dyDescent="0.25">
      <c r="A41" s="46">
        <f>+All!F41</f>
        <v>0.5</v>
      </c>
      <c r="B41" s="47" t="e">
        <f>All!#REF!</f>
        <v>#REF!</v>
      </c>
      <c r="C41" s="45" t="e">
        <f>IF(B41&lt;'RI compounds'!$C$3,INT(EXP((B41-'RI compounds'!$C$3)/'RI compounds'!$H$4+LN('RI compounds'!$D$3))),"")</f>
        <v>#REF!</v>
      </c>
      <c r="D41" s="45" t="e">
        <f>IF($B41&lt;'RI compounds'!$C$4,IF($B41&gt;'RI compounds'!$C$3,INT(EXP(($B41-'RI compounds'!$C$3)/'RI compounds'!$H$4+LN('RI compounds'!$D$3))),""),"")</f>
        <v>#REF!</v>
      </c>
      <c r="E41" s="45" t="e">
        <f>IF($B41&lt;'RI compounds'!$C$5,IF($B41&gt;'RI compounds'!$C$4,INT(EXP(($B41-'RI compounds'!$C$4)/'RI compounds'!$H$5+LN('RI compounds'!$D$4))),""),"")</f>
        <v>#REF!</v>
      </c>
      <c r="F41" s="45" t="e">
        <f>IF($B41&lt;'RI compounds'!$C$6,IF($B41&gt;'RI compounds'!$C$5,INT(EXP(($B41-'RI compounds'!$C$5)/'RI compounds'!$H$6+LN('RI compounds'!$D$5))),""),"")</f>
        <v>#REF!</v>
      </c>
      <c r="G41" s="45" t="e">
        <f>IF($B41&lt;'RI compounds'!$C$7,IF($B41&gt;'RI compounds'!$C$6,INT(EXP(($B41-'RI compounds'!$C$6)/'RI compounds'!$H$7+LN('RI compounds'!$D$6))),""),"")</f>
        <v>#REF!</v>
      </c>
      <c r="H41" s="45" t="e">
        <f>IF($B41&lt;'RI compounds'!$C$8,IF($B41&gt;'RI compounds'!$C$7,INT(EXP(($B41-'RI compounds'!$C$7)/'RI compounds'!$H$8+LN('RI compounds'!$D$7))),""),"")</f>
        <v>#REF!</v>
      </c>
      <c r="I41" s="45" t="e">
        <f>IF($B41&lt;'RI compounds'!$C$9,IF($B41&gt;'RI compounds'!$C$8,INT(EXP(($B41-'RI compounds'!$C$8)/'RI compounds'!$H$9+LN('RI compounds'!$D$8))),""),"")</f>
        <v>#REF!</v>
      </c>
      <c r="J41" s="45" t="e">
        <f>IF($B41&lt;'RI compounds'!$C$10,IF($B41&gt;'RI compounds'!$C$9,INT(EXP(($B41-'RI compounds'!$C$9)/'RI compounds'!$H$10+LN('RI compounds'!$D$9))),""),"")</f>
        <v>#REF!</v>
      </c>
      <c r="K41" s="45" t="e">
        <f>IF($B41&lt;'RI compounds'!$C$11,IF($B41&gt;'RI compounds'!$C$10,INT(EXP(($B41-'RI compounds'!$C$10)/'RI compounds'!$H$11+LN('RI compounds'!$D$10))),""),"")</f>
        <v>#REF!</v>
      </c>
      <c r="L41" s="45" t="e">
        <f>IF($B41&lt;'RI compounds'!$C$12,IF($B41&gt;'RI compounds'!$C$11,INT(EXP(($B41-'RI compounds'!$C$11)/'RI compounds'!$H$12+LN('RI compounds'!$D$11))),""),"")</f>
        <v>#REF!</v>
      </c>
      <c r="M41" s="45" t="e">
        <f>IF($B41&lt;'RI compounds'!$C$13,IF($B41&gt;'RI compounds'!$C$12,INT(EXP(($B41-'RI compounds'!$C$12)/'RI compounds'!$H$13+LN('RI compounds'!$D$12))),""),"")</f>
        <v>#REF!</v>
      </c>
      <c r="N41" s="45" t="e">
        <f>IF($B41&lt;'RI compounds'!$C$14,IF($B41&gt;'RI compounds'!$C$13,INT(EXP(($B41-'RI compounds'!$C$13)/'RI compounds'!$H$14+LN('RI compounds'!$D$13))),""),"")</f>
        <v>#REF!</v>
      </c>
      <c r="O41" s="45" t="e">
        <f>IF($B41&lt;'RI compounds'!$C$15,IF($B41&gt;'RI compounds'!$C$14,INT(EXP(($B41-'RI compounds'!$C$14)/'RI compounds'!$H$15+LN('RI compounds'!$D$14))),""),"")</f>
        <v>#REF!</v>
      </c>
      <c r="P41" s="45" t="e">
        <f>IF($B41&lt;'RI compounds'!$C$16,IF($B41&gt;'RI compounds'!$C$15,INT(EXP(($B41-'RI compounds'!$C$15)/'RI compounds'!$H$16+LN('RI compounds'!$D$15))),""),"")</f>
        <v>#REF!</v>
      </c>
      <c r="Q41" s="45" t="e">
        <f>IF($B41&lt;'RI compounds'!$C$17,IF($B41&gt;'RI compounds'!$C$16,INT(EXP(($B41-'RI compounds'!$C$16)/'RI compounds'!$H$17+LN('RI compounds'!$D$16))),""),"")</f>
        <v>#REF!</v>
      </c>
      <c r="R41" s="45" t="e">
        <f>IF($B41&lt;'RI compounds'!$C$18,IF($B41&gt;'RI compounds'!$C$17,INT(EXP(($B41-'RI compounds'!$C$17)/'RI compounds'!$H$18+LN('RI compounds'!$D$17))),""),"")</f>
        <v>#REF!</v>
      </c>
      <c r="S41" s="45" t="e">
        <f>IF($B41&lt;'RI compounds'!$C$19,IF($B41&gt;'RI compounds'!$C$18,INT(EXP(($B41-'RI compounds'!$C$18)/'RI compounds'!$H$19+LN('RI compounds'!$D$18))),""),"")</f>
        <v>#REF!</v>
      </c>
      <c r="T41" s="45" t="e">
        <f>IF($B41&lt;'RI compounds'!$C$20,IF($B41&gt;'RI compounds'!$C$19,INT(EXP(($B41-'RI compounds'!$C$19)/'RI compounds'!$H$20+LN('RI compounds'!$D$19))),""),"")</f>
        <v>#REF!</v>
      </c>
      <c r="U41" s="45" t="e">
        <f>IF($B41&lt;'RI compounds'!$C$21,IF($B41&gt;'RI compounds'!$C$20,INT(EXP(($B41-'RI compounds'!$C$20)/'RI compounds'!$H$21+LN('RI compounds'!$D$20))),""),"")</f>
        <v>#REF!</v>
      </c>
      <c r="V41" s="45" t="e">
        <f>IF($B41&gt;'RI compounds'!$C$21,INT(EXP(($B41-'RI compounds'!$C$20)/'RI compounds'!$H$21+LN('RI compounds'!$D$20))),"")</f>
        <v>#REF!</v>
      </c>
      <c r="W41" s="28"/>
      <c r="X41" s="48" t="str">
        <f>All!B41</f>
        <v>Pyrazine</v>
      </c>
      <c r="Y41" s="46">
        <f>+All!F41</f>
        <v>0.5</v>
      </c>
      <c r="Z41" s="49">
        <f>+All!H41</f>
        <v>711</v>
      </c>
      <c r="AA41" s="50" t="str">
        <f>IF($Z41=500,'RI compounds'!$C$3,IF($Z41&lt;'RI compounds'!$D$3,(LN($Z41)-LN('RI compounds'!$D$3))*'RI compounds'!$H$4+'RI compounds'!$C$3,""))</f>
        <v/>
      </c>
      <c r="AB41" s="50" t="str">
        <f>IF($Z41=600,'RI compounds'!$C$4,IF($Z41&lt;'RI compounds'!$D$4,IF($Z41&gt;'RI compounds'!$D$3,(LN($Z41)-LN('RI compounds'!$D$3))*'RI compounds'!$H$4+'RI compounds'!$C$3,""),""))</f>
        <v/>
      </c>
      <c r="AC41" s="50" t="str">
        <f>IF($Z41=700,+'RI compounds'!$C$5,IF($Z41&lt;'RI compounds'!$D$5,IF($Z41&gt;'RI compounds'!$D$4,(LN($Z41)-LN('RI compounds'!$D$4))*'RI compounds'!$H$5+'RI compounds'!$C$4,""),""))</f>
        <v/>
      </c>
      <c r="AD41" s="50">
        <f>IF($Z41=800,'RI compounds'!$C$6,IF($Z41&lt;'RI compounds'!$D$6,IF($Z41&gt;'RI compounds'!$D$5,(LN($Z41)-LN('RI compounds'!$D$5))*'RI compounds'!$H$6+'RI compounds'!$C$5,""),""))</f>
        <v>6.903552360841414</v>
      </c>
      <c r="AE41" s="50" t="str">
        <f>IF($Z41=900,'RI compounds'!$C$7,IF($Z41&lt;'RI compounds'!$D$7,IF($Z41&gt;'RI compounds'!$D$6,(LN($Z41)-LN('RI compounds'!$D$6))*'RI compounds'!$H$7+'RI compounds'!$C$6,""),""))</f>
        <v/>
      </c>
      <c r="AF41" s="50" t="str">
        <f>IF($Z41=1000,'RI compounds'!$C$8,IF($Z41&lt;'RI compounds'!$D$8,IF($Z41&gt;'RI compounds'!$D$7,(LN($Z41)-LN('RI compounds'!$D$7))*'RI compounds'!$H$8+'RI compounds'!$C$7,""),""))</f>
        <v/>
      </c>
      <c r="AG41" s="50" t="str">
        <f>IF($Z41=1100,'RI compounds'!$C$9,IF($Z41&lt;'RI compounds'!$D$9,IF($Z41&gt;'RI compounds'!$D$8,(LN($Z41)-LN('RI compounds'!$D$8))*'RI compounds'!$H$9+'RI compounds'!$C$8,""),""))</f>
        <v/>
      </c>
      <c r="AH41" s="50" t="str">
        <f>IF($Z41=1200,'RI compounds'!$C$10,IF($Z41&lt;'RI compounds'!$D$10,IF($Z41&gt;'RI compounds'!$D$9,(LN($Z41)-LN('RI compounds'!$D$9))*'RI compounds'!$H$10+'RI compounds'!$C$9,""),""))</f>
        <v/>
      </c>
      <c r="AI41" s="50" t="str">
        <f>IF($Z41=1300,'RI compounds'!$C$11,IF($Z41&lt;'RI compounds'!$D$11,IF($Z41&gt;'RI compounds'!$D$10,(LN($Z41)-LN('RI compounds'!$D$10))*'RI compounds'!$H$11+'RI compounds'!$C$10,""),""))</f>
        <v/>
      </c>
      <c r="AJ41" s="50" t="str">
        <f>IF($Z41=1400,'RI compounds'!$C$12,IF($Z41&lt;'RI compounds'!$D$12,IF($Z41&gt;'RI compounds'!$D$11,(LN($Z41)-LN('RI compounds'!$D$11))*'RI compounds'!$H$12+'RI compounds'!$C$11,""),""))</f>
        <v/>
      </c>
      <c r="AK41" s="50" t="str">
        <f>IF($Z41=1500,'RI compounds'!$C$13,IF($Z41&lt;'RI compounds'!$D$13,IF($Z41&gt;'RI compounds'!$D$12,(LN($Z41)-LN('RI compounds'!$D$12))*'RI compounds'!$H$13+'RI compounds'!$C$12,""),""))</f>
        <v/>
      </c>
      <c r="AL41" s="50" t="str">
        <f>IF($Z41=1600,'RI compounds'!$C$14,IF($Z41&lt;'RI compounds'!$D$14,IF($Z41&gt;'RI compounds'!$D$13,(LN($Z41)-LN('RI compounds'!$D$13))*'RI compounds'!$H$14+'RI compounds'!$C$13,""),""))</f>
        <v/>
      </c>
      <c r="AM41" s="50" t="str">
        <f>IF($Z41=1700,'RI compounds'!$C$15,IF($Z41&lt;'RI compounds'!$D$15,IF($Z41&gt;'RI compounds'!$D$14,(LN($Z41)-LN('RI compounds'!$D$14))*'RI compounds'!$H$15+'RI compounds'!$C$14,""),""))</f>
        <v/>
      </c>
      <c r="AN41" s="50" t="str">
        <f>IF($Z41=1800,'RI compounds'!$C$16,IF($Z41&lt;'RI compounds'!$D$16,IF($Z41&gt;'RI compounds'!$D$15,(LN($Z41)-LN('RI compounds'!$D$15))*'RI compounds'!$H$16+'RI compounds'!$C$15,""),""))</f>
        <v/>
      </c>
      <c r="AO41" s="50" t="str">
        <f>IF($Z41=1900,'RI compounds'!$C$17,IF($Z41&lt;'RI compounds'!$D$17,IF($Z41&gt;'RI compounds'!$D$16,(LN($Z41)-LN('RI compounds'!$D$16))*'RI compounds'!$H$17+'RI compounds'!$C$16,""),""))</f>
        <v/>
      </c>
      <c r="AP41" s="50" t="str">
        <f>IF($Z41=2000,'RI compounds'!$C$18,IF($Z41&lt;'RI compounds'!$D$18,IF($Z41&gt;'RI compounds'!$D$17,(LN($Z41)-LN('RI compounds'!$D$17))*'RI compounds'!$H$18+'RI compounds'!$C$17,""),""))</f>
        <v/>
      </c>
      <c r="AQ41" s="50" t="str">
        <f>IF($Z41=2100,'RI compounds'!$C$19,IF($Z41&lt;'RI compounds'!$D$19,IF($Z41&gt;'RI compounds'!$D$18,(LN($Z41)-LN('RI compounds'!$D$18))*'RI compounds'!$H$19+'RI compounds'!$C$18,""),""))</f>
        <v/>
      </c>
      <c r="AR41" s="50" t="str">
        <f>IF($Z41=2200,'RI compounds'!$C$20,IF($Z41&lt;'RI compounds'!$D$20,IF($Z41&gt;'RI compounds'!$D$19,(LN($Z41)-LN('RI compounds'!$D$19))*'RI compounds'!$H$20+'RI compounds'!$C$19,""),""))</f>
        <v/>
      </c>
      <c r="AS41" s="50" t="str">
        <f>IF($Z41=2300,'RI compounds'!$C$21,IF($Z41&lt;'RI compounds'!$D$21,IF($Z41&gt;'RI compounds'!$D$20,(LN($Z41)-LN('RI compounds'!$D$20))*'RI compounds'!$H$21+'RI compounds'!$C$20,""),""))</f>
        <v/>
      </c>
      <c r="AT41" s="50" t="str">
        <f>IF($Z41&gt;2300,(LN($Z41)-LN('RI compounds'!$D$20))*'RI compounds'!$H$21+'RI compounds'!$C$20,"")</f>
        <v/>
      </c>
    </row>
    <row r="42" spans="1:46" s="7" customFormat="1" ht="15" x14ac:dyDescent="0.25">
      <c r="A42" s="46">
        <f>+All!F42</f>
        <v>0.5</v>
      </c>
      <c r="B42" s="47" t="e">
        <f>All!#REF!</f>
        <v>#REF!</v>
      </c>
      <c r="C42" s="45" t="e">
        <f>IF(B42&lt;'RI compounds'!$C$3,INT(EXP((B42-'RI compounds'!$C$3)/'RI compounds'!$H$4+LN('RI compounds'!$D$3))),"")</f>
        <v>#REF!</v>
      </c>
      <c r="D42" s="45" t="e">
        <f>IF($B42&lt;'RI compounds'!$C$4,IF($B42&gt;'RI compounds'!$C$3,INT(EXP(($B42-'RI compounds'!$C$3)/'RI compounds'!$H$4+LN('RI compounds'!$D$3))),""),"")</f>
        <v>#REF!</v>
      </c>
      <c r="E42" s="45" t="e">
        <f>IF($B42&lt;'RI compounds'!$C$5,IF($B42&gt;'RI compounds'!$C$4,INT(EXP(($B42-'RI compounds'!$C$4)/'RI compounds'!$H$5+LN('RI compounds'!$D$4))),""),"")</f>
        <v>#REF!</v>
      </c>
      <c r="F42" s="45" t="e">
        <f>IF($B42&lt;'RI compounds'!$C$6,IF($B42&gt;'RI compounds'!$C$5,INT(EXP(($B42-'RI compounds'!$C$5)/'RI compounds'!$H$6+LN('RI compounds'!$D$5))),""),"")</f>
        <v>#REF!</v>
      </c>
      <c r="G42" s="45" t="e">
        <f>IF($B42&lt;'RI compounds'!$C$7,IF($B42&gt;'RI compounds'!$C$6,INT(EXP(($B42-'RI compounds'!$C$6)/'RI compounds'!$H$7+LN('RI compounds'!$D$6))),""),"")</f>
        <v>#REF!</v>
      </c>
      <c r="H42" s="45" t="e">
        <f>IF($B42&lt;'RI compounds'!$C$8,IF($B42&gt;'RI compounds'!$C$7,INT(EXP(($B42-'RI compounds'!$C$7)/'RI compounds'!$H$8+LN('RI compounds'!$D$7))),""),"")</f>
        <v>#REF!</v>
      </c>
      <c r="I42" s="45" t="e">
        <f>IF($B42&lt;'RI compounds'!$C$9,IF($B42&gt;'RI compounds'!$C$8,INT(EXP(($B42-'RI compounds'!$C$8)/'RI compounds'!$H$9+LN('RI compounds'!$D$8))),""),"")</f>
        <v>#REF!</v>
      </c>
      <c r="J42" s="45" t="e">
        <f>IF($B42&lt;'RI compounds'!$C$10,IF($B42&gt;'RI compounds'!$C$9,INT(EXP(($B42-'RI compounds'!$C$9)/'RI compounds'!$H$10+LN('RI compounds'!$D$9))),""),"")</f>
        <v>#REF!</v>
      </c>
      <c r="K42" s="45" t="e">
        <f>IF($B42&lt;'RI compounds'!$C$11,IF($B42&gt;'RI compounds'!$C$10,INT(EXP(($B42-'RI compounds'!$C$10)/'RI compounds'!$H$11+LN('RI compounds'!$D$10))),""),"")</f>
        <v>#REF!</v>
      </c>
      <c r="L42" s="45" t="e">
        <f>IF($B42&lt;'RI compounds'!$C$12,IF($B42&gt;'RI compounds'!$C$11,INT(EXP(($B42-'RI compounds'!$C$11)/'RI compounds'!$H$12+LN('RI compounds'!$D$11))),""),"")</f>
        <v>#REF!</v>
      </c>
      <c r="M42" s="45" t="e">
        <f>IF($B42&lt;'RI compounds'!$C$13,IF($B42&gt;'RI compounds'!$C$12,INT(EXP(($B42-'RI compounds'!$C$12)/'RI compounds'!$H$13+LN('RI compounds'!$D$12))),""),"")</f>
        <v>#REF!</v>
      </c>
      <c r="N42" s="45" t="e">
        <f>IF($B42&lt;'RI compounds'!$C$14,IF($B42&gt;'RI compounds'!$C$13,INT(EXP(($B42-'RI compounds'!$C$13)/'RI compounds'!$H$14+LN('RI compounds'!$D$13))),""),"")</f>
        <v>#REF!</v>
      </c>
      <c r="O42" s="45" t="e">
        <f>IF($B42&lt;'RI compounds'!$C$15,IF($B42&gt;'RI compounds'!$C$14,INT(EXP(($B42-'RI compounds'!$C$14)/'RI compounds'!$H$15+LN('RI compounds'!$D$14))),""),"")</f>
        <v>#REF!</v>
      </c>
      <c r="P42" s="45" t="e">
        <f>IF($B42&lt;'RI compounds'!$C$16,IF($B42&gt;'RI compounds'!$C$15,INT(EXP(($B42-'RI compounds'!$C$15)/'RI compounds'!$H$16+LN('RI compounds'!$D$15))),""),"")</f>
        <v>#REF!</v>
      </c>
      <c r="Q42" s="45" t="e">
        <f>IF($B42&lt;'RI compounds'!$C$17,IF($B42&gt;'RI compounds'!$C$16,INT(EXP(($B42-'RI compounds'!$C$16)/'RI compounds'!$H$17+LN('RI compounds'!$D$16))),""),"")</f>
        <v>#REF!</v>
      </c>
      <c r="R42" s="45" t="e">
        <f>IF($B42&lt;'RI compounds'!$C$18,IF($B42&gt;'RI compounds'!$C$17,INT(EXP(($B42-'RI compounds'!$C$17)/'RI compounds'!$H$18+LN('RI compounds'!$D$17))),""),"")</f>
        <v>#REF!</v>
      </c>
      <c r="S42" s="45" t="e">
        <f>IF($B42&lt;'RI compounds'!$C$19,IF($B42&gt;'RI compounds'!$C$18,INT(EXP(($B42-'RI compounds'!$C$18)/'RI compounds'!$H$19+LN('RI compounds'!$D$18))),""),"")</f>
        <v>#REF!</v>
      </c>
      <c r="T42" s="45" t="e">
        <f>IF($B42&lt;'RI compounds'!$C$20,IF($B42&gt;'RI compounds'!$C$19,INT(EXP(($B42-'RI compounds'!$C$19)/'RI compounds'!$H$20+LN('RI compounds'!$D$19))),""),"")</f>
        <v>#REF!</v>
      </c>
      <c r="U42" s="45" t="e">
        <f>IF($B42&lt;'RI compounds'!$C$21,IF($B42&gt;'RI compounds'!$C$20,INT(EXP(($B42-'RI compounds'!$C$20)/'RI compounds'!$H$21+LN('RI compounds'!$D$20))),""),"")</f>
        <v>#REF!</v>
      </c>
      <c r="V42" s="45" t="e">
        <f>IF($B42&gt;'RI compounds'!$C$21,INT(EXP(($B42-'RI compounds'!$C$20)/'RI compounds'!$H$21+LN('RI compounds'!$D$20))),"")</f>
        <v>#REF!</v>
      </c>
      <c r="W42" s="28"/>
      <c r="X42" s="48" t="str">
        <f>All!B42</f>
        <v>Propanoic acid**</v>
      </c>
      <c r="Y42" s="46">
        <f>+All!F42</f>
        <v>0.5</v>
      </c>
      <c r="Z42" s="49">
        <f>+All!H42</f>
        <v>713</v>
      </c>
      <c r="AA42" s="50" t="str">
        <f>IF($Z42=500,'RI compounds'!$C$3,IF($Z42&lt;'RI compounds'!$D$3,(LN($Z42)-LN('RI compounds'!$D$3))*'RI compounds'!$H$4+'RI compounds'!$C$3,""))</f>
        <v/>
      </c>
      <c r="AB42" s="50" t="str">
        <f>IF($Z42=600,'RI compounds'!$C$4,IF($Z42&lt;'RI compounds'!$D$4,IF($Z42&gt;'RI compounds'!$D$3,(LN($Z42)-LN('RI compounds'!$D$3))*'RI compounds'!$H$4+'RI compounds'!$C$3,""),""))</f>
        <v/>
      </c>
      <c r="AC42" s="50" t="str">
        <f>IF($Z42=700,+'RI compounds'!$C$5,IF($Z42&lt;'RI compounds'!$D$5,IF($Z42&gt;'RI compounds'!$D$4,(LN($Z42)-LN('RI compounds'!$D$4))*'RI compounds'!$H$5+'RI compounds'!$C$4,""),""))</f>
        <v/>
      </c>
      <c r="AD42" s="50">
        <f>IF($Z42=800,'RI compounds'!$C$6,IF($Z42&lt;'RI compounds'!$D$6,IF($Z42&gt;'RI compounds'!$D$5,(LN($Z42)-LN('RI compounds'!$D$5))*'RI compounds'!$H$6+'RI compounds'!$C$5,""),""))</f>
        <v>6.9423851518884527</v>
      </c>
      <c r="AE42" s="50" t="str">
        <f>IF($Z42=900,'RI compounds'!$C$7,IF($Z42&lt;'RI compounds'!$D$7,IF($Z42&gt;'RI compounds'!$D$6,(LN($Z42)-LN('RI compounds'!$D$6))*'RI compounds'!$H$7+'RI compounds'!$C$6,""),""))</f>
        <v/>
      </c>
      <c r="AF42" s="50" t="str">
        <f>IF($Z42=1000,'RI compounds'!$C$8,IF($Z42&lt;'RI compounds'!$D$8,IF($Z42&gt;'RI compounds'!$D$7,(LN($Z42)-LN('RI compounds'!$D$7))*'RI compounds'!$H$8+'RI compounds'!$C$7,""),""))</f>
        <v/>
      </c>
      <c r="AG42" s="50" t="str">
        <f>IF($Z42=1100,'RI compounds'!$C$9,IF($Z42&lt;'RI compounds'!$D$9,IF($Z42&gt;'RI compounds'!$D$8,(LN($Z42)-LN('RI compounds'!$D$8))*'RI compounds'!$H$9+'RI compounds'!$C$8,""),""))</f>
        <v/>
      </c>
      <c r="AH42" s="50" t="str">
        <f>IF($Z42=1200,'RI compounds'!$C$10,IF($Z42&lt;'RI compounds'!$D$10,IF($Z42&gt;'RI compounds'!$D$9,(LN($Z42)-LN('RI compounds'!$D$9))*'RI compounds'!$H$10+'RI compounds'!$C$9,""),""))</f>
        <v/>
      </c>
      <c r="AI42" s="50" t="str">
        <f>IF($Z42=1300,'RI compounds'!$C$11,IF($Z42&lt;'RI compounds'!$D$11,IF($Z42&gt;'RI compounds'!$D$10,(LN($Z42)-LN('RI compounds'!$D$10))*'RI compounds'!$H$11+'RI compounds'!$C$10,""),""))</f>
        <v/>
      </c>
      <c r="AJ42" s="50" t="str">
        <f>IF($Z42=1400,'RI compounds'!$C$12,IF($Z42&lt;'RI compounds'!$D$12,IF($Z42&gt;'RI compounds'!$D$11,(LN($Z42)-LN('RI compounds'!$D$11))*'RI compounds'!$H$12+'RI compounds'!$C$11,""),""))</f>
        <v/>
      </c>
      <c r="AK42" s="50" t="str">
        <f>IF($Z42=1500,'RI compounds'!$C$13,IF($Z42&lt;'RI compounds'!$D$13,IF($Z42&gt;'RI compounds'!$D$12,(LN($Z42)-LN('RI compounds'!$D$12))*'RI compounds'!$H$13+'RI compounds'!$C$12,""),""))</f>
        <v/>
      </c>
      <c r="AL42" s="50" t="str">
        <f>IF($Z42=1600,'RI compounds'!$C$14,IF($Z42&lt;'RI compounds'!$D$14,IF($Z42&gt;'RI compounds'!$D$13,(LN($Z42)-LN('RI compounds'!$D$13))*'RI compounds'!$H$14+'RI compounds'!$C$13,""),""))</f>
        <v/>
      </c>
      <c r="AM42" s="50" t="str">
        <f>IF($Z42=1700,'RI compounds'!$C$15,IF($Z42&lt;'RI compounds'!$D$15,IF($Z42&gt;'RI compounds'!$D$14,(LN($Z42)-LN('RI compounds'!$D$14))*'RI compounds'!$H$15+'RI compounds'!$C$14,""),""))</f>
        <v/>
      </c>
      <c r="AN42" s="50" t="str">
        <f>IF($Z42=1800,'RI compounds'!$C$16,IF($Z42&lt;'RI compounds'!$D$16,IF($Z42&gt;'RI compounds'!$D$15,(LN($Z42)-LN('RI compounds'!$D$15))*'RI compounds'!$H$16+'RI compounds'!$C$15,""),""))</f>
        <v/>
      </c>
      <c r="AO42" s="50" t="str">
        <f>IF($Z42=1900,'RI compounds'!$C$17,IF($Z42&lt;'RI compounds'!$D$17,IF($Z42&gt;'RI compounds'!$D$16,(LN($Z42)-LN('RI compounds'!$D$16))*'RI compounds'!$H$17+'RI compounds'!$C$16,""),""))</f>
        <v/>
      </c>
      <c r="AP42" s="50" t="str">
        <f>IF($Z42=2000,'RI compounds'!$C$18,IF($Z42&lt;'RI compounds'!$D$18,IF($Z42&gt;'RI compounds'!$D$17,(LN($Z42)-LN('RI compounds'!$D$17))*'RI compounds'!$H$18+'RI compounds'!$C$17,""),""))</f>
        <v/>
      </c>
      <c r="AQ42" s="50" t="str">
        <f>IF($Z42=2100,'RI compounds'!$C$19,IF($Z42&lt;'RI compounds'!$D$19,IF($Z42&gt;'RI compounds'!$D$18,(LN($Z42)-LN('RI compounds'!$D$18))*'RI compounds'!$H$19+'RI compounds'!$C$18,""),""))</f>
        <v/>
      </c>
      <c r="AR42" s="50" t="str">
        <f>IF($Z42=2200,'RI compounds'!$C$20,IF($Z42&lt;'RI compounds'!$D$20,IF($Z42&gt;'RI compounds'!$D$19,(LN($Z42)-LN('RI compounds'!$D$19))*'RI compounds'!$H$20+'RI compounds'!$C$19,""),""))</f>
        <v/>
      </c>
      <c r="AS42" s="50" t="str">
        <f>IF($Z42=2300,'RI compounds'!$C$21,IF($Z42&lt;'RI compounds'!$D$21,IF($Z42&gt;'RI compounds'!$D$20,(LN($Z42)-LN('RI compounds'!$D$20))*'RI compounds'!$H$21+'RI compounds'!$C$20,""),""))</f>
        <v/>
      </c>
      <c r="AT42" s="50" t="str">
        <f>IF($Z42&gt;2300,(LN($Z42)-LN('RI compounds'!$D$20))*'RI compounds'!$H$21+'RI compounds'!$C$20,"")</f>
        <v/>
      </c>
    </row>
    <row r="43" spans="1:46" s="7" customFormat="1" ht="15" x14ac:dyDescent="0.25">
      <c r="A43" s="46">
        <f>+All!F43</f>
        <v>0.5</v>
      </c>
      <c r="B43" s="47" t="e">
        <f>All!#REF!</f>
        <v>#REF!</v>
      </c>
      <c r="C43" s="45" t="e">
        <f>IF(B43&lt;'RI compounds'!$C$3,INT(EXP((B43-'RI compounds'!$C$3)/'RI compounds'!$H$4+LN('RI compounds'!$D$3))),"")</f>
        <v>#REF!</v>
      </c>
      <c r="D43" s="45" t="e">
        <f>IF($B43&lt;'RI compounds'!$C$4,IF($B43&gt;'RI compounds'!$C$3,INT(EXP(($B43-'RI compounds'!$C$3)/'RI compounds'!$H$4+LN('RI compounds'!$D$3))),""),"")</f>
        <v>#REF!</v>
      </c>
      <c r="E43" s="45" t="e">
        <f>IF($B43&lt;'RI compounds'!$C$5,IF($B43&gt;'RI compounds'!$C$4,INT(EXP(($B43-'RI compounds'!$C$4)/'RI compounds'!$H$5+LN('RI compounds'!$D$4))),""),"")</f>
        <v>#REF!</v>
      </c>
      <c r="F43" s="45" t="e">
        <f>IF($B43&lt;'RI compounds'!$C$6,IF($B43&gt;'RI compounds'!$C$5,INT(EXP(($B43-'RI compounds'!$C$5)/'RI compounds'!$H$6+LN('RI compounds'!$D$5))),""),"")</f>
        <v>#REF!</v>
      </c>
      <c r="G43" s="45" t="e">
        <f>IF($B43&lt;'RI compounds'!$C$7,IF($B43&gt;'RI compounds'!$C$6,INT(EXP(($B43-'RI compounds'!$C$6)/'RI compounds'!$H$7+LN('RI compounds'!$D$6))),""),"")</f>
        <v>#REF!</v>
      </c>
      <c r="H43" s="45" t="e">
        <f>IF($B43&lt;'RI compounds'!$C$8,IF($B43&gt;'RI compounds'!$C$7,INT(EXP(($B43-'RI compounds'!$C$7)/'RI compounds'!$H$8+LN('RI compounds'!$D$7))),""),"")</f>
        <v>#REF!</v>
      </c>
      <c r="I43" s="45" t="e">
        <f>IF($B43&lt;'RI compounds'!$C$9,IF($B43&gt;'RI compounds'!$C$8,INT(EXP(($B43-'RI compounds'!$C$8)/'RI compounds'!$H$9+LN('RI compounds'!$D$8))),""),"")</f>
        <v>#REF!</v>
      </c>
      <c r="J43" s="45" t="e">
        <f>IF($B43&lt;'RI compounds'!$C$10,IF($B43&gt;'RI compounds'!$C$9,INT(EXP(($B43-'RI compounds'!$C$9)/'RI compounds'!$H$10+LN('RI compounds'!$D$9))),""),"")</f>
        <v>#REF!</v>
      </c>
      <c r="K43" s="45" t="e">
        <f>IF($B43&lt;'RI compounds'!$C$11,IF($B43&gt;'RI compounds'!$C$10,INT(EXP(($B43-'RI compounds'!$C$10)/'RI compounds'!$H$11+LN('RI compounds'!$D$10))),""),"")</f>
        <v>#REF!</v>
      </c>
      <c r="L43" s="45" t="e">
        <f>IF($B43&lt;'RI compounds'!$C$12,IF($B43&gt;'RI compounds'!$C$11,INT(EXP(($B43-'RI compounds'!$C$11)/'RI compounds'!$H$12+LN('RI compounds'!$D$11))),""),"")</f>
        <v>#REF!</v>
      </c>
      <c r="M43" s="45" t="e">
        <f>IF($B43&lt;'RI compounds'!$C$13,IF($B43&gt;'RI compounds'!$C$12,INT(EXP(($B43-'RI compounds'!$C$12)/'RI compounds'!$H$13+LN('RI compounds'!$D$12))),""),"")</f>
        <v>#REF!</v>
      </c>
      <c r="N43" s="45" t="e">
        <f>IF($B43&lt;'RI compounds'!$C$14,IF($B43&gt;'RI compounds'!$C$13,INT(EXP(($B43-'RI compounds'!$C$13)/'RI compounds'!$H$14+LN('RI compounds'!$D$13))),""),"")</f>
        <v>#REF!</v>
      </c>
      <c r="O43" s="45" t="e">
        <f>IF($B43&lt;'RI compounds'!$C$15,IF($B43&gt;'RI compounds'!$C$14,INT(EXP(($B43-'RI compounds'!$C$14)/'RI compounds'!$H$15+LN('RI compounds'!$D$14))),""),"")</f>
        <v>#REF!</v>
      </c>
      <c r="P43" s="45" t="e">
        <f>IF($B43&lt;'RI compounds'!$C$16,IF($B43&gt;'RI compounds'!$C$15,INT(EXP(($B43-'RI compounds'!$C$15)/'RI compounds'!$H$16+LN('RI compounds'!$D$15))),""),"")</f>
        <v>#REF!</v>
      </c>
      <c r="Q43" s="45" t="e">
        <f>IF($B43&lt;'RI compounds'!$C$17,IF($B43&gt;'RI compounds'!$C$16,INT(EXP(($B43-'RI compounds'!$C$16)/'RI compounds'!$H$17+LN('RI compounds'!$D$16))),""),"")</f>
        <v>#REF!</v>
      </c>
      <c r="R43" s="45" t="e">
        <f>IF($B43&lt;'RI compounds'!$C$18,IF($B43&gt;'RI compounds'!$C$17,INT(EXP(($B43-'RI compounds'!$C$17)/'RI compounds'!$H$18+LN('RI compounds'!$D$17))),""),"")</f>
        <v>#REF!</v>
      </c>
      <c r="S43" s="45" t="e">
        <f>IF($B43&lt;'RI compounds'!$C$19,IF($B43&gt;'RI compounds'!$C$18,INT(EXP(($B43-'RI compounds'!$C$18)/'RI compounds'!$H$19+LN('RI compounds'!$D$18))),""),"")</f>
        <v>#REF!</v>
      </c>
      <c r="T43" s="45" t="e">
        <f>IF($B43&lt;'RI compounds'!$C$20,IF($B43&gt;'RI compounds'!$C$19,INT(EXP(($B43-'RI compounds'!$C$19)/'RI compounds'!$H$20+LN('RI compounds'!$D$19))),""),"")</f>
        <v>#REF!</v>
      </c>
      <c r="U43" s="45" t="e">
        <f>IF($B43&lt;'RI compounds'!$C$21,IF($B43&gt;'RI compounds'!$C$20,INT(EXP(($B43-'RI compounds'!$C$20)/'RI compounds'!$H$21+LN('RI compounds'!$D$20))),""),"")</f>
        <v>#REF!</v>
      </c>
      <c r="V43" s="45" t="e">
        <f>IF($B43&gt;'RI compounds'!$C$21,INT(EXP(($B43-'RI compounds'!$C$20)/'RI compounds'!$H$21+LN('RI compounds'!$D$20))),"")</f>
        <v>#REF!</v>
      </c>
      <c r="W43" s="28"/>
      <c r="X43" s="48" t="str">
        <f>All!B43</f>
        <v>Formic acid, butyl ester</v>
      </c>
      <c r="Y43" s="46">
        <f>+All!F43</f>
        <v>0.5</v>
      </c>
      <c r="Z43" s="49">
        <f>+All!H43</f>
        <v>726</v>
      </c>
      <c r="AA43" s="50" t="str">
        <f>IF($Z43=500,'RI compounds'!$C$3,IF($Z43&lt;'RI compounds'!$D$3,(LN($Z43)-LN('RI compounds'!$D$3))*'RI compounds'!$H$4+'RI compounds'!$C$3,""))</f>
        <v/>
      </c>
      <c r="AB43" s="50" t="str">
        <f>IF($Z43=600,'RI compounds'!$C$4,IF($Z43&lt;'RI compounds'!$D$4,IF($Z43&gt;'RI compounds'!$D$3,(LN($Z43)-LN('RI compounds'!$D$3))*'RI compounds'!$H$4+'RI compounds'!$C$3,""),""))</f>
        <v/>
      </c>
      <c r="AC43" s="50" t="str">
        <f>IF($Z43=700,+'RI compounds'!$C$5,IF($Z43&lt;'RI compounds'!$D$5,IF($Z43&gt;'RI compounds'!$D$4,(LN($Z43)-LN('RI compounds'!$D$4))*'RI compounds'!$H$5+'RI compounds'!$C$4,""),""))</f>
        <v/>
      </c>
      <c r="AD43" s="50">
        <f>IF($Z43=800,'RI compounds'!$C$6,IF($Z43&lt;'RI compounds'!$D$6,IF($Z43&gt;'RI compounds'!$D$5,(LN($Z43)-LN('RI compounds'!$D$5))*'RI compounds'!$H$6+'RI compounds'!$C$5,""),""))</f>
        <v>7.1921737942908637</v>
      </c>
      <c r="AE43" s="50" t="str">
        <f>IF($Z43=900,'RI compounds'!$C$7,IF($Z43&lt;'RI compounds'!$D$7,IF($Z43&gt;'RI compounds'!$D$6,(LN($Z43)-LN('RI compounds'!$D$6))*'RI compounds'!$H$7+'RI compounds'!$C$6,""),""))</f>
        <v/>
      </c>
      <c r="AF43" s="50" t="str">
        <f>IF($Z43=1000,'RI compounds'!$C$8,IF($Z43&lt;'RI compounds'!$D$8,IF($Z43&gt;'RI compounds'!$D$7,(LN($Z43)-LN('RI compounds'!$D$7))*'RI compounds'!$H$8+'RI compounds'!$C$7,""),""))</f>
        <v/>
      </c>
      <c r="AG43" s="50" t="str">
        <f>IF($Z43=1100,'RI compounds'!$C$9,IF($Z43&lt;'RI compounds'!$D$9,IF($Z43&gt;'RI compounds'!$D$8,(LN($Z43)-LN('RI compounds'!$D$8))*'RI compounds'!$H$9+'RI compounds'!$C$8,""),""))</f>
        <v/>
      </c>
      <c r="AH43" s="50" t="str">
        <f>IF($Z43=1200,'RI compounds'!$C$10,IF($Z43&lt;'RI compounds'!$D$10,IF($Z43&gt;'RI compounds'!$D$9,(LN($Z43)-LN('RI compounds'!$D$9))*'RI compounds'!$H$10+'RI compounds'!$C$9,""),""))</f>
        <v/>
      </c>
      <c r="AI43" s="50" t="str">
        <f>IF($Z43=1300,'RI compounds'!$C$11,IF($Z43&lt;'RI compounds'!$D$11,IF($Z43&gt;'RI compounds'!$D$10,(LN($Z43)-LN('RI compounds'!$D$10))*'RI compounds'!$H$11+'RI compounds'!$C$10,""),""))</f>
        <v/>
      </c>
      <c r="AJ43" s="50" t="str">
        <f>IF($Z43=1400,'RI compounds'!$C$12,IF($Z43&lt;'RI compounds'!$D$12,IF($Z43&gt;'RI compounds'!$D$11,(LN($Z43)-LN('RI compounds'!$D$11))*'RI compounds'!$H$12+'RI compounds'!$C$11,""),""))</f>
        <v/>
      </c>
      <c r="AK43" s="50" t="str">
        <f>IF($Z43=1500,'RI compounds'!$C$13,IF($Z43&lt;'RI compounds'!$D$13,IF($Z43&gt;'RI compounds'!$D$12,(LN($Z43)-LN('RI compounds'!$D$12))*'RI compounds'!$H$13+'RI compounds'!$C$12,""),""))</f>
        <v/>
      </c>
      <c r="AL43" s="50" t="str">
        <f>IF($Z43=1600,'RI compounds'!$C$14,IF($Z43&lt;'RI compounds'!$D$14,IF($Z43&gt;'RI compounds'!$D$13,(LN($Z43)-LN('RI compounds'!$D$13))*'RI compounds'!$H$14+'RI compounds'!$C$13,""),""))</f>
        <v/>
      </c>
      <c r="AM43" s="50" t="str">
        <f>IF($Z43=1700,'RI compounds'!$C$15,IF($Z43&lt;'RI compounds'!$D$15,IF($Z43&gt;'RI compounds'!$D$14,(LN($Z43)-LN('RI compounds'!$D$14))*'RI compounds'!$H$15+'RI compounds'!$C$14,""),""))</f>
        <v/>
      </c>
      <c r="AN43" s="50" t="str">
        <f>IF($Z43=1800,'RI compounds'!$C$16,IF($Z43&lt;'RI compounds'!$D$16,IF($Z43&gt;'RI compounds'!$D$15,(LN($Z43)-LN('RI compounds'!$D$15))*'RI compounds'!$H$16+'RI compounds'!$C$15,""),""))</f>
        <v/>
      </c>
      <c r="AO43" s="50" t="str">
        <f>IF($Z43=1900,'RI compounds'!$C$17,IF($Z43&lt;'RI compounds'!$D$17,IF($Z43&gt;'RI compounds'!$D$16,(LN($Z43)-LN('RI compounds'!$D$16))*'RI compounds'!$H$17+'RI compounds'!$C$16,""),""))</f>
        <v/>
      </c>
      <c r="AP43" s="50" t="str">
        <f>IF($Z43=2000,'RI compounds'!$C$18,IF($Z43&lt;'RI compounds'!$D$18,IF($Z43&gt;'RI compounds'!$D$17,(LN($Z43)-LN('RI compounds'!$D$17))*'RI compounds'!$H$18+'RI compounds'!$C$17,""),""))</f>
        <v/>
      </c>
      <c r="AQ43" s="50" t="str">
        <f>IF($Z43=2100,'RI compounds'!$C$19,IF($Z43&lt;'RI compounds'!$D$19,IF($Z43&gt;'RI compounds'!$D$18,(LN($Z43)-LN('RI compounds'!$D$18))*'RI compounds'!$H$19+'RI compounds'!$C$18,""),""))</f>
        <v/>
      </c>
      <c r="AR43" s="50" t="str">
        <f>IF($Z43=2200,'RI compounds'!$C$20,IF($Z43&lt;'RI compounds'!$D$20,IF($Z43&gt;'RI compounds'!$D$19,(LN($Z43)-LN('RI compounds'!$D$19))*'RI compounds'!$H$20+'RI compounds'!$C$19,""),""))</f>
        <v/>
      </c>
      <c r="AS43" s="50" t="str">
        <f>IF($Z43=2300,'RI compounds'!$C$21,IF($Z43&lt;'RI compounds'!$D$21,IF($Z43&gt;'RI compounds'!$D$20,(LN($Z43)-LN('RI compounds'!$D$20))*'RI compounds'!$H$21+'RI compounds'!$C$20,""),""))</f>
        <v/>
      </c>
      <c r="AT43" s="50" t="str">
        <f>IF($Z43&gt;2300,(LN($Z43)-LN('RI compounds'!$D$20))*'RI compounds'!$H$21+'RI compounds'!$C$20,"")</f>
        <v/>
      </c>
    </row>
    <row r="44" spans="1:46" s="7" customFormat="1" ht="15" x14ac:dyDescent="0.25">
      <c r="A44" s="46">
        <f>+All!F44</f>
        <v>0.5</v>
      </c>
      <c r="B44" s="47" t="e">
        <f>All!#REF!</f>
        <v>#REF!</v>
      </c>
      <c r="C44" s="45" t="e">
        <f>IF(B44&lt;'RI compounds'!$C$3,INT(EXP((B44-'RI compounds'!$C$3)/'RI compounds'!$H$4+LN('RI compounds'!$D$3))),"")</f>
        <v>#REF!</v>
      </c>
      <c r="D44" s="45" t="e">
        <f>IF($B44&lt;'RI compounds'!$C$4,IF($B44&gt;'RI compounds'!$C$3,INT(EXP(($B44-'RI compounds'!$C$3)/'RI compounds'!$H$4+LN('RI compounds'!$D$3))),""),"")</f>
        <v>#REF!</v>
      </c>
      <c r="E44" s="45" t="e">
        <f>IF($B44&lt;'RI compounds'!$C$5,IF($B44&gt;'RI compounds'!$C$4,INT(EXP(($B44-'RI compounds'!$C$4)/'RI compounds'!$H$5+LN('RI compounds'!$D$4))),""),"")</f>
        <v>#REF!</v>
      </c>
      <c r="F44" s="45" t="e">
        <f>IF($B44&lt;'RI compounds'!$C$6,IF($B44&gt;'RI compounds'!$C$5,INT(EXP(($B44-'RI compounds'!$C$5)/'RI compounds'!$H$6+LN('RI compounds'!$D$5))),""),"")</f>
        <v>#REF!</v>
      </c>
      <c r="G44" s="45" t="e">
        <f>IF($B44&lt;'RI compounds'!$C$7,IF($B44&gt;'RI compounds'!$C$6,INT(EXP(($B44-'RI compounds'!$C$6)/'RI compounds'!$H$7+LN('RI compounds'!$D$6))),""),"")</f>
        <v>#REF!</v>
      </c>
      <c r="H44" s="45" t="e">
        <f>IF($B44&lt;'RI compounds'!$C$8,IF($B44&gt;'RI compounds'!$C$7,INT(EXP(($B44-'RI compounds'!$C$7)/'RI compounds'!$H$8+LN('RI compounds'!$D$7))),""),"")</f>
        <v>#REF!</v>
      </c>
      <c r="I44" s="45" t="e">
        <f>IF($B44&lt;'RI compounds'!$C$9,IF($B44&gt;'RI compounds'!$C$8,INT(EXP(($B44-'RI compounds'!$C$8)/'RI compounds'!$H$9+LN('RI compounds'!$D$8))),""),"")</f>
        <v>#REF!</v>
      </c>
      <c r="J44" s="45" t="e">
        <f>IF($B44&lt;'RI compounds'!$C$10,IF($B44&gt;'RI compounds'!$C$9,INT(EXP(($B44-'RI compounds'!$C$9)/'RI compounds'!$H$10+LN('RI compounds'!$D$9))),""),"")</f>
        <v>#REF!</v>
      </c>
      <c r="K44" s="45" t="e">
        <f>IF($B44&lt;'RI compounds'!$C$11,IF($B44&gt;'RI compounds'!$C$10,INT(EXP(($B44-'RI compounds'!$C$10)/'RI compounds'!$H$11+LN('RI compounds'!$D$10))),""),"")</f>
        <v>#REF!</v>
      </c>
      <c r="L44" s="45" t="e">
        <f>IF($B44&lt;'RI compounds'!$C$12,IF($B44&gt;'RI compounds'!$C$11,INT(EXP(($B44-'RI compounds'!$C$11)/'RI compounds'!$H$12+LN('RI compounds'!$D$11))),""),"")</f>
        <v>#REF!</v>
      </c>
      <c r="M44" s="45" t="e">
        <f>IF($B44&lt;'RI compounds'!$C$13,IF($B44&gt;'RI compounds'!$C$12,INT(EXP(($B44-'RI compounds'!$C$12)/'RI compounds'!$H$13+LN('RI compounds'!$D$12))),""),"")</f>
        <v>#REF!</v>
      </c>
      <c r="N44" s="45" t="e">
        <f>IF($B44&lt;'RI compounds'!$C$14,IF($B44&gt;'RI compounds'!$C$13,INT(EXP(($B44-'RI compounds'!$C$13)/'RI compounds'!$H$14+LN('RI compounds'!$D$13))),""),"")</f>
        <v>#REF!</v>
      </c>
      <c r="O44" s="45" t="e">
        <f>IF($B44&lt;'RI compounds'!$C$15,IF($B44&gt;'RI compounds'!$C$14,INT(EXP(($B44-'RI compounds'!$C$14)/'RI compounds'!$H$15+LN('RI compounds'!$D$14))),""),"")</f>
        <v>#REF!</v>
      </c>
      <c r="P44" s="45" t="e">
        <f>IF($B44&lt;'RI compounds'!$C$16,IF($B44&gt;'RI compounds'!$C$15,INT(EXP(($B44-'RI compounds'!$C$15)/'RI compounds'!$H$16+LN('RI compounds'!$D$15))),""),"")</f>
        <v>#REF!</v>
      </c>
      <c r="Q44" s="45" t="e">
        <f>IF($B44&lt;'RI compounds'!$C$17,IF($B44&gt;'RI compounds'!$C$16,INT(EXP(($B44-'RI compounds'!$C$16)/'RI compounds'!$H$17+LN('RI compounds'!$D$16))),""),"")</f>
        <v>#REF!</v>
      </c>
      <c r="R44" s="45" t="e">
        <f>IF($B44&lt;'RI compounds'!$C$18,IF($B44&gt;'RI compounds'!$C$17,INT(EXP(($B44-'RI compounds'!$C$17)/'RI compounds'!$H$18+LN('RI compounds'!$D$17))),""),"")</f>
        <v>#REF!</v>
      </c>
      <c r="S44" s="45" t="e">
        <f>IF($B44&lt;'RI compounds'!$C$19,IF($B44&gt;'RI compounds'!$C$18,INT(EXP(($B44-'RI compounds'!$C$18)/'RI compounds'!$H$19+LN('RI compounds'!$D$18))),""),"")</f>
        <v>#REF!</v>
      </c>
      <c r="T44" s="45" t="e">
        <f>IF($B44&lt;'RI compounds'!$C$20,IF($B44&gt;'RI compounds'!$C$19,INT(EXP(($B44-'RI compounds'!$C$19)/'RI compounds'!$H$20+LN('RI compounds'!$D$19))),""),"")</f>
        <v>#REF!</v>
      </c>
      <c r="U44" s="45" t="e">
        <f>IF($B44&lt;'RI compounds'!$C$21,IF($B44&gt;'RI compounds'!$C$20,INT(EXP(($B44-'RI compounds'!$C$20)/'RI compounds'!$H$21+LN('RI compounds'!$D$20))),""),"")</f>
        <v>#REF!</v>
      </c>
      <c r="V44" s="45" t="e">
        <f>IF($B44&gt;'RI compounds'!$C$21,INT(EXP(($B44-'RI compounds'!$C$20)/'RI compounds'!$H$21+LN('RI compounds'!$D$20))),"")</f>
        <v>#REF!</v>
      </c>
      <c r="W44" s="28"/>
      <c r="X44" s="48" t="str">
        <f>All!B44</f>
        <v>3-methyl-1-butanol</v>
      </c>
      <c r="Y44" s="46">
        <f>+All!F44</f>
        <v>0.5</v>
      </c>
      <c r="Z44" s="49">
        <f>+All!H44</f>
        <v>728</v>
      </c>
      <c r="AA44" s="50" t="str">
        <f>IF($Z44=500,'RI compounds'!$C$3,IF($Z44&lt;'RI compounds'!$D$3,(LN($Z44)-LN('RI compounds'!$D$3))*'RI compounds'!$H$4+'RI compounds'!$C$3,""))</f>
        <v/>
      </c>
      <c r="AB44" s="50" t="str">
        <f>IF($Z44=600,'RI compounds'!$C$4,IF($Z44&lt;'RI compounds'!$D$4,IF($Z44&gt;'RI compounds'!$D$3,(LN($Z44)-LN('RI compounds'!$D$3))*'RI compounds'!$H$4+'RI compounds'!$C$3,""),""))</f>
        <v/>
      </c>
      <c r="AC44" s="50" t="str">
        <f>IF($Z44=700,+'RI compounds'!$C$5,IF($Z44&lt;'RI compounds'!$D$5,IF($Z44&gt;'RI compounds'!$D$4,(LN($Z44)-LN('RI compounds'!$D$4))*'RI compounds'!$H$5+'RI compounds'!$C$4,""),""))</f>
        <v/>
      </c>
      <c r="AD44" s="50">
        <f>IF($Z44=800,'RI compounds'!$C$6,IF($Z44&lt;'RI compounds'!$D$6,IF($Z44&gt;'RI compounds'!$D$5,(LN($Z44)-LN('RI compounds'!$D$5))*'RI compounds'!$H$6+'RI compounds'!$C$5,""),""))</f>
        <v>7.2302053575412302</v>
      </c>
      <c r="AE44" s="50" t="str">
        <f>IF($Z44=900,'RI compounds'!$C$7,IF($Z44&lt;'RI compounds'!$D$7,IF($Z44&gt;'RI compounds'!$D$6,(LN($Z44)-LN('RI compounds'!$D$6))*'RI compounds'!$H$7+'RI compounds'!$C$6,""),""))</f>
        <v/>
      </c>
      <c r="AF44" s="50" t="str">
        <f>IF($Z44=1000,'RI compounds'!$C$8,IF($Z44&lt;'RI compounds'!$D$8,IF($Z44&gt;'RI compounds'!$D$7,(LN($Z44)-LN('RI compounds'!$D$7))*'RI compounds'!$H$8+'RI compounds'!$C$7,""),""))</f>
        <v/>
      </c>
      <c r="AG44" s="50" t="str">
        <f>IF($Z44=1100,'RI compounds'!$C$9,IF($Z44&lt;'RI compounds'!$D$9,IF($Z44&gt;'RI compounds'!$D$8,(LN($Z44)-LN('RI compounds'!$D$8))*'RI compounds'!$H$9+'RI compounds'!$C$8,""),""))</f>
        <v/>
      </c>
      <c r="AH44" s="50" t="str">
        <f>IF($Z44=1200,'RI compounds'!$C$10,IF($Z44&lt;'RI compounds'!$D$10,IF($Z44&gt;'RI compounds'!$D$9,(LN($Z44)-LN('RI compounds'!$D$9))*'RI compounds'!$H$10+'RI compounds'!$C$9,""),""))</f>
        <v/>
      </c>
      <c r="AI44" s="50" t="str">
        <f>IF($Z44=1300,'RI compounds'!$C$11,IF($Z44&lt;'RI compounds'!$D$11,IF($Z44&gt;'RI compounds'!$D$10,(LN($Z44)-LN('RI compounds'!$D$10))*'RI compounds'!$H$11+'RI compounds'!$C$10,""),""))</f>
        <v/>
      </c>
      <c r="AJ44" s="50" t="str">
        <f>IF($Z44=1400,'RI compounds'!$C$12,IF($Z44&lt;'RI compounds'!$D$12,IF($Z44&gt;'RI compounds'!$D$11,(LN($Z44)-LN('RI compounds'!$D$11))*'RI compounds'!$H$12+'RI compounds'!$C$11,""),""))</f>
        <v/>
      </c>
      <c r="AK44" s="50" t="str">
        <f>IF($Z44=1500,'RI compounds'!$C$13,IF($Z44&lt;'RI compounds'!$D$13,IF($Z44&gt;'RI compounds'!$D$12,(LN($Z44)-LN('RI compounds'!$D$12))*'RI compounds'!$H$13+'RI compounds'!$C$12,""),""))</f>
        <v/>
      </c>
      <c r="AL44" s="50" t="str">
        <f>IF($Z44=1600,'RI compounds'!$C$14,IF($Z44&lt;'RI compounds'!$D$14,IF($Z44&gt;'RI compounds'!$D$13,(LN($Z44)-LN('RI compounds'!$D$13))*'RI compounds'!$H$14+'RI compounds'!$C$13,""),""))</f>
        <v/>
      </c>
      <c r="AM44" s="50" t="str">
        <f>IF($Z44=1700,'RI compounds'!$C$15,IF($Z44&lt;'RI compounds'!$D$15,IF($Z44&gt;'RI compounds'!$D$14,(LN($Z44)-LN('RI compounds'!$D$14))*'RI compounds'!$H$15+'RI compounds'!$C$14,""),""))</f>
        <v/>
      </c>
      <c r="AN44" s="50" t="str">
        <f>IF($Z44=1800,'RI compounds'!$C$16,IF($Z44&lt;'RI compounds'!$D$16,IF($Z44&gt;'RI compounds'!$D$15,(LN($Z44)-LN('RI compounds'!$D$15))*'RI compounds'!$H$16+'RI compounds'!$C$15,""),""))</f>
        <v/>
      </c>
      <c r="AO44" s="50" t="str">
        <f>IF($Z44=1900,'RI compounds'!$C$17,IF($Z44&lt;'RI compounds'!$D$17,IF($Z44&gt;'RI compounds'!$D$16,(LN($Z44)-LN('RI compounds'!$D$16))*'RI compounds'!$H$17+'RI compounds'!$C$16,""),""))</f>
        <v/>
      </c>
      <c r="AP44" s="50" t="str">
        <f>IF($Z44=2000,'RI compounds'!$C$18,IF($Z44&lt;'RI compounds'!$D$18,IF($Z44&gt;'RI compounds'!$D$17,(LN($Z44)-LN('RI compounds'!$D$17))*'RI compounds'!$H$18+'RI compounds'!$C$17,""),""))</f>
        <v/>
      </c>
      <c r="AQ44" s="50" t="str">
        <f>IF($Z44=2100,'RI compounds'!$C$19,IF($Z44&lt;'RI compounds'!$D$19,IF($Z44&gt;'RI compounds'!$D$18,(LN($Z44)-LN('RI compounds'!$D$18))*'RI compounds'!$H$19+'RI compounds'!$C$18,""),""))</f>
        <v/>
      </c>
      <c r="AR44" s="50" t="str">
        <f>IF($Z44=2200,'RI compounds'!$C$20,IF($Z44&lt;'RI compounds'!$D$20,IF($Z44&gt;'RI compounds'!$D$19,(LN($Z44)-LN('RI compounds'!$D$19))*'RI compounds'!$H$20+'RI compounds'!$C$19,""),""))</f>
        <v/>
      </c>
      <c r="AS44" s="50" t="str">
        <f>IF($Z44=2300,'RI compounds'!$C$21,IF($Z44&lt;'RI compounds'!$D$21,IF($Z44&gt;'RI compounds'!$D$20,(LN($Z44)-LN('RI compounds'!$D$20))*'RI compounds'!$H$21+'RI compounds'!$C$20,""),""))</f>
        <v/>
      </c>
      <c r="AT44" s="50" t="str">
        <f>IF($Z44&gt;2300,(LN($Z44)-LN('RI compounds'!$D$20))*'RI compounds'!$H$21+'RI compounds'!$C$20,"")</f>
        <v/>
      </c>
    </row>
    <row r="45" spans="1:46" s="7" customFormat="1" ht="15" x14ac:dyDescent="0.25">
      <c r="A45" s="46">
        <f>+All!F45</f>
        <v>0.5</v>
      </c>
      <c r="B45" s="47" t="e">
        <f>All!#REF!</f>
        <v>#REF!</v>
      </c>
      <c r="C45" s="45" t="e">
        <f>IF(B45&lt;'RI compounds'!$C$3,INT(EXP((B45-'RI compounds'!$C$3)/'RI compounds'!$H$4+LN('RI compounds'!$D$3))),"")</f>
        <v>#REF!</v>
      </c>
      <c r="D45" s="45" t="e">
        <f>IF($B45&lt;'RI compounds'!$C$4,IF($B45&gt;'RI compounds'!$C$3,INT(EXP(($B45-'RI compounds'!$C$3)/'RI compounds'!$H$4+LN('RI compounds'!$D$3))),""),"")</f>
        <v>#REF!</v>
      </c>
      <c r="E45" s="45" t="e">
        <f>IF($B45&lt;'RI compounds'!$C$5,IF($B45&gt;'RI compounds'!$C$4,INT(EXP(($B45-'RI compounds'!$C$4)/'RI compounds'!$H$5+LN('RI compounds'!$D$4))),""),"")</f>
        <v>#REF!</v>
      </c>
      <c r="F45" s="45" t="e">
        <f>IF($B45&lt;'RI compounds'!$C$6,IF($B45&gt;'RI compounds'!$C$5,INT(EXP(($B45-'RI compounds'!$C$5)/'RI compounds'!$H$6+LN('RI compounds'!$D$5))),""),"")</f>
        <v>#REF!</v>
      </c>
      <c r="G45" s="45" t="e">
        <f>IF($B45&lt;'RI compounds'!$C$7,IF($B45&gt;'RI compounds'!$C$6,INT(EXP(($B45-'RI compounds'!$C$6)/'RI compounds'!$H$7+LN('RI compounds'!$D$6))),""),"")</f>
        <v>#REF!</v>
      </c>
      <c r="H45" s="45" t="e">
        <f>IF($B45&lt;'RI compounds'!$C$8,IF($B45&gt;'RI compounds'!$C$7,INT(EXP(($B45-'RI compounds'!$C$7)/'RI compounds'!$H$8+LN('RI compounds'!$D$7))),""),"")</f>
        <v>#REF!</v>
      </c>
      <c r="I45" s="45" t="e">
        <f>IF($B45&lt;'RI compounds'!$C$9,IF($B45&gt;'RI compounds'!$C$8,INT(EXP(($B45-'RI compounds'!$C$8)/'RI compounds'!$H$9+LN('RI compounds'!$D$8))),""),"")</f>
        <v>#REF!</v>
      </c>
      <c r="J45" s="45" t="e">
        <f>IF($B45&lt;'RI compounds'!$C$10,IF($B45&gt;'RI compounds'!$C$9,INT(EXP(($B45-'RI compounds'!$C$9)/'RI compounds'!$H$10+LN('RI compounds'!$D$9))),""),"")</f>
        <v>#REF!</v>
      </c>
      <c r="K45" s="45" t="e">
        <f>IF($B45&lt;'RI compounds'!$C$11,IF($B45&gt;'RI compounds'!$C$10,INT(EXP(($B45-'RI compounds'!$C$10)/'RI compounds'!$H$11+LN('RI compounds'!$D$10))),""),"")</f>
        <v>#REF!</v>
      </c>
      <c r="L45" s="45" t="e">
        <f>IF($B45&lt;'RI compounds'!$C$12,IF($B45&gt;'RI compounds'!$C$11,INT(EXP(($B45-'RI compounds'!$C$11)/'RI compounds'!$H$12+LN('RI compounds'!$D$11))),""),"")</f>
        <v>#REF!</v>
      </c>
      <c r="M45" s="45" t="e">
        <f>IF($B45&lt;'RI compounds'!$C$13,IF($B45&gt;'RI compounds'!$C$12,INT(EXP(($B45-'RI compounds'!$C$12)/'RI compounds'!$H$13+LN('RI compounds'!$D$12))),""),"")</f>
        <v>#REF!</v>
      </c>
      <c r="N45" s="45" t="e">
        <f>IF($B45&lt;'RI compounds'!$C$14,IF($B45&gt;'RI compounds'!$C$13,INT(EXP(($B45-'RI compounds'!$C$13)/'RI compounds'!$H$14+LN('RI compounds'!$D$13))),""),"")</f>
        <v>#REF!</v>
      </c>
      <c r="O45" s="45" t="e">
        <f>IF($B45&lt;'RI compounds'!$C$15,IF($B45&gt;'RI compounds'!$C$14,INT(EXP(($B45-'RI compounds'!$C$14)/'RI compounds'!$H$15+LN('RI compounds'!$D$14))),""),"")</f>
        <v>#REF!</v>
      </c>
      <c r="P45" s="45" t="e">
        <f>IF($B45&lt;'RI compounds'!$C$16,IF($B45&gt;'RI compounds'!$C$15,INT(EXP(($B45-'RI compounds'!$C$15)/'RI compounds'!$H$16+LN('RI compounds'!$D$15))),""),"")</f>
        <v>#REF!</v>
      </c>
      <c r="Q45" s="45" t="e">
        <f>IF($B45&lt;'RI compounds'!$C$17,IF($B45&gt;'RI compounds'!$C$16,INT(EXP(($B45-'RI compounds'!$C$16)/'RI compounds'!$H$17+LN('RI compounds'!$D$16))),""),"")</f>
        <v>#REF!</v>
      </c>
      <c r="R45" s="45" t="e">
        <f>IF($B45&lt;'RI compounds'!$C$18,IF($B45&gt;'RI compounds'!$C$17,INT(EXP(($B45-'RI compounds'!$C$17)/'RI compounds'!$H$18+LN('RI compounds'!$D$17))),""),"")</f>
        <v>#REF!</v>
      </c>
      <c r="S45" s="45" t="e">
        <f>IF($B45&lt;'RI compounds'!$C$19,IF($B45&gt;'RI compounds'!$C$18,INT(EXP(($B45-'RI compounds'!$C$18)/'RI compounds'!$H$19+LN('RI compounds'!$D$18))),""),"")</f>
        <v>#REF!</v>
      </c>
      <c r="T45" s="45" t="e">
        <f>IF($B45&lt;'RI compounds'!$C$20,IF($B45&gt;'RI compounds'!$C$19,INT(EXP(($B45-'RI compounds'!$C$19)/'RI compounds'!$H$20+LN('RI compounds'!$D$19))),""),"")</f>
        <v>#REF!</v>
      </c>
      <c r="U45" s="45" t="e">
        <f>IF($B45&lt;'RI compounds'!$C$21,IF($B45&gt;'RI compounds'!$C$20,INT(EXP(($B45-'RI compounds'!$C$20)/'RI compounds'!$H$21+LN('RI compounds'!$D$20))),""),"")</f>
        <v>#REF!</v>
      </c>
      <c r="V45" s="45" t="e">
        <f>IF($B45&gt;'RI compounds'!$C$21,INT(EXP(($B45-'RI compounds'!$C$20)/'RI compounds'!$H$21+LN('RI compounds'!$D$20))),"")</f>
        <v>#REF!</v>
      </c>
      <c r="W45" s="28"/>
      <c r="X45" s="48" t="str">
        <f>All!B45</f>
        <v>1-Pentanol</v>
      </c>
      <c r="Y45" s="46">
        <f>+All!F45</f>
        <v>0.5</v>
      </c>
      <c r="Z45" s="49">
        <f>+All!H45</f>
        <v>728</v>
      </c>
      <c r="AA45" s="50" t="str">
        <f>IF($Z45=500,'RI compounds'!$C$3,IF($Z45&lt;'RI compounds'!$D$3,(LN($Z45)-LN('RI compounds'!$D$3))*'RI compounds'!$H$4+'RI compounds'!$C$3,""))</f>
        <v/>
      </c>
      <c r="AB45" s="50" t="str">
        <f>IF($Z45=600,'RI compounds'!$C$4,IF($Z45&lt;'RI compounds'!$D$4,IF($Z45&gt;'RI compounds'!$D$3,(LN($Z45)-LN('RI compounds'!$D$3))*'RI compounds'!$H$4+'RI compounds'!$C$3,""),""))</f>
        <v/>
      </c>
      <c r="AC45" s="50" t="str">
        <f>IF($Z45=700,+'RI compounds'!$C$5,IF($Z45&lt;'RI compounds'!$D$5,IF($Z45&gt;'RI compounds'!$D$4,(LN($Z45)-LN('RI compounds'!$D$4))*'RI compounds'!$H$5+'RI compounds'!$C$4,""),""))</f>
        <v/>
      </c>
      <c r="AD45" s="50">
        <f>IF($Z45=800,'RI compounds'!$C$6,IF($Z45&lt;'RI compounds'!$D$6,IF($Z45&gt;'RI compounds'!$D$5,(LN($Z45)-LN('RI compounds'!$D$5))*'RI compounds'!$H$6+'RI compounds'!$C$5,""),""))</f>
        <v>7.2302053575412302</v>
      </c>
      <c r="AE45" s="50" t="str">
        <f>IF($Z45=900,'RI compounds'!$C$7,IF($Z45&lt;'RI compounds'!$D$7,IF($Z45&gt;'RI compounds'!$D$6,(LN($Z45)-LN('RI compounds'!$D$6))*'RI compounds'!$H$7+'RI compounds'!$C$6,""),""))</f>
        <v/>
      </c>
      <c r="AF45" s="50" t="str">
        <f>IF($Z45=1000,'RI compounds'!$C$8,IF($Z45&lt;'RI compounds'!$D$8,IF($Z45&gt;'RI compounds'!$D$7,(LN($Z45)-LN('RI compounds'!$D$7))*'RI compounds'!$H$8+'RI compounds'!$C$7,""),""))</f>
        <v/>
      </c>
      <c r="AG45" s="50" t="str">
        <f>IF($Z45=1100,'RI compounds'!$C$9,IF($Z45&lt;'RI compounds'!$D$9,IF($Z45&gt;'RI compounds'!$D$8,(LN($Z45)-LN('RI compounds'!$D$8))*'RI compounds'!$H$9+'RI compounds'!$C$8,""),""))</f>
        <v/>
      </c>
      <c r="AH45" s="50" t="str">
        <f>IF($Z45=1200,'RI compounds'!$C$10,IF($Z45&lt;'RI compounds'!$D$10,IF($Z45&gt;'RI compounds'!$D$9,(LN($Z45)-LN('RI compounds'!$D$9))*'RI compounds'!$H$10+'RI compounds'!$C$9,""),""))</f>
        <v/>
      </c>
      <c r="AI45" s="50" t="str">
        <f>IF($Z45=1300,'RI compounds'!$C$11,IF($Z45&lt;'RI compounds'!$D$11,IF($Z45&gt;'RI compounds'!$D$10,(LN($Z45)-LN('RI compounds'!$D$10))*'RI compounds'!$H$11+'RI compounds'!$C$10,""),""))</f>
        <v/>
      </c>
      <c r="AJ45" s="50" t="str">
        <f>IF($Z45=1400,'RI compounds'!$C$12,IF($Z45&lt;'RI compounds'!$D$12,IF($Z45&gt;'RI compounds'!$D$11,(LN($Z45)-LN('RI compounds'!$D$11))*'RI compounds'!$H$12+'RI compounds'!$C$11,""),""))</f>
        <v/>
      </c>
      <c r="AK45" s="50" t="str">
        <f>IF($Z45=1500,'RI compounds'!$C$13,IF($Z45&lt;'RI compounds'!$D$13,IF($Z45&gt;'RI compounds'!$D$12,(LN($Z45)-LN('RI compounds'!$D$12))*'RI compounds'!$H$13+'RI compounds'!$C$12,""),""))</f>
        <v/>
      </c>
      <c r="AL45" s="50" t="str">
        <f>IF($Z45=1600,'RI compounds'!$C$14,IF($Z45&lt;'RI compounds'!$D$14,IF($Z45&gt;'RI compounds'!$D$13,(LN($Z45)-LN('RI compounds'!$D$13))*'RI compounds'!$H$14+'RI compounds'!$C$13,""),""))</f>
        <v/>
      </c>
      <c r="AM45" s="50" t="str">
        <f>IF($Z45=1700,'RI compounds'!$C$15,IF($Z45&lt;'RI compounds'!$D$15,IF($Z45&gt;'RI compounds'!$D$14,(LN($Z45)-LN('RI compounds'!$D$14))*'RI compounds'!$H$15+'RI compounds'!$C$14,""),""))</f>
        <v/>
      </c>
      <c r="AN45" s="50" t="str">
        <f>IF($Z45=1800,'RI compounds'!$C$16,IF($Z45&lt;'RI compounds'!$D$16,IF($Z45&gt;'RI compounds'!$D$15,(LN($Z45)-LN('RI compounds'!$D$15))*'RI compounds'!$H$16+'RI compounds'!$C$15,""),""))</f>
        <v/>
      </c>
      <c r="AO45" s="50" t="str">
        <f>IF($Z45=1900,'RI compounds'!$C$17,IF($Z45&lt;'RI compounds'!$D$17,IF($Z45&gt;'RI compounds'!$D$16,(LN($Z45)-LN('RI compounds'!$D$16))*'RI compounds'!$H$17+'RI compounds'!$C$16,""),""))</f>
        <v/>
      </c>
      <c r="AP45" s="50" t="str">
        <f>IF($Z45=2000,'RI compounds'!$C$18,IF($Z45&lt;'RI compounds'!$D$18,IF($Z45&gt;'RI compounds'!$D$17,(LN($Z45)-LN('RI compounds'!$D$17))*'RI compounds'!$H$18+'RI compounds'!$C$17,""),""))</f>
        <v/>
      </c>
      <c r="AQ45" s="50" t="str">
        <f>IF($Z45=2100,'RI compounds'!$C$19,IF($Z45&lt;'RI compounds'!$D$19,IF($Z45&gt;'RI compounds'!$D$18,(LN($Z45)-LN('RI compounds'!$D$18))*'RI compounds'!$H$19+'RI compounds'!$C$18,""),""))</f>
        <v/>
      </c>
      <c r="AR45" s="50" t="str">
        <f>IF($Z45=2200,'RI compounds'!$C$20,IF($Z45&lt;'RI compounds'!$D$20,IF($Z45&gt;'RI compounds'!$D$19,(LN($Z45)-LN('RI compounds'!$D$19))*'RI compounds'!$H$20+'RI compounds'!$C$19,""),""))</f>
        <v/>
      </c>
      <c r="AS45" s="50" t="str">
        <f>IF($Z45=2300,'RI compounds'!$C$21,IF($Z45&lt;'RI compounds'!$D$21,IF($Z45&gt;'RI compounds'!$D$20,(LN($Z45)-LN('RI compounds'!$D$20))*'RI compounds'!$H$21+'RI compounds'!$C$20,""),""))</f>
        <v/>
      </c>
      <c r="AT45" s="50" t="str">
        <f>IF($Z45&gt;2300,(LN($Z45)-LN('RI compounds'!$D$20))*'RI compounds'!$H$21+'RI compounds'!$C$20,"")</f>
        <v/>
      </c>
    </row>
    <row r="46" spans="1:46" s="7" customFormat="1" ht="15" x14ac:dyDescent="0.25">
      <c r="A46" s="46">
        <f>+All!F46</f>
        <v>0.5</v>
      </c>
      <c r="B46" s="47" t="e">
        <f>All!#REF!</f>
        <v>#REF!</v>
      </c>
      <c r="C46" s="45" t="e">
        <f>IF(B46&lt;'RI compounds'!$C$3,INT(EXP((B46-'RI compounds'!$C$3)/'RI compounds'!$H$4+LN('RI compounds'!$D$3))),"")</f>
        <v>#REF!</v>
      </c>
      <c r="D46" s="45" t="e">
        <f>IF($B46&lt;'RI compounds'!$C$4,IF($B46&gt;'RI compounds'!$C$3,INT(EXP(($B46-'RI compounds'!$C$3)/'RI compounds'!$H$4+LN('RI compounds'!$D$3))),""),"")</f>
        <v>#REF!</v>
      </c>
      <c r="E46" s="45" t="e">
        <f>IF($B46&lt;'RI compounds'!$C$5,IF($B46&gt;'RI compounds'!$C$4,INT(EXP(($B46-'RI compounds'!$C$4)/'RI compounds'!$H$5+LN('RI compounds'!$D$4))),""),"")</f>
        <v>#REF!</v>
      </c>
      <c r="F46" s="45" t="e">
        <f>IF($B46&lt;'RI compounds'!$C$6,IF($B46&gt;'RI compounds'!$C$5,INT(EXP(($B46-'RI compounds'!$C$5)/'RI compounds'!$H$6+LN('RI compounds'!$D$5))),""),"")</f>
        <v>#REF!</v>
      </c>
      <c r="G46" s="45" t="e">
        <f>IF($B46&lt;'RI compounds'!$C$7,IF($B46&gt;'RI compounds'!$C$6,INT(EXP(($B46-'RI compounds'!$C$6)/'RI compounds'!$H$7+LN('RI compounds'!$D$6))),""),"")</f>
        <v>#REF!</v>
      </c>
      <c r="H46" s="45" t="e">
        <f>IF($B46&lt;'RI compounds'!$C$8,IF($B46&gt;'RI compounds'!$C$7,INT(EXP(($B46-'RI compounds'!$C$7)/'RI compounds'!$H$8+LN('RI compounds'!$D$7))),""),"")</f>
        <v>#REF!</v>
      </c>
      <c r="I46" s="45" t="e">
        <f>IF($B46&lt;'RI compounds'!$C$9,IF($B46&gt;'RI compounds'!$C$8,INT(EXP(($B46-'RI compounds'!$C$8)/'RI compounds'!$H$9+LN('RI compounds'!$D$8))),""),"")</f>
        <v>#REF!</v>
      </c>
      <c r="J46" s="45" t="e">
        <f>IF($B46&lt;'RI compounds'!$C$10,IF($B46&gt;'RI compounds'!$C$9,INT(EXP(($B46-'RI compounds'!$C$9)/'RI compounds'!$H$10+LN('RI compounds'!$D$9))),""),"")</f>
        <v>#REF!</v>
      </c>
      <c r="K46" s="45" t="e">
        <f>IF($B46&lt;'RI compounds'!$C$11,IF($B46&gt;'RI compounds'!$C$10,INT(EXP(($B46-'RI compounds'!$C$10)/'RI compounds'!$H$11+LN('RI compounds'!$D$10))),""),"")</f>
        <v>#REF!</v>
      </c>
      <c r="L46" s="45" t="e">
        <f>IF($B46&lt;'RI compounds'!$C$12,IF($B46&gt;'RI compounds'!$C$11,INT(EXP(($B46-'RI compounds'!$C$11)/'RI compounds'!$H$12+LN('RI compounds'!$D$11))),""),"")</f>
        <v>#REF!</v>
      </c>
      <c r="M46" s="45" t="e">
        <f>IF($B46&lt;'RI compounds'!$C$13,IF($B46&gt;'RI compounds'!$C$12,INT(EXP(($B46-'RI compounds'!$C$12)/'RI compounds'!$H$13+LN('RI compounds'!$D$12))),""),"")</f>
        <v>#REF!</v>
      </c>
      <c r="N46" s="45" t="e">
        <f>IF($B46&lt;'RI compounds'!$C$14,IF($B46&gt;'RI compounds'!$C$13,INT(EXP(($B46-'RI compounds'!$C$13)/'RI compounds'!$H$14+LN('RI compounds'!$D$13))),""),"")</f>
        <v>#REF!</v>
      </c>
      <c r="O46" s="45" t="e">
        <f>IF($B46&lt;'RI compounds'!$C$15,IF($B46&gt;'RI compounds'!$C$14,INT(EXP(($B46-'RI compounds'!$C$14)/'RI compounds'!$H$15+LN('RI compounds'!$D$14))),""),"")</f>
        <v>#REF!</v>
      </c>
      <c r="P46" s="45" t="e">
        <f>IF($B46&lt;'RI compounds'!$C$16,IF($B46&gt;'RI compounds'!$C$15,INT(EXP(($B46-'RI compounds'!$C$15)/'RI compounds'!$H$16+LN('RI compounds'!$D$15))),""),"")</f>
        <v>#REF!</v>
      </c>
      <c r="Q46" s="45" t="e">
        <f>IF($B46&lt;'RI compounds'!$C$17,IF($B46&gt;'RI compounds'!$C$16,INT(EXP(($B46-'RI compounds'!$C$16)/'RI compounds'!$H$17+LN('RI compounds'!$D$16))),""),"")</f>
        <v>#REF!</v>
      </c>
      <c r="R46" s="45" t="e">
        <f>IF($B46&lt;'RI compounds'!$C$18,IF($B46&gt;'RI compounds'!$C$17,INT(EXP(($B46-'RI compounds'!$C$17)/'RI compounds'!$H$18+LN('RI compounds'!$D$17))),""),"")</f>
        <v>#REF!</v>
      </c>
      <c r="S46" s="45" t="e">
        <f>IF($B46&lt;'RI compounds'!$C$19,IF($B46&gt;'RI compounds'!$C$18,INT(EXP(($B46-'RI compounds'!$C$18)/'RI compounds'!$H$19+LN('RI compounds'!$D$18))),""),"")</f>
        <v>#REF!</v>
      </c>
      <c r="T46" s="45" t="e">
        <f>IF($B46&lt;'RI compounds'!$C$20,IF($B46&gt;'RI compounds'!$C$19,INT(EXP(($B46-'RI compounds'!$C$19)/'RI compounds'!$H$20+LN('RI compounds'!$D$19))),""),"")</f>
        <v>#REF!</v>
      </c>
      <c r="U46" s="45" t="e">
        <f>IF($B46&lt;'RI compounds'!$C$21,IF($B46&gt;'RI compounds'!$C$20,INT(EXP(($B46-'RI compounds'!$C$20)/'RI compounds'!$H$21+LN('RI compounds'!$D$20))),""),"")</f>
        <v>#REF!</v>
      </c>
      <c r="V46" s="45" t="e">
        <f>IF($B46&gt;'RI compounds'!$C$21,INT(EXP(($B46-'RI compounds'!$C$20)/'RI compounds'!$H$21+LN('RI compounds'!$D$20))),"")</f>
        <v>#REF!</v>
      </c>
      <c r="W46" s="28"/>
      <c r="X46" s="48" t="str">
        <f>All!B46</f>
        <v>IS-Pyrazine-d4</v>
      </c>
      <c r="Y46" s="46">
        <f>+All!F46</f>
        <v>0.5</v>
      </c>
      <c r="Z46" s="49">
        <f>+All!H46</f>
        <v>731</v>
      </c>
      <c r="AA46" s="50" t="str">
        <f>IF($Z46=500,'RI compounds'!$C$3,IF($Z46&lt;'RI compounds'!$D$3,(LN($Z46)-LN('RI compounds'!$D$3))*'RI compounds'!$H$4+'RI compounds'!$C$3,""))</f>
        <v/>
      </c>
      <c r="AB46" s="50" t="str">
        <f>IF($Z46=600,'RI compounds'!$C$4,IF($Z46&lt;'RI compounds'!$D$4,IF($Z46&gt;'RI compounds'!$D$3,(LN($Z46)-LN('RI compounds'!$D$3))*'RI compounds'!$H$4+'RI compounds'!$C$3,""),""))</f>
        <v/>
      </c>
      <c r="AC46" s="50" t="str">
        <f>IF($Z46=700,+'RI compounds'!$C$5,IF($Z46&lt;'RI compounds'!$D$5,IF($Z46&gt;'RI compounds'!$D$4,(LN($Z46)-LN('RI compounds'!$D$4))*'RI compounds'!$H$5+'RI compounds'!$C$4,""),""))</f>
        <v/>
      </c>
      <c r="AD46" s="50">
        <f>IF($Z46=800,'RI compounds'!$C$6,IF($Z46&lt;'RI compounds'!$D$6,IF($Z46&gt;'RI compounds'!$D$5,(LN($Z46)-LN('RI compounds'!$D$5))*'RI compounds'!$H$6+'RI compounds'!$C$5,""),""))</f>
        <v>7.2870572451595583</v>
      </c>
      <c r="AE46" s="50" t="str">
        <f>IF($Z46=900,'RI compounds'!$C$7,IF($Z46&lt;'RI compounds'!$D$7,IF($Z46&gt;'RI compounds'!$D$6,(LN($Z46)-LN('RI compounds'!$D$6))*'RI compounds'!$H$7+'RI compounds'!$C$6,""),""))</f>
        <v/>
      </c>
      <c r="AF46" s="50" t="str">
        <f>IF($Z46=1000,'RI compounds'!$C$8,IF($Z46&lt;'RI compounds'!$D$8,IF($Z46&gt;'RI compounds'!$D$7,(LN($Z46)-LN('RI compounds'!$D$7))*'RI compounds'!$H$8+'RI compounds'!$C$7,""),""))</f>
        <v/>
      </c>
      <c r="AG46" s="50" t="str">
        <f>IF($Z46=1100,'RI compounds'!$C$9,IF($Z46&lt;'RI compounds'!$D$9,IF($Z46&gt;'RI compounds'!$D$8,(LN($Z46)-LN('RI compounds'!$D$8))*'RI compounds'!$H$9+'RI compounds'!$C$8,""),""))</f>
        <v/>
      </c>
      <c r="AH46" s="50" t="str">
        <f>IF($Z46=1200,'RI compounds'!$C$10,IF($Z46&lt;'RI compounds'!$D$10,IF($Z46&gt;'RI compounds'!$D$9,(LN($Z46)-LN('RI compounds'!$D$9))*'RI compounds'!$H$10+'RI compounds'!$C$9,""),""))</f>
        <v/>
      </c>
      <c r="AI46" s="50" t="str">
        <f>IF($Z46=1300,'RI compounds'!$C$11,IF($Z46&lt;'RI compounds'!$D$11,IF($Z46&gt;'RI compounds'!$D$10,(LN($Z46)-LN('RI compounds'!$D$10))*'RI compounds'!$H$11+'RI compounds'!$C$10,""),""))</f>
        <v/>
      </c>
      <c r="AJ46" s="50" t="str">
        <f>IF($Z46=1400,'RI compounds'!$C$12,IF($Z46&lt;'RI compounds'!$D$12,IF($Z46&gt;'RI compounds'!$D$11,(LN($Z46)-LN('RI compounds'!$D$11))*'RI compounds'!$H$12+'RI compounds'!$C$11,""),""))</f>
        <v/>
      </c>
      <c r="AK46" s="50" t="str">
        <f>IF($Z46=1500,'RI compounds'!$C$13,IF($Z46&lt;'RI compounds'!$D$13,IF($Z46&gt;'RI compounds'!$D$12,(LN($Z46)-LN('RI compounds'!$D$12))*'RI compounds'!$H$13+'RI compounds'!$C$12,""),""))</f>
        <v/>
      </c>
      <c r="AL46" s="50" t="str">
        <f>IF($Z46=1600,'RI compounds'!$C$14,IF($Z46&lt;'RI compounds'!$D$14,IF($Z46&gt;'RI compounds'!$D$13,(LN($Z46)-LN('RI compounds'!$D$13))*'RI compounds'!$H$14+'RI compounds'!$C$13,""),""))</f>
        <v/>
      </c>
      <c r="AM46" s="50" t="str">
        <f>IF($Z46=1700,'RI compounds'!$C$15,IF($Z46&lt;'RI compounds'!$D$15,IF($Z46&gt;'RI compounds'!$D$14,(LN($Z46)-LN('RI compounds'!$D$14))*'RI compounds'!$H$15+'RI compounds'!$C$14,""),""))</f>
        <v/>
      </c>
      <c r="AN46" s="50" t="str">
        <f>IF($Z46=1800,'RI compounds'!$C$16,IF($Z46&lt;'RI compounds'!$D$16,IF($Z46&gt;'RI compounds'!$D$15,(LN($Z46)-LN('RI compounds'!$D$15))*'RI compounds'!$H$16+'RI compounds'!$C$15,""),""))</f>
        <v/>
      </c>
      <c r="AO46" s="50" t="str">
        <f>IF($Z46=1900,'RI compounds'!$C$17,IF($Z46&lt;'RI compounds'!$D$17,IF($Z46&gt;'RI compounds'!$D$16,(LN($Z46)-LN('RI compounds'!$D$16))*'RI compounds'!$H$17+'RI compounds'!$C$16,""),""))</f>
        <v/>
      </c>
      <c r="AP46" s="50" t="str">
        <f>IF($Z46=2000,'RI compounds'!$C$18,IF($Z46&lt;'RI compounds'!$D$18,IF($Z46&gt;'RI compounds'!$D$17,(LN($Z46)-LN('RI compounds'!$D$17))*'RI compounds'!$H$18+'RI compounds'!$C$17,""),""))</f>
        <v/>
      </c>
      <c r="AQ46" s="50" t="str">
        <f>IF($Z46=2100,'RI compounds'!$C$19,IF($Z46&lt;'RI compounds'!$D$19,IF($Z46&gt;'RI compounds'!$D$18,(LN($Z46)-LN('RI compounds'!$D$18))*'RI compounds'!$H$19+'RI compounds'!$C$18,""),""))</f>
        <v/>
      </c>
      <c r="AR46" s="50" t="str">
        <f>IF($Z46=2200,'RI compounds'!$C$20,IF($Z46&lt;'RI compounds'!$D$20,IF($Z46&gt;'RI compounds'!$D$19,(LN($Z46)-LN('RI compounds'!$D$19))*'RI compounds'!$H$20+'RI compounds'!$C$19,""),""))</f>
        <v/>
      </c>
      <c r="AS46" s="50" t="str">
        <f>IF($Z46=2300,'RI compounds'!$C$21,IF($Z46&lt;'RI compounds'!$D$21,IF($Z46&gt;'RI compounds'!$D$20,(LN($Z46)-LN('RI compounds'!$D$20))*'RI compounds'!$H$21+'RI compounds'!$C$20,""),""))</f>
        <v/>
      </c>
      <c r="AT46" s="50" t="str">
        <f>IF($Z46&gt;2300,(LN($Z46)-LN('RI compounds'!$D$20))*'RI compounds'!$H$21+'RI compounds'!$C$20,"")</f>
        <v/>
      </c>
    </row>
    <row r="47" spans="1:46" s="7" customFormat="1" ht="15" x14ac:dyDescent="0.25">
      <c r="A47" s="46">
        <f>+All!F47</f>
        <v>0.5</v>
      </c>
      <c r="B47" s="47" t="e">
        <f>All!#REF!</f>
        <v>#REF!</v>
      </c>
      <c r="C47" s="45" t="e">
        <f>IF(B47&lt;'RI compounds'!$C$3,INT(EXP((B47-'RI compounds'!$C$3)/'RI compounds'!$H$4+LN('RI compounds'!$D$3))),"")</f>
        <v>#REF!</v>
      </c>
      <c r="D47" s="45" t="e">
        <f>IF($B47&lt;'RI compounds'!$C$4,IF($B47&gt;'RI compounds'!$C$3,INT(EXP(($B47-'RI compounds'!$C$3)/'RI compounds'!$H$4+LN('RI compounds'!$D$3))),""),"")</f>
        <v>#REF!</v>
      </c>
      <c r="E47" s="45" t="e">
        <f>IF($B47&lt;'RI compounds'!$C$5,IF($B47&gt;'RI compounds'!$C$4,INT(EXP(($B47-'RI compounds'!$C$4)/'RI compounds'!$H$5+LN('RI compounds'!$D$4))),""),"")</f>
        <v>#REF!</v>
      </c>
      <c r="F47" s="45" t="e">
        <f>IF($B47&lt;'RI compounds'!$C$6,IF($B47&gt;'RI compounds'!$C$5,INT(EXP(($B47-'RI compounds'!$C$5)/'RI compounds'!$H$6+LN('RI compounds'!$D$5))),""),"")</f>
        <v>#REF!</v>
      </c>
      <c r="G47" s="45" t="e">
        <f>IF($B47&lt;'RI compounds'!$C$7,IF($B47&gt;'RI compounds'!$C$6,INT(EXP(($B47-'RI compounds'!$C$6)/'RI compounds'!$H$7+LN('RI compounds'!$D$6))),""),"")</f>
        <v>#REF!</v>
      </c>
      <c r="H47" s="45" t="e">
        <f>IF($B47&lt;'RI compounds'!$C$8,IF($B47&gt;'RI compounds'!$C$7,INT(EXP(($B47-'RI compounds'!$C$7)/'RI compounds'!$H$8+LN('RI compounds'!$D$7))),""),"")</f>
        <v>#REF!</v>
      </c>
      <c r="I47" s="45" t="e">
        <f>IF($B47&lt;'RI compounds'!$C$9,IF($B47&gt;'RI compounds'!$C$8,INT(EXP(($B47-'RI compounds'!$C$8)/'RI compounds'!$H$9+LN('RI compounds'!$D$8))),""),"")</f>
        <v>#REF!</v>
      </c>
      <c r="J47" s="45" t="e">
        <f>IF($B47&lt;'RI compounds'!$C$10,IF($B47&gt;'RI compounds'!$C$9,INT(EXP(($B47-'RI compounds'!$C$9)/'RI compounds'!$H$10+LN('RI compounds'!$D$9))),""),"")</f>
        <v>#REF!</v>
      </c>
      <c r="K47" s="45" t="e">
        <f>IF($B47&lt;'RI compounds'!$C$11,IF($B47&gt;'RI compounds'!$C$10,INT(EXP(($B47-'RI compounds'!$C$10)/'RI compounds'!$H$11+LN('RI compounds'!$D$10))),""),"")</f>
        <v>#REF!</v>
      </c>
      <c r="L47" s="45" t="e">
        <f>IF($B47&lt;'RI compounds'!$C$12,IF($B47&gt;'RI compounds'!$C$11,INT(EXP(($B47-'RI compounds'!$C$11)/'RI compounds'!$H$12+LN('RI compounds'!$D$11))),""),"")</f>
        <v>#REF!</v>
      </c>
      <c r="M47" s="45" t="e">
        <f>IF($B47&lt;'RI compounds'!$C$13,IF($B47&gt;'RI compounds'!$C$12,INT(EXP(($B47-'RI compounds'!$C$12)/'RI compounds'!$H$13+LN('RI compounds'!$D$12))),""),"")</f>
        <v>#REF!</v>
      </c>
      <c r="N47" s="45" t="e">
        <f>IF($B47&lt;'RI compounds'!$C$14,IF($B47&gt;'RI compounds'!$C$13,INT(EXP(($B47-'RI compounds'!$C$13)/'RI compounds'!$H$14+LN('RI compounds'!$D$13))),""),"")</f>
        <v>#REF!</v>
      </c>
      <c r="O47" s="45" t="e">
        <f>IF($B47&lt;'RI compounds'!$C$15,IF($B47&gt;'RI compounds'!$C$14,INT(EXP(($B47-'RI compounds'!$C$14)/'RI compounds'!$H$15+LN('RI compounds'!$D$14))),""),"")</f>
        <v>#REF!</v>
      </c>
      <c r="P47" s="45" t="e">
        <f>IF($B47&lt;'RI compounds'!$C$16,IF($B47&gt;'RI compounds'!$C$15,INT(EXP(($B47-'RI compounds'!$C$15)/'RI compounds'!$H$16+LN('RI compounds'!$D$15))),""),"")</f>
        <v>#REF!</v>
      </c>
      <c r="Q47" s="45" t="e">
        <f>IF($B47&lt;'RI compounds'!$C$17,IF($B47&gt;'RI compounds'!$C$16,INT(EXP(($B47-'RI compounds'!$C$16)/'RI compounds'!$H$17+LN('RI compounds'!$D$16))),""),"")</f>
        <v>#REF!</v>
      </c>
      <c r="R47" s="45" t="e">
        <f>IF($B47&lt;'RI compounds'!$C$18,IF($B47&gt;'RI compounds'!$C$17,INT(EXP(($B47-'RI compounds'!$C$17)/'RI compounds'!$H$18+LN('RI compounds'!$D$17))),""),"")</f>
        <v>#REF!</v>
      </c>
      <c r="S47" s="45" t="e">
        <f>IF($B47&lt;'RI compounds'!$C$19,IF($B47&gt;'RI compounds'!$C$18,INT(EXP(($B47-'RI compounds'!$C$18)/'RI compounds'!$H$19+LN('RI compounds'!$D$18))),""),"")</f>
        <v>#REF!</v>
      </c>
      <c r="T47" s="45" t="e">
        <f>IF($B47&lt;'RI compounds'!$C$20,IF($B47&gt;'RI compounds'!$C$19,INT(EXP(($B47-'RI compounds'!$C$19)/'RI compounds'!$H$20+LN('RI compounds'!$D$19))),""),"")</f>
        <v>#REF!</v>
      </c>
      <c r="U47" s="45" t="e">
        <f>IF($B47&lt;'RI compounds'!$C$21,IF($B47&gt;'RI compounds'!$C$20,INT(EXP(($B47-'RI compounds'!$C$20)/'RI compounds'!$H$21+LN('RI compounds'!$D$20))),""),"")</f>
        <v>#REF!</v>
      </c>
      <c r="V47" s="45" t="e">
        <f>IF($B47&gt;'RI compounds'!$C$21,INT(EXP(($B47-'RI compounds'!$C$20)/'RI compounds'!$H$21+LN('RI compounds'!$D$20))),"")</f>
        <v>#REF!</v>
      </c>
      <c r="W47" s="28"/>
      <c r="X47" s="48" t="str">
        <f>All!B47</f>
        <v>IS-Dimethyl-d6-disulfide</v>
      </c>
      <c r="Y47" s="46">
        <f>+All!F47</f>
        <v>0.5</v>
      </c>
      <c r="Z47" s="49">
        <f>+All!H47</f>
        <v>742</v>
      </c>
      <c r="AA47" s="50" t="str">
        <f>IF($Z47=500,'RI compounds'!$C$3,IF($Z47&lt;'RI compounds'!$D$3,(LN($Z47)-LN('RI compounds'!$D$3))*'RI compounds'!$H$4+'RI compounds'!$C$3,""))</f>
        <v/>
      </c>
      <c r="AB47" s="50" t="str">
        <f>IF($Z47=600,'RI compounds'!$C$4,IF($Z47&lt;'RI compounds'!$D$4,IF($Z47&gt;'RI compounds'!$D$3,(LN($Z47)-LN('RI compounds'!$D$3))*'RI compounds'!$H$4+'RI compounds'!$C$3,""),""))</f>
        <v/>
      </c>
      <c r="AC47" s="50" t="str">
        <f>IF($Z47=700,+'RI compounds'!$C$5,IF($Z47&lt;'RI compounds'!$D$5,IF($Z47&gt;'RI compounds'!$D$4,(LN($Z47)-LN('RI compounds'!$D$4))*'RI compounds'!$H$5+'RI compounds'!$C$4,""),""))</f>
        <v/>
      </c>
      <c r="AD47" s="50">
        <f>IF($Z47=800,'RI compounds'!$C$6,IF($Z47&lt;'RI compounds'!$D$6,IF($Z47&gt;'RI compounds'!$D$5,(LN($Z47)-LN('RI compounds'!$D$5))*'RI compounds'!$H$6+'RI compounds'!$C$5,""),""))</f>
        <v>7.4935364531344355</v>
      </c>
      <c r="AE47" s="50" t="str">
        <f>IF($Z47=900,'RI compounds'!$C$7,IF($Z47&lt;'RI compounds'!$D$7,IF($Z47&gt;'RI compounds'!$D$6,(LN($Z47)-LN('RI compounds'!$D$6))*'RI compounds'!$H$7+'RI compounds'!$C$6,""),""))</f>
        <v/>
      </c>
      <c r="AF47" s="50" t="str">
        <f>IF($Z47=1000,'RI compounds'!$C$8,IF($Z47&lt;'RI compounds'!$D$8,IF($Z47&gt;'RI compounds'!$D$7,(LN($Z47)-LN('RI compounds'!$D$7))*'RI compounds'!$H$8+'RI compounds'!$C$7,""),""))</f>
        <v/>
      </c>
      <c r="AG47" s="50" t="str">
        <f>IF($Z47=1100,'RI compounds'!$C$9,IF($Z47&lt;'RI compounds'!$D$9,IF($Z47&gt;'RI compounds'!$D$8,(LN($Z47)-LN('RI compounds'!$D$8))*'RI compounds'!$H$9+'RI compounds'!$C$8,""),""))</f>
        <v/>
      </c>
      <c r="AH47" s="50" t="str">
        <f>IF($Z47=1200,'RI compounds'!$C$10,IF($Z47&lt;'RI compounds'!$D$10,IF($Z47&gt;'RI compounds'!$D$9,(LN($Z47)-LN('RI compounds'!$D$9))*'RI compounds'!$H$10+'RI compounds'!$C$9,""),""))</f>
        <v/>
      </c>
      <c r="AI47" s="50" t="str">
        <f>IF($Z47=1300,'RI compounds'!$C$11,IF($Z47&lt;'RI compounds'!$D$11,IF($Z47&gt;'RI compounds'!$D$10,(LN($Z47)-LN('RI compounds'!$D$10))*'RI compounds'!$H$11+'RI compounds'!$C$10,""),""))</f>
        <v/>
      </c>
      <c r="AJ47" s="50" t="str">
        <f>IF($Z47=1400,'RI compounds'!$C$12,IF($Z47&lt;'RI compounds'!$D$12,IF($Z47&gt;'RI compounds'!$D$11,(LN($Z47)-LN('RI compounds'!$D$11))*'RI compounds'!$H$12+'RI compounds'!$C$11,""),""))</f>
        <v/>
      </c>
      <c r="AK47" s="50" t="str">
        <f>IF($Z47=1500,'RI compounds'!$C$13,IF($Z47&lt;'RI compounds'!$D$13,IF($Z47&gt;'RI compounds'!$D$12,(LN($Z47)-LN('RI compounds'!$D$12))*'RI compounds'!$H$13+'RI compounds'!$C$12,""),""))</f>
        <v/>
      </c>
      <c r="AL47" s="50" t="str">
        <f>IF($Z47=1600,'RI compounds'!$C$14,IF($Z47&lt;'RI compounds'!$D$14,IF($Z47&gt;'RI compounds'!$D$13,(LN($Z47)-LN('RI compounds'!$D$13))*'RI compounds'!$H$14+'RI compounds'!$C$13,""),""))</f>
        <v/>
      </c>
      <c r="AM47" s="50" t="str">
        <f>IF($Z47=1700,'RI compounds'!$C$15,IF($Z47&lt;'RI compounds'!$D$15,IF($Z47&gt;'RI compounds'!$D$14,(LN($Z47)-LN('RI compounds'!$D$14))*'RI compounds'!$H$15+'RI compounds'!$C$14,""),""))</f>
        <v/>
      </c>
      <c r="AN47" s="50" t="str">
        <f>IF($Z47=1800,'RI compounds'!$C$16,IF($Z47&lt;'RI compounds'!$D$16,IF($Z47&gt;'RI compounds'!$D$15,(LN($Z47)-LN('RI compounds'!$D$15))*'RI compounds'!$H$16+'RI compounds'!$C$15,""),""))</f>
        <v/>
      </c>
      <c r="AO47" s="50" t="str">
        <f>IF($Z47=1900,'RI compounds'!$C$17,IF($Z47&lt;'RI compounds'!$D$17,IF($Z47&gt;'RI compounds'!$D$16,(LN($Z47)-LN('RI compounds'!$D$16))*'RI compounds'!$H$17+'RI compounds'!$C$16,""),""))</f>
        <v/>
      </c>
      <c r="AP47" s="50" t="str">
        <f>IF($Z47=2000,'RI compounds'!$C$18,IF($Z47&lt;'RI compounds'!$D$18,IF($Z47&gt;'RI compounds'!$D$17,(LN($Z47)-LN('RI compounds'!$D$17))*'RI compounds'!$H$18+'RI compounds'!$C$17,""),""))</f>
        <v/>
      </c>
      <c r="AQ47" s="50" t="str">
        <f>IF($Z47=2100,'RI compounds'!$C$19,IF($Z47&lt;'RI compounds'!$D$19,IF($Z47&gt;'RI compounds'!$D$18,(LN($Z47)-LN('RI compounds'!$D$18))*'RI compounds'!$H$19+'RI compounds'!$C$18,""),""))</f>
        <v/>
      </c>
      <c r="AR47" s="50" t="str">
        <f>IF($Z47=2200,'RI compounds'!$C$20,IF($Z47&lt;'RI compounds'!$D$20,IF($Z47&gt;'RI compounds'!$D$19,(LN($Z47)-LN('RI compounds'!$D$19))*'RI compounds'!$H$20+'RI compounds'!$C$19,""),""))</f>
        <v/>
      </c>
      <c r="AS47" s="50" t="str">
        <f>IF($Z47=2300,'RI compounds'!$C$21,IF($Z47&lt;'RI compounds'!$D$21,IF($Z47&gt;'RI compounds'!$D$20,(LN($Z47)-LN('RI compounds'!$D$20))*'RI compounds'!$H$21+'RI compounds'!$C$20,""),""))</f>
        <v/>
      </c>
      <c r="AT47" s="50" t="str">
        <f>IF($Z47&gt;2300,(LN($Z47)-LN('RI compounds'!$D$20))*'RI compounds'!$H$21+'RI compounds'!$C$20,"")</f>
        <v/>
      </c>
    </row>
    <row r="48" spans="1:46" s="7" customFormat="1" ht="15" x14ac:dyDescent="0.25">
      <c r="A48" s="46">
        <f>+All!F48</f>
        <v>0.5</v>
      </c>
      <c r="B48" s="47" t="e">
        <f>All!#REF!</f>
        <v>#REF!</v>
      </c>
      <c r="C48" s="45" t="e">
        <f>IF(B48&lt;'RI compounds'!$C$3,INT(EXP((B48-'RI compounds'!$C$3)/'RI compounds'!$H$4+LN('RI compounds'!$D$3))),"")</f>
        <v>#REF!</v>
      </c>
      <c r="D48" s="45" t="e">
        <f>IF($B48&lt;'RI compounds'!$C$4,IF($B48&gt;'RI compounds'!$C$3,INT(EXP(($B48-'RI compounds'!$C$3)/'RI compounds'!$H$4+LN('RI compounds'!$D$3))),""),"")</f>
        <v>#REF!</v>
      </c>
      <c r="E48" s="45" t="e">
        <f>IF($B48&lt;'RI compounds'!$C$5,IF($B48&gt;'RI compounds'!$C$4,INT(EXP(($B48-'RI compounds'!$C$4)/'RI compounds'!$H$5+LN('RI compounds'!$D$4))),""),"")</f>
        <v>#REF!</v>
      </c>
      <c r="F48" s="45" t="e">
        <f>IF($B48&lt;'RI compounds'!$C$6,IF($B48&gt;'RI compounds'!$C$5,INT(EXP(($B48-'RI compounds'!$C$5)/'RI compounds'!$H$6+LN('RI compounds'!$D$5))),""),"")</f>
        <v>#REF!</v>
      </c>
      <c r="G48" s="45" t="e">
        <f>IF($B48&lt;'RI compounds'!$C$7,IF($B48&gt;'RI compounds'!$C$6,INT(EXP(($B48-'RI compounds'!$C$6)/'RI compounds'!$H$7+LN('RI compounds'!$D$6))),""),"")</f>
        <v>#REF!</v>
      </c>
      <c r="H48" s="45" t="e">
        <f>IF($B48&lt;'RI compounds'!$C$8,IF($B48&gt;'RI compounds'!$C$7,INT(EXP(($B48-'RI compounds'!$C$7)/'RI compounds'!$H$8+LN('RI compounds'!$D$7))),""),"")</f>
        <v>#REF!</v>
      </c>
      <c r="I48" s="45" t="e">
        <f>IF($B48&lt;'RI compounds'!$C$9,IF($B48&gt;'RI compounds'!$C$8,INT(EXP(($B48-'RI compounds'!$C$8)/'RI compounds'!$H$9+LN('RI compounds'!$D$8))),""),"")</f>
        <v>#REF!</v>
      </c>
      <c r="J48" s="45" t="e">
        <f>IF($B48&lt;'RI compounds'!$C$10,IF($B48&gt;'RI compounds'!$C$9,INT(EXP(($B48-'RI compounds'!$C$9)/'RI compounds'!$H$10+LN('RI compounds'!$D$9))),""),"")</f>
        <v>#REF!</v>
      </c>
      <c r="K48" s="45" t="e">
        <f>IF($B48&lt;'RI compounds'!$C$11,IF($B48&gt;'RI compounds'!$C$10,INT(EXP(($B48-'RI compounds'!$C$10)/'RI compounds'!$H$11+LN('RI compounds'!$D$10))),""),"")</f>
        <v>#REF!</v>
      </c>
      <c r="L48" s="45" t="e">
        <f>IF($B48&lt;'RI compounds'!$C$12,IF($B48&gt;'RI compounds'!$C$11,INT(EXP(($B48-'RI compounds'!$C$11)/'RI compounds'!$H$12+LN('RI compounds'!$D$11))),""),"")</f>
        <v>#REF!</v>
      </c>
      <c r="M48" s="45" t="e">
        <f>IF($B48&lt;'RI compounds'!$C$13,IF($B48&gt;'RI compounds'!$C$12,INT(EXP(($B48-'RI compounds'!$C$12)/'RI compounds'!$H$13+LN('RI compounds'!$D$12))),""),"")</f>
        <v>#REF!</v>
      </c>
      <c r="N48" s="45" t="e">
        <f>IF($B48&lt;'RI compounds'!$C$14,IF($B48&gt;'RI compounds'!$C$13,INT(EXP(($B48-'RI compounds'!$C$13)/'RI compounds'!$H$14+LN('RI compounds'!$D$13))),""),"")</f>
        <v>#REF!</v>
      </c>
      <c r="O48" s="45" t="e">
        <f>IF($B48&lt;'RI compounds'!$C$15,IF($B48&gt;'RI compounds'!$C$14,INT(EXP(($B48-'RI compounds'!$C$14)/'RI compounds'!$H$15+LN('RI compounds'!$D$14))),""),"")</f>
        <v>#REF!</v>
      </c>
      <c r="P48" s="45" t="e">
        <f>IF($B48&lt;'RI compounds'!$C$16,IF($B48&gt;'RI compounds'!$C$15,INT(EXP(($B48-'RI compounds'!$C$15)/'RI compounds'!$H$16+LN('RI compounds'!$D$15))),""),"")</f>
        <v>#REF!</v>
      </c>
      <c r="Q48" s="45" t="e">
        <f>IF($B48&lt;'RI compounds'!$C$17,IF($B48&gt;'RI compounds'!$C$16,INT(EXP(($B48-'RI compounds'!$C$16)/'RI compounds'!$H$17+LN('RI compounds'!$D$16))),""),"")</f>
        <v>#REF!</v>
      </c>
      <c r="R48" s="45" t="e">
        <f>IF($B48&lt;'RI compounds'!$C$18,IF($B48&gt;'RI compounds'!$C$17,INT(EXP(($B48-'RI compounds'!$C$17)/'RI compounds'!$H$18+LN('RI compounds'!$D$17))),""),"")</f>
        <v>#REF!</v>
      </c>
      <c r="S48" s="45" t="e">
        <f>IF($B48&lt;'RI compounds'!$C$19,IF($B48&gt;'RI compounds'!$C$18,INT(EXP(($B48-'RI compounds'!$C$18)/'RI compounds'!$H$19+LN('RI compounds'!$D$18))),""),"")</f>
        <v>#REF!</v>
      </c>
      <c r="T48" s="45" t="e">
        <f>IF($B48&lt;'RI compounds'!$C$20,IF($B48&gt;'RI compounds'!$C$19,INT(EXP(($B48-'RI compounds'!$C$19)/'RI compounds'!$H$20+LN('RI compounds'!$D$19))),""),"")</f>
        <v>#REF!</v>
      </c>
      <c r="U48" s="45" t="e">
        <f>IF($B48&lt;'RI compounds'!$C$21,IF($B48&gt;'RI compounds'!$C$20,INT(EXP(($B48-'RI compounds'!$C$20)/'RI compounds'!$H$21+LN('RI compounds'!$D$20))),""),"")</f>
        <v>#REF!</v>
      </c>
      <c r="V48" s="45" t="e">
        <f>IF($B48&gt;'RI compounds'!$C$21,INT(EXP(($B48-'RI compounds'!$C$20)/'RI compounds'!$H$21+LN('RI compounds'!$D$20))),"")</f>
        <v>#REF!</v>
      </c>
      <c r="W48" s="28"/>
      <c r="X48" s="48" t="str">
        <f>All!B48</f>
        <v>Dimethyl disulfide</v>
      </c>
      <c r="Y48" s="46">
        <f>+All!F48</f>
        <v>0.5</v>
      </c>
      <c r="Z48" s="49">
        <f>+All!H48</f>
        <v>746</v>
      </c>
      <c r="AA48" s="50" t="str">
        <f>IF($Z48=500,'RI compounds'!$C$3,IF($Z48&lt;'RI compounds'!$D$3,(LN($Z48)-LN('RI compounds'!$D$3))*'RI compounds'!$H$4+'RI compounds'!$C$3,""))</f>
        <v/>
      </c>
      <c r="AB48" s="50" t="str">
        <f>IF($Z48=600,'RI compounds'!$C$4,IF($Z48&lt;'RI compounds'!$D$4,IF($Z48&gt;'RI compounds'!$D$3,(LN($Z48)-LN('RI compounds'!$D$3))*'RI compounds'!$H$4+'RI compounds'!$C$3,""),""))</f>
        <v/>
      </c>
      <c r="AC48" s="50" t="str">
        <f>IF($Z48=700,+'RI compounds'!$C$5,IF($Z48&lt;'RI compounds'!$D$5,IF($Z48&gt;'RI compounds'!$D$4,(LN($Z48)-LN('RI compounds'!$D$4))*'RI compounds'!$H$5+'RI compounds'!$C$4,""),""))</f>
        <v/>
      </c>
      <c r="AD48" s="50">
        <f>IF($Z48=800,'RI compounds'!$C$6,IF($Z48&lt;'RI compounds'!$D$6,IF($Z48&gt;'RI compounds'!$D$5,(LN($Z48)-LN('RI compounds'!$D$5))*'RI compounds'!$H$6+'RI compounds'!$C$5,""),""))</f>
        <v>7.5678617102450616</v>
      </c>
      <c r="AE48" s="50" t="str">
        <f>IF($Z48=900,'RI compounds'!$C$7,IF($Z48&lt;'RI compounds'!$D$7,IF($Z48&gt;'RI compounds'!$D$6,(LN($Z48)-LN('RI compounds'!$D$6))*'RI compounds'!$H$7+'RI compounds'!$C$6,""),""))</f>
        <v/>
      </c>
      <c r="AF48" s="50" t="str">
        <f>IF($Z48=1000,'RI compounds'!$C$8,IF($Z48&lt;'RI compounds'!$D$8,IF($Z48&gt;'RI compounds'!$D$7,(LN($Z48)-LN('RI compounds'!$D$7))*'RI compounds'!$H$8+'RI compounds'!$C$7,""),""))</f>
        <v/>
      </c>
      <c r="AG48" s="50" t="str">
        <f>IF($Z48=1100,'RI compounds'!$C$9,IF($Z48&lt;'RI compounds'!$D$9,IF($Z48&gt;'RI compounds'!$D$8,(LN($Z48)-LN('RI compounds'!$D$8))*'RI compounds'!$H$9+'RI compounds'!$C$8,""),""))</f>
        <v/>
      </c>
      <c r="AH48" s="50" t="str">
        <f>IF($Z48=1200,'RI compounds'!$C$10,IF($Z48&lt;'RI compounds'!$D$10,IF($Z48&gt;'RI compounds'!$D$9,(LN($Z48)-LN('RI compounds'!$D$9))*'RI compounds'!$H$10+'RI compounds'!$C$9,""),""))</f>
        <v/>
      </c>
      <c r="AI48" s="50" t="str">
        <f>IF($Z48=1300,'RI compounds'!$C$11,IF($Z48&lt;'RI compounds'!$D$11,IF($Z48&gt;'RI compounds'!$D$10,(LN($Z48)-LN('RI compounds'!$D$10))*'RI compounds'!$H$11+'RI compounds'!$C$10,""),""))</f>
        <v/>
      </c>
      <c r="AJ48" s="50" t="str">
        <f>IF($Z48=1400,'RI compounds'!$C$12,IF($Z48&lt;'RI compounds'!$D$12,IF($Z48&gt;'RI compounds'!$D$11,(LN($Z48)-LN('RI compounds'!$D$11))*'RI compounds'!$H$12+'RI compounds'!$C$11,""),""))</f>
        <v/>
      </c>
      <c r="AK48" s="50" t="str">
        <f>IF($Z48=1500,'RI compounds'!$C$13,IF($Z48&lt;'RI compounds'!$D$13,IF($Z48&gt;'RI compounds'!$D$12,(LN($Z48)-LN('RI compounds'!$D$12))*'RI compounds'!$H$13+'RI compounds'!$C$12,""),""))</f>
        <v/>
      </c>
      <c r="AL48" s="50" t="str">
        <f>IF($Z48=1600,'RI compounds'!$C$14,IF($Z48&lt;'RI compounds'!$D$14,IF($Z48&gt;'RI compounds'!$D$13,(LN($Z48)-LN('RI compounds'!$D$13))*'RI compounds'!$H$14+'RI compounds'!$C$13,""),""))</f>
        <v/>
      </c>
      <c r="AM48" s="50" t="str">
        <f>IF($Z48=1700,'RI compounds'!$C$15,IF($Z48&lt;'RI compounds'!$D$15,IF($Z48&gt;'RI compounds'!$D$14,(LN($Z48)-LN('RI compounds'!$D$14))*'RI compounds'!$H$15+'RI compounds'!$C$14,""),""))</f>
        <v/>
      </c>
      <c r="AN48" s="50" t="str">
        <f>IF($Z48=1800,'RI compounds'!$C$16,IF($Z48&lt;'RI compounds'!$D$16,IF($Z48&gt;'RI compounds'!$D$15,(LN($Z48)-LN('RI compounds'!$D$15))*'RI compounds'!$H$16+'RI compounds'!$C$15,""),""))</f>
        <v/>
      </c>
      <c r="AO48" s="50" t="str">
        <f>IF($Z48=1900,'RI compounds'!$C$17,IF($Z48&lt;'RI compounds'!$D$17,IF($Z48&gt;'RI compounds'!$D$16,(LN($Z48)-LN('RI compounds'!$D$16))*'RI compounds'!$H$17+'RI compounds'!$C$16,""),""))</f>
        <v/>
      </c>
      <c r="AP48" s="50" t="str">
        <f>IF($Z48=2000,'RI compounds'!$C$18,IF($Z48&lt;'RI compounds'!$D$18,IF($Z48&gt;'RI compounds'!$D$17,(LN($Z48)-LN('RI compounds'!$D$17))*'RI compounds'!$H$18+'RI compounds'!$C$17,""),""))</f>
        <v/>
      </c>
      <c r="AQ48" s="50" t="str">
        <f>IF($Z48=2100,'RI compounds'!$C$19,IF($Z48&lt;'RI compounds'!$D$19,IF($Z48&gt;'RI compounds'!$D$18,(LN($Z48)-LN('RI compounds'!$D$18))*'RI compounds'!$H$19+'RI compounds'!$C$18,""),""))</f>
        <v/>
      </c>
      <c r="AR48" s="50" t="str">
        <f>IF($Z48=2200,'RI compounds'!$C$20,IF($Z48&lt;'RI compounds'!$D$20,IF($Z48&gt;'RI compounds'!$D$19,(LN($Z48)-LN('RI compounds'!$D$19))*'RI compounds'!$H$20+'RI compounds'!$C$19,""),""))</f>
        <v/>
      </c>
      <c r="AS48" s="50" t="str">
        <f>IF($Z48=2300,'RI compounds'!$C$21,IF($Z48&lt;'RI compounds'!$D$21,IF($Z48&gt;'RI compounds'!$D$20,(LN($Z48)-LN('RI compounds'!$D$20))*'RI compounds'!$H$21+'RI compounds'!$C$20,""),""))</f>
        <v/>
      </c>
      <c r="AT48" s="50" t="str">
        <f>IF($Z48&gt;2300,(LN($Z48)-LN('RI compounds'!$D$20))*'RI compounds'!$H$21+'RI compounds'!$C$20,"")</f>
        <v/>
      </c>
    </row>
    <row r="49" spans="1:46" s="7" customFormat="1" ht="15" x14ac:dyDescent="0.25">
      <c r="A49" s="46">
        <f>+All!F49</f>
        <v>1</v>
      </c>
      <c r="B49" s="47" t="e">
        <f>All!#REF!</f>
        <v>#REF!</v>
      </c>
      <c r="C49" s="45" t="e">
        <f>IF(B49&lt;'RI compounds'!$C$3,INT(EXP((B49-'RI compounds'!$C$3)/'RI compounds'!$H$4+LN('RI compounds'!$D$3))),"")</f>
        <v>#REF!</v>
      </c>
      <c r="D49" s="45" t="e">
        <f>IF($B49&lt;'RI compounds'!$C$4,IF($B49&gt;'RI compounds'!$C$3,INT(EXP(($B49-'RI compounds'!$C$3)/'RI compounds'!$H$4+LN('RI compounds'!$D$3))),""),"")</f>
        <v>#REF!</v>
      </c>
      <c r="E49" s="45" t="e">
        <f>IF($B49&lt;'RI compounds'!$C$5,IF($B49&gt;'RI compounds'!$C$4,INT(EXP(($B49-'RI compounds'!$C$4)/'RI compounds'!$H$5+LN('RI compounds'!$D$4))),""),"")</f>
        <v>#REF!</v>
      </c>
      <c r="F49" s="45" t="e">
        <f>IF($B49&lt;'RI compounds'!$C$6,IF($B49&gt;'RI compounds'!$C$5,INT(EXP(($B49-'RI compounds'!$C$5)/'RI compounds'!$H$6+LN('RI compounds'!$D$5))),""),"")</f>
        <v>#REF!</v>
      </c>
      <c r="G49" s="45" t="e">
        <f>IF($B49&lt;'RI compounds'!$C$7,IF($B49&gt;'RI compounds'!$C$6,INT(EXP(($B49-'RI compounds'!$C$6)/'RI compounds'!$H$7+LN('RI compounds'!$D$6))),""),"")</f>
        <v>#REF!</v>
      </c>
      <c r="H49" s="45" t="e">
        <f>IF($B49&lt;'RI compounds'!$C$8,IF($B49&gt;'RI compounds'!$C$7,INT(EXP(($B49-'RI compounds'!$C$7)/'RI compounds'!$H$8+LN('RI compounds'!$D$7))),""),"")</f>
        <v>#REF!</v>
      </c>
      <c r="I49" s="45" t="e">
        <f>IF($B49&lt;'RI compounds'!$C$9,IF($B49&gt;'RI compounds'!$C$8,INT(EXP(($B49-'RI compounds'!$C$8)/'RI compounds'!$H$9+LN('RI compounds'!$D$8))),""),"")</f>
        <v>#REF!</v>
      </c>
      <c r="J49" s="45" t="e">
        <f>IF($B49&lt;'RI compounds'!$C$10,IF($B49&gt;'RI compounds'!$C$9,INT(EXP(($B49-'RI compounds'!$C$9)/'RI compounds'!$H$10+LN('RI compounds'!$D$9))),""),"")</f>
        <v>#REF!</v>
      </c>
      <c r="K49" s="45" t="e">
        <f>IF($B49&lt;'RI compounds'!$C$11,IF($B49&gt;'RI compounds'!$C$10,INT(EXP(($B49-'RI compounds'!$C$10)/'RI compounds'!$H$11+LN('RI compounds'!$D$10))),""),"")</f>
        <v>#REF!</v>
      </c>
      <c r="L49" s="45" t="e">
        <f>IF($B49&lt;'RI compounds'!$C$12,IF($B49&gt;'RI compounds'!$C$11,INT(EXP(($B49-'RI compounds'!$C$11)/'RI compounds'!$H$12+LN('RI compounds'!$D$11))),""),"")</f>
        <v>#REF!</v>
      </c>
      <c r="M49" s="45" t="e">
        <f>IF($B49&lt;'RI compounds'!$C$13,IF($B49&gt;'RI compounds'!$C$12,INT(EXP(($B49-'RI compounds'!$C$12)/'RI compounds'!$H$13+LN('RI compounds'!$D$12))),""),"")</f>
        <v>#REF!</v>
      </c>
      <c r="N49" s="45" t="e">
        <f>IF($B49&lt;'RI compounds'!$C$14,IF($B49&gt;'RI compounds'!$C$13,INT(EXP(($B49-'RI compounds'!$C$13)/'RI compounds'!$H$14+LN('RI compounds'!$D$13))),""),"")</f>
        <v>#REF!</v>
      </c>
      <c r="O49" s="45" t="e">
        <f>IF($B49&lt;'RI compounds'!$C$15,IF($B49&gt;'RI compounds'!$C$14,INT(EXP(($B49-'RI compounds'!$C$14)/'RI compounds'!$H$15+LN('RI compounds'!$D$14))),""),"")</f>
        <v>#REF!</v>
      </c>
      <c r="P49" s="45" t="e">
        <f>IF($B49&lt;'RI compounds'!$C$16,IF($B49&gt;'RI compounds'!$C$15,INT(EXP(($B49-'RI compounds'!$C$15)/'RI compounds'!$H$16+LN('RI compounds'!$D$15))),""),"")</f>
        <v>#REF!</v>
      </c>
      <c r="Q49" s="45" t="e">
        <f>IF($B49&lt;'RI compounds'!$C$17,IF($B49&gt;'RI compounds'!$C$16,INT(EXP(($B49-'RI compounds'!$C$16)/'RI compounds'!$H$17+LN('RI compounds'!$D$16))),""),"")</f>
        <v>#REF!</v>
      </c>
      <c r="R49" s="45" t="e">
        <f>IF($B49&lt;'RI compounds'!$C$18,IF($B49&gt;'RI compounds'!$C$17,INT(EXP(($B49-'RI compounds'!$C$17)/'RI compounds'!$H$18+LN('RI compounds'!$D$17))),""),"")</f>
        <v>#REF!</v>
      </c>
      <c r="S49" s="45" t="e">
        <f>IF($B49&lt;'RI compounds'!$C$19,IF($B49&gt;'RI compounds'!$C$18,INT(EXP(($B49-'RI compounds'!$C$18)/'RI compounds'!$H$19+LN('RI compounds'!$D$18))),""),"")</f>
        <v>#REF!</v>
      </c>
      <c r="T49" s="45" t="e">
        <f>IF($B49&lt;'RI compounds'!$C$20,IF($B49&gt;'RI compounds'!$C$19,INT(EXP(($B49-'RI compounds'!$C$19)/'RI compounds'!$H$20+LN('RI compounds'!$D$19))),""),"")</f>
        <v>#REF!</v>
      </c>
      <c r="U49" s="45" t="e">
        <f>IF($B49&lt;'RI compounds'!$C$21,IF($B49&gt;'RI compounds'!$C$20,INT(EXP(($B49-'RI compounds'!$C$20)/'RI compounds'!$H$21+LN('RI compounds'!$D$20))),""),"")</f>
        <v>#REF!</v>
      </c>
      <c r="V49" s="45" t="e">
        <f>IF($B49&gt;'RI compounds'!$C$21,INT(EXP(($B49-'RI compounds'!$C$20)/'RI compounds'!$H$21+LN('RI compounds'!$D$20))),"")</f>
        <v>#REF!</v>
      </c>
      <c r="W49" s="28"/>
      <c r="X49" s="48" t="str">
        <f>All!B49</f>
        <v>Isobutyl acetate</v>
      </c>
      <c r="Y49" s="46">
        <f>+All!F49</f>
        <v>1</v>
      </c>
      <c r="Z49" s="49">
        <f>+All!H49</f>
        <v>768</v>
      </c>
      <c r="AA49" s="50" t="str">
        <f>IF($Z49=500,'RI compounds'!$C$3,IF($Z49&lt;'RI compounds'!$D$3,(LN($Z49)-LN('RI compounds'!$D$3))*'RI compounds'!$H$4+'RI compounds'!$C$3,""))</f>
        <v/>
      </c>
      <c r="AB49" s="50" t="str">
        <f>IF($Z49=600,'RI compounds'!$C$4,IF($Z49&lt;'RI compounds'!$D$4,IF($Z49&gt;'RI compounds'!$D$3,(LN($Z49)-LN('RI compounds'!$D$3))*'RI compounds'!$H$4+'RI compounds'!$C$3,""),""))</f>
        <v/>
      </c>
      <c r="AC49" s="50" t="str">
        <f>IF($Z49=700,+'RI compounds'!$C$5,IF($Z49&lt;'RI compounds'!$D$5,IF($Z49&gt;'RI compounds'!$D$4,(LN($Z49)-LN('RI compounds'!$D$4))*'RI compounds'!$H$5+'RI compounds'!$C$4,""),""))</f>
        <v/>
      </c>
      <c r="AD49" s="50">
        <f>IF($Z49=800,'RI compounds'!$C$6,IF($Z49&lt;'RI compounds'!$D$6,IF($Z49&gt;'RI compounds'!$D$5,(LN($Z49)-LN('RI compounds'!$D$5))*'RI compounds'!$H$6+'RI compounds'!$C$5,""),""))</f>
        <v>7.9696577850102415</v>
      </c>
      <c r="AE49" s="50" t="str">
        <f>IF($Z49=900,'RI compounds'!$C$7,IF($Z49&lt;'RI compounds'!$D$7,IF($Z49&gt;'RI compounds'!$D$6,(LN($Z49)-LN('RI compounds'!$D$6))*'RI compounds'!$H$7+'RI compounds'!$C$6,""),""))</f>
        <v/>
      </c>
      <c r="AF49" s="50" t="str">
        <f>IF($Z49=1000,'RI compounds'!$C$8,IF($Z49&lt;'RI compounds'!$D$8,IF($Z49&gt;'RI compounds'!$D$7,(LN($Z49)-LN('RI compounds'!$D$7))*'RI compounds'!$H$8+'RI compounds'!$C$7,""),""))</f>
        <v/>
      </c>
      <c r="AG49" s="50" t="str">
        <f>IF($Z49=1100,'RI compounds'!$C$9,IF($Z49&lt;'RI compounds'!$D$9,IF($Z49&gt;'RI compounds'!$D$8,(LN($Z49)-LN('RI compounds'!$D$8))*'RI compounds'!$H$9+'RI compounds'!$C$8,""),""))</f>
        <v/>
      </c>
      <c r="AH49" s="50" t="str">
        <f>IF($Z49=1200,'RI compounds'!$C$10,IF($Z49&lt;'RI compounds'!$D$10,IF($Z49&gt;'RI compounds'!$D$9,(LN($Z49)-LN('RI compounds'!$D$9))*'RI compounds'!$H$10+'RI compounds'!$C$9,""),""))</f>
        <v/>
      </c>
      <c r="AI49" s="50" t="str">
        <f>IF($Z49=1300,'RI compounds'!$C$11,IF($Z49&lt;'RI compounds'!$D$11,IF($Z49&gt;'RI compounds'!$D$10,(LN($Z49)-LN('RI compounds'!$D$10))*'RI compounds'!$H$11+'RI compounds'!$C$10,""),""))</f>
        <v/>
      </c>
      <c r="AJ49" s="50" t="str">
        <f>IF($Z49=1400,'RI compounds'!$C$12,IF($Z49&lt;'RI compounds'!$D$12,IF($Z49&gt;'RI compounds'!$D$11,(LN($Z49)-LN('RI compounds'!$D$11))*'RI compounds'!$H$12+'RI compounds'!$C$11,""),""))</f>
        <v/>
      </c>
      <c r="AK49" s="50" t="str">
        <f>IF($Z49=1500,'RI compounds'!$C$13,IF($Z49&lt;'RI compounds'!$D$13,IF($Z49&gt;'RI compounds'!$D$12,(LN($Z49)-LN('RI compounds'!$D$12))*'RI compounds'!$H$13+'RI compounds'!$C$12,""),""))</f>
        <v/>
      </c>
      <c r="AL49" s="50" t="str">
        <f>IF($Z49=1600,'RI compounds'!$C$14,IF($Z49&lt;'RI compounds'!$D$14,IF($Z49&gt;'RI compounds'!$D$13,(LN($Z49)-LN('RI compounds'!$D$13))*'RI compounds'!$H$14+'RI compounds'!$C$13,""),""))</f>
        <v/>
      </c>
      <c r="AM49" s="50" t="str">
        <f>IF($Z49=1700,'RI compounds'!$C$15,IF($Z49&lt;'RI compounds'!$D$15,IF($Z49&gt;'RI compounds'!$D$14,(LN($Z49)-LN('RI compounds'!$D$14))*'RI compounds'!$H$15+'RI compounds'!$C$14,""),""))</f>
        <v/>
      </c>
      <c r="AN49" s="50" t="str">
        <f>IF($Z49=1800,'RI compounds'!$C$16,IF($Z49&lt;'RI compounds'!$D$16,IF($Z49&gt;'RI compounds'!$D$15,(LN($Z49)-LN('RI compounds'!$D$15))*'RI compounds'!$H$16+'RI compounds'!$C$15,""),""))</f>
        <v/>
      </c>
      <c r="AO49" s="50" t="str">
        <f>IF($Z49=1900,'RI compounds'!$C$17,IF($Z49&lt;'RI compounds'!$D$17,IF($Z49&gt;'RI compounds'!$D$16,(LN($Z49)-LN('RI compounds'!$D$16))*'RI compounds'!$H$17+'RI compounds'!$C$16,""),""))</f>
        <v/>
      </c>
      <c r="AP49" s="50" t="str">
        <f>IF($Z49=2000,'RI compounds'!$C$18,IF($Z49&lt;'RI compounds'!$D$18,IF($Z49&gt;'RI compounds'!$D$17,(LN($Z49)-LN('RI compounds'!$D$17))*'RI compounds'!$H$18+'RI compounds'!$C$17,""),""))</f>
        <v/>
      </c>
      <c r="AQ49" s="50" t="str">
        <f>IF($Z49=2100,'RI compounds'!$C$19,IF($Z49&lt;'RI compounds'!$D$19,IF($Z49&gt;'RI compounds'!$D$18,(LN($Z49)-LN('RI compounds'!$D$18))*'RI compounds'!$H$19+'RI compounds'!$C$18,""),""))</f>
        <v/>
      </c>
      <c r="AR49" s="50" t="str">
        <f>IF($Z49=2200,'RI compounds'!$C$20,IF($Z49&lt;'RI compounds'!$D$20,IF($Z49&gt;'RI compounds'!$D$19,(LN($Z49)-LN('RI compounds'!$D$19))*'RI compounds'!$H$20+'RI compounds'!$C$19,""),""))</f>
        <v/>
      </c>
      <c r="AS49" s="50" t="str">
        <f>IF($Z49=2300,'RI compounds'!$C$21,IF($Z49&lt;'RI compounds'!$D$21,IF($Z49&gt;'RI compounds'!$D$20,(LN($Z49)-LN('RI compounds'!$D$20))*'RI compounds'!$H$21+'RI compounds'!$C$20,""),""))</f>
        <v/>
      </c>
      <c r="AT49" s="50" t="str">
        <f>IF($Z49&gt;2300,(LN($Z49)-LN('RI compounds'!$D$20))*'RI compounds'!$H$21+'RI compounds'!$C$20,"")</f>
        <v/>
      </c>
    </row>
    <row r="50" spans="1:46" s="7" customFormat="1" ht="15" x14ac:dyDescent="0.25">
      <c r="A50" s="46">
        <f>+All!F50</f>
        <v>0.5</v>
      </c>
      <c r="B50" s="47" t="e">
        <f>All!#REF!</f>
        <v>#REF!</v>
      </c>
      <c r="C50" s="45" t="e">
        <f>IF(B50&lt;'RI compounds'!$C$3,INT(EXP((B50-'RI compounds'!$C$3)/'RI compounds'!$H$4+LN('RI compounds'!$D$3))),"")</f>
        <v>#REF!</v>
      </c>
      <c r="D50" s="45" t="e">
        <f>IF($B50&lt;'RI compounds'!$C$4,IF($B50&gt;'RI compounds'!$C$3,INT(EXP(($B50-'RI compounds'!$C$3)/'RI compounds'!$H$4+LN('RI compounds'!$D$3))),""),"")</f>
        <v>#REF!</v>
      </c>
      <c r="E50" s="45" t="e">
        <f>IF($B50&lt;'RI compounds'!$C$5,IF($B50&gt;'RI compounds'!$C$4,INT(EXP(($B50-'RI compounds'!$C$4)/'RI compounds'!$H$5+LN('RI compounds'!$D$4))),""),"")</f>
        <v>#REF!</v>
      </c>
      <c r="F50" s="45" t="e">
        <f>IF($B50&lt;'RI compounds'!$C$6,IF($B50&gt;'RI compounds'!$C$5,INT(EXP(($B50-'RI compounds'!$C$5)/'RI compounds'!$H$6+LN('RI compounds'!$D$5))),""),"")</f>
        <v>#REF!</v>
      </c>
      <c r="G50" s="45" t="e">
        <f>IF($B50&lt;'RI compounds'!$C$7,IF($B50&gt;'RI compounds'!$C$6,INT(EXP(($B50-'RI compounds'!$C$6)/'RI compounds'!$H$7+LN('RI compounds'!$D$6))),""),"")</f>
        <v>#REF!</v>
      </c>
      <c r="H50" s="45" t="e">
        <f>IF($B50&lt;'RI compounds'!$C$8,IF($B50&gt;'RI compounds'!$C$7,INT(EXP(($B50-'RI compounds'!$C$7)/'RI compounds'!$H$8+LN('RI compounds'!$D$7))),""),"")</f>
        <v>#REF!</v>
      </c>
      <c r="I50" s="45" t="e">
        <f>IF($B50&lt;'RI compounds'!$C$9,IF($B50&gt;'RI compounds'!$C$8,INT(EXP(($B50-'RI compounds'!$C$8)/'RI compounds'!$H$9+LN('RI compounds'!$D$8))),""),"")</f>
        <v>#REF!</v>
      </c>
      <c r="J50" s="45" t="e">
        <f>IF($B50&lt;'RI compounds'!$C$10,IF($B50&gt;'RI compounds'!$C$9,INT(EXP(($B50-'RI compounds'!$C$9)/'RI compounds'!$H$10+LN('RI compounds'!$D$9))),""),"")</f>
        <v>#REF!</v>
      </c>
      <c r="K50" s="45" t="e">
        <f>IF($B50&lt;'RI compounds'!$C$11,IF($B50&gt;'RI compounds'!$C$10,INT(EXP(($B50-'RI compounds'!$C$10)/'RI compounds'!$H$11+LN('RI compounds'!$D$10))),""),"")</f>
        <v>#REF!</v>
      </c>
      <c r="L50" s="45" t="e">
        <f>IF($B50&lt;'RI compounds'!$C$12,IF($B50&gt;'RI compounds'!$C$11,INT(EXP(($B50-'RI compounds'!$C$11)/'RI compounds'!$H$12+LN('RI compounds'!$D$11))),""),"")</f>
        <v>#REF!</v>
      </c>
      <c r="M50" s="45" t="e">
        <f>IF($B50&lt;'RI compounds'!$C$13,IF($B50&gt;'RI compounds'!$C$12,INT(EXP(($B50-'RI compounds'!$C$12)/'RI compounds'!$H$13+LN('RI compounds'!$D$12))),""),"")</f>
        <v>#REF!</v>
      </c>
      <c r="N50" s="45" t="e">
        <f>IF($B50&lt;'RI compounds'!$C$14,IF($B50&gt;'RI compounds'!$C$13,INT(EXP(($B50-'RI compounds'!$C$13)/'RI compounds'!$H$14+LN('RI compounds'!$D$13))),""),"")</f>
        <v>#REF!</v>
      </c>
      <c r="O50" s="45" t="e">
        <f>IF($B50&lt;'RI compounds'!$C$15,IF($B50&gt;'RI compounds'!$C$14,INT(EXP(($B50-'RI compounds'!$C$14)/'RI compounds'!$H$15+LN('RI compounds'!$D$14))),""),"")</f>
        <v>#REF!</v>
      </c>
      <c r="P50" s="45" t="e">
        <f>IF($B50&lt;'RI compounds'!$C$16,IF($B50&gt;'RI compounds'!$C$15,INT(EXP(($B50-'RI compounds'!$C$15)/'RI compounds'!$H$16+LN('RI compounds'!$D$15))),""),"")</f>
        <v>#REF!</v>
      </c>
      <c r="Q50" s="45" t="e">
        <f>IF($B50&lt;'RI compounds'!$C$17,IF($B50&gt;'RI compounds'!$C$16,INT(EXP(($B50-'RI compounds'!$C$16)/'RI compounds'!$H$17+LN('RI compounds'!$D$16))),""),"")</f>
        <v>#REF!</v>
      </c>
      <c r="R50" s="45" t="e">
        <f>IF($B50&lt;'RI compounds'!$C$18,IF($B50&gt;'RI compounds'!$C$17,INT(EXP(($B50-'RI compounds'!$C$17)/'RI compounds'!$H$18+LN('RI compounds'!$D$17))),""),"")</f>
        <v>#REF!</v>
      </c>
      <c r="S50" s="45" t="e">
        <f>IF($B50&lt;'RI compounds'!$C$19,IF($B50&gt;'RI compounds'!$C$18,INT(EXP(($B50-'RI compounds'!$C$18)/'RI compounds'!$H$19+LN('RI compounds'!$D$18))),""),"")</f>
        <v>#REF!</v>
      </c>
      <c r="T50" s="45" t="e">
        <f>IF($B50&lt;'RI compounds'!$C$20,IF($B50&gt;'RI compounds'!$C$19,INT(EXP(($B50-'RI compounds'!$C$19)/'RI compounds'!$H$20+LN('RI compounds'!$D$19))),""),"")</f>
        <v>#REF!</v>
      </c>
      <c r="U50" s="45" t="e">
        <f>IF($B50&lt;'RI compounds'!$C$21,IF($B50&gt;'RI compounds'!$C$20,INT(EXP(($B50-'RI compounds'!$C$20)/'RI compounds'!$H$21+LN('RI compounds'!$D$20))),""),"")</f>
        <v>#REF!</v>
      </c>
      <c r="V50" s="45" t="e">
        <f>IF($B50&gt;'RI compounds'!$C$21,INT(EXP(($B50-'RI compounds'!$C$20)/'RI compounds'!$H$21+LN('RI compounds'!$D$20))),"")</f>
        <v>#REF!</v>
      </c>
      <c r="W50" s="28"/>
      <c r="X50" s="48" t="str">
        <f>All!B50</f>
        <v>Toluene</v>
      </c>
      <c r="Y50" s="46">
        <f>+All!F50</f>
        <v>0.5</v>
      </c>
      <c r="Z50" s="49">
        <f>+All!H50</f>
        <v>769</v>
      </c>
      <c r="AA50" s="50" t="str">
        <f>IF($Z50=500,'RI compounds'!$C$3,IF($Z50&lt;'RI compounds'!$D$3,(LN($Z50)-LN('RI compounds'!$D$3))*'RI compounds'!$H$4+'RI compounds'!$C$3,""))</f>
        <v/>
      </c>
      <c r="AB50" s="50" t="str">
        <f>IF($Z50=600,'RI compounds'!$C$4,IF($Z50&lt;'RI compounds'!$D$4,IF($Z50&gt;'RI compounds'!$D$3,(LN($Z50)-LN('RI compounds'!$D$3))*'RI compounds'!$H$4+'RI compounds'!$C$3,""),""))</f>
        <v/>
      </c>
      <c r="AC50" s="50" t="str">
        <f>IF($Z50=700,+'RI compounds'!$C$5,IF($Z50&lt;'RI compounds'!$D$5,IF($Z50&gt;'RI compounds'!$D$4,(LN($Z50)-LN('RI compounds'!$D$4))*'RI compounds'!$H$5+'RI compounds'!$C$4,""),""))</f>
        <v/>
      </c>
      <c r="AD50" s="50">
        <f>IF($Z50=800,'RI compounds'!$C$6,IF($Z50&lt;'RI compounds'!$D$6,IF($Z50&gt;'RI compounds'!$D$5,(LN($Z50)-LN('RI compounds'!$D$5))*'RI compounds'!$H$6+'RI compounds'!$C$5,""),""))</f>
        <v>7.9876466808766304</v>
      </c>
      <c r="AE50" s="50" t="str">
        <f>IF($Z50=900,'RI compounds'!$C$7,IF($Z50&lt;'RI compounds'!$D$7,IF($Z50&gt;'RI compounds'!$D$6,(LN($Z50)-LN('RI compounds'!$D$6))*'RI compounds'!$H$7+'RI compounds'!$C$6,""),""))</f>
        <v/>
      </c>
      <c r="AF50" s="50" t="str">
        <f>IF($Z50=1000,'RI compounds'!$C$8,IF($Z50&lt;'RI compounds'!$D$8,IF($Z50&gt;'RI compounds'!$D$7,(LN($Z50)-LN('RI compounds'!$D$7))*'RI compounds'!$H$8+'RI compounds'!$C$7,""),""))</f>
        <v/>
      </c>
      <c r="AG50" s="50" t="str">
        <f>IF($Z50=1100,'RI compounds'!$C$9,IF($Z50&lt;'RI compounds'!$D$9,IF($Z50&gt;'RI compounds'!$D$8,(LN($Z50)-LN('RI compounds'!$D$8))*'RI compounds'!$H$9+'RI compounds'!$C$8,""),""))</f>
        <v/>
      </c>
      <c r="AH50" s="50" t="str">
        <f>IF($Z50=1200,'RI compounds'!$C$10,IF($Z50&lt;'RI compounds'!$D$10,IF($Z50&gt;'RI compounds'!$D$9,(LN($Z50)-LN('RI compounds'!$D$9))*'RI compounds'!$H$10+'RI compounds'!$C$9,""),""))</f>
        <v/>
      </c>
      <c r="AI50" s="50" t="str">
        <f>IF($Z50=1300,'RI compounds'!$C$11,IF($Z50&lt;'RI compounds'!$D$11,IF($Z50&gt;'RI compounds'!$D$10,(LN($Z50)-LN('RI compounds'!$D$10))*'RI compounds'!$H$11+'RI compounds'!$C$10,""),""))</f>
        <v/>
      </c>
      <c r="AJ50" s="50" t="str">
        <f>IF($Z50=1400,'RI compounds'!$C$12,IF($Z50&lt;'RI compounds'!$D$12,IF($Z50&gt;'RI compounds'!$D$11,(LN($Z50)-LN('RI compounds'!$D$11))*'RI compounds'!$H$12+'RI compounds'!$C$11,""),""))</f>
        <v/>
      </c>
      <c r="AK50" s="50" t="str">
        <f>IF($Z50=1500,'RI compounds'!$C$13,IF($Z50&lt;'RI compounds'!$D$13,IF($Z50&gt;'RI compounds'!$D$12,(LN($Z50)-LN('RI compounds'!$D$12))*'RI compounds'!$H$13+'RI compounds'!$C$12,""),""))</f>
        <v/>
      </c>
      <c r="AL50" s="50" t="str">
        <f>IF($Z50=1600,'RI compounds'!$C$14,IF($Z50&lt;'RI compounds'!$D$14,IF($Z50&gt;'RI compounds'!$D$13,(LN($Z50)-LN('RI compounds'!$D$13))*'RI compounds'!$H$14+'RI compounds'!$C$13,""),""))</f>
        <v/>
      </c>
      <c r="AM50" s="50" t="str">
        <f>IF($Z50=1700,'RI compounds'!$C$15,IF($Z50&lt;'RI compounds'!$D$15,IF($Z50&gt;'RI compounds'!$D$14,(LN($Z50)-LN('RI compounds'!$D$14))*'RI compounds'!$H$15+'RI compounds'!$C$14,""),""))</f>
        <v/>
      </c>
      <c r="AN50" s="50" t="str">
        <f>IF($Z50=1800,'RI compounds'!$C$16,IF($Z50&lt;'RI compounds'!$D$16,IF($Z50&gt;'RI compounds'!$D$15,(LN($Z50)-LN('RI compounds'!$D$15))*'RI compounds'!$H$16+'RI compounds'!$C$15,""),""))</f>
        <v/>
      </c>
      <c r="AO50" s="50" t="str">
        <f>IF($Z50=1900,'RI compounds'!$C$17,IF($Z50&lt;'RI compounds'!$D$17,IF($Z50&gt;'RI compounds'!$D$16,(LN($Z50)-LN('RI compounds'!$D$16))*'RI compounds'!$H$17+'RI compounds'!$C$16,""),""))</f>
        <v/>
      </c>
      <c r="AP50" s="50" t="str">
        <f>IF($Z50=2000,'RI compounds'!$C$18,IF($Z50&lt;'RI compounds'!$D$18,IF($Z50&gt;'RI compounds'!$D$17,(LN($Z50)-LN('RI compounds'!$D$17))*'RI compounds'!$H$18+'RI compounds'!$C$17,""),""))</f>
        <v/>
      </c>
      <c r="AQ50" s="50" t="str">
        <f>IF($Z50=2100,'RI compounds'!$C$19,IF($Z50&lt;'RI compounds'!$D$19,IF($Z50&gt;'RI compounds'!$D$18,(LN($Z50)-LN('RI compounds'!$D$18))*'RI compounds'!$H$19+'RI compounds'!$C$18,""),""))</f>
        <v/>
      </c>
      <c r="AR50" s="50" t="str">
        <f>IF($Z50=2200,'RI compounds'!$C$20,IF($Z50&lt;'RI compounds'!$D$20,IF($Z50&gt;'RI compounds'!$D$19,(LN($Z50)-LN('RI compounds'!$D$19))*'RI compounds'!$H$20+'RI compounds'!$C$19,""),""))</f>
        <v/>
      </c>
      <c r="AS50" s="50" t="str">
        <f>IF($Z50=2300,'RI compounds'!$C$21,IF($Z50&lt;'RI compounds'!$D$21,IF($Z50&gt;'RI compounds'!$D$20,(LN($Z50)-LN('RI compounds'!$D$20))*'RI compounds'!$H$21+'RI compounds'!$C$20,""),""))</f>
        <v/>
      </c>
      <c r="AT50" s="50" t="str">
        <f>IF($Z50&gt;2300,(LN($Z50)-LN('RI compounds'!$D$20))*'RI compounds'!$H$21+'RI compounds'!$C$20,"")</f>
        <v/>
      </c>
    </row>
    <row r="51" spans="1:46" s="7" customFormat="1" ht="15" x14ac:dyDescent="0.25">
      <c r="A51" s="46">
        <f>+All!F51</f>
        <v>0.5</v>
      </c>
      <c r="B51" s="47" t="e">
        <f>All!#REF!</f>
        <v>#REF!</v>
      </c>
      <c r="C51" s="45" t="e">
        <f>IF(B51&lt;'RI compounds'!$C$3,INT(EXP((B51-'RI compounds'!$C$3)/'RI compounds'!$H$4+LN('RI compounds'!$D$3))),"")</f>
        <v>#REF!</v>
      </c>
      <c r="D51" s="45" t="e">
        <f>IF($B51&lt;'RI compounds'!$C$4,IF($B51&gt;'RI compounds'!$C$3,INT(EXP(($B51-'RI compounds'!$C$3)/'RI compounds'!$H$4+LN('RI compounds'!$D$3))),""),"")</f>
        <v>#REF!</v>
      </c>
      <c r="E51" s="45" t="e">
        <f>IF($B51&lt;'RI compounds'!$C$5,IF($B51&gt;'RI compounds'!$C$4,INT(EXP(($B51-'RI compounds'!$C$4)/'RI compounds'!$H$5+LN('RI compounds'!$D$4))),""),"")</f>
        <v>#REF!</v>
      </c>
      <c r="F51" s="45" t="e">
        <f>IF($B51&lt;'RI compounds'!$C$6,IF($B51&gt;'RI compounds'!$C$5,INT(EXP(($B51-'RI compounds'!$C$5)/'RI compounds'!$H$6+LN('RI compounds'!$D$5))),""),"")</f>
        <v>#REF!</v>
      </c>
      <c r="G51" s="45" t="e">
        <f>IF($B51&lt;'RI compounds'!$C$7,IF($B51&gt;'RI compounds'!$C$6,INT(EXP(($B51-'RI compounds'!$C$6)/'RI compounds'!$H$7+LN('RI compounds'!$D$6))),""),"")</f>
        <v>#REF!</v>
      </c>
      <c r="H51" s="45" t="e">
        <f>IF($B51&lt;'RI compounds'!$C$8,IF($B51&gt;'RI compounds'!$C$7,INT(EXP(($B51-'RI compounds'!$C$7)/'RI compounds'!$H$8+LN('RI compounds'!$D$7))),""),"")</f>
        <v>#REF!</v>
      </c>
      <c r="I51" s="45" t="e">
        <f>IF($B51&lt;'RI compounds'!$C$9,IF($B51&gt;'RI compounds'!$C$8,INT(EXP(($B51-'RI compounds'!$C$8)/'RI compounds'!$H$9+LN('RI compounds'!$D$8))),""),"")</f>
        <v>#REF!</v>
      </c>
      <c r="J51" s="45" t="e">
        <f>IF($B51&lt;'RI compounds'!$C$10,IF($B51&gt;'RI compounds'!$C$9,INT(EXP(($B51-'RI compounds'!$C$9)/'RI compounds'!$H$10+LN('RI compounds'!$D$9))),""),"")</f>
        <v>#REF!</v>
      </c>
      <c r="K51" s="45" t="e">
        <f>IF($B51&lt;'RI compounds'!$C$11,IF($B51&gt;'RI compounds'!$C$10,INT(EXP(($B51-'RI compounds'!$C$10)/'RI compounds'!$H$11+LN('RI compounds'!$D$10))),""),"")</f>
        <v>#REF!</v>
      </c>
      <c r="L51" s="45" t="e">
        <f>IF($B51&lt;'RI compounds'!$C$12,IF($B51&gt;'RI compounds'!$C$11,INT(EXP(($B51-'RI compounds'!$C$11)/'RI compounds'!$H$12+LN('RI compounds'!$D$11))),""),"")</f>
        <v>#REF!</v>
      </c>
      <c r="M51" s="45" t="e">
        <f>IF($B51&lt;'RI compounds'!$C$13,IF($B51&gt;'RI compounds'!$C$12,INT(EXP(($B51-'RI compounds'!$C$12)/'RI compounds'!$H$13+LN('RI compounds'!$D$12))),""),"")</f>
        <v>#REF!</v>
      </c>
      <c r="N51" s="45" t="e">
        <f>IF($B51&lt;'RI compounds'!$C$14,IF($B51&gt;'RI compounds'!$C$13,INT(EXP(($B51-'RI compounds'!$C$13)/'RI compounds'!$H$14+LN('RI compounds'!$D$13))),""),"")</f>
        <v>#REF!</v>
      </c>
      <c r="O51" s="45" t="e">
        <f>IF($B51&lt;'RI compounds'!$C$15,IF($B51&gt;'RI compounds'!$C$14,INT(EXP(($B51-'RI compounds'!$C$14)/'RI compounds'!$H$15+LN('RI compounds'!$D$14))),""),"")</f>
        <v>#REF!</v>
      </c>
      <c r="P51" s="45" t="e">
        <f>IF($B51&lt;'RI compounds'!$C$16,IF($B51&gt;'RI compounds'!$C$15,INT(EXP(($B51-'RI compounds'!$C$15)/'RI compounds'!$H$16+LN('RI compounds'!$D$15))),""),"")</f>
        <v>#REF!</v>
      </c>
      <c r="Q51" s="45" t="e">
        <f>IF($B51&lt;'RI compounds'!$C$17,IF($B51&gt;'RI compounds'!$C$16,INT(EXP(($B51-'RI compounds'!$C$16)/'RI compounds'!$H$17+LN('RI compounds'!$D$16))),""),"")</f>
        <v>#REF!</v>
      </c>
      <c r="R51" s="45" t="e">
        <f>IF($B51&lt;'RI compounds'!$C$18,IF($B51&gt;'RI compounds'!$C$17,INT(EXP(($B51-'RI compounds'!$C$17)/'RI compounds'!$H$18+LN('RI compounds'!$D$17))),""),"")</f>
        <v>#REF!</v>
      </c>
      <c r="S51" s="45" t="e">
        <f>IF($B51&lt;'RI compounds'!$C$19,IF($B51&gt;'RI compounds'!$C$18,INT(EXP(($B51-'RI compounds'!$C$18)/'RI compounds'!$H$19+LN('RI compounds'!$D$18))),""),"")</f>
        <v>#REF!</v>
      </c>
      <c r="T51" s="45" t="e">
        <f>IF($B51&lt;'RI compounds'!$C$20,IF($B51&gt;'RI compounds'!$C$19,INT(EXP(($B51-'RI compounds'!$C$19)/'RI compounds'!$H$20+LN('RI compounds'!$D$19))),""),"")</f>
        <v>#REF!</v>
      </c>
      <c r="U51" s="45" t="e">
        <f>IF($B51&lt;'RI compounds'!$C$21,IF($B51&gt;'RI compounds'!$C$20,INT(EXP(($B51-'RI compounds'!$C$20)/'RI compounds'!$H$21+LN('RI compounds'!$D$20))),""),"")</f>
        <v>#REF!</v>
      </c>
      <c r="V51" s="45" t="e">
        <f>IF($B51&gt;'RI compounds'!$C$21,INT(EXP(($B51-'RI compounds'!$C$20)/'RI compounds'!$H$21+LN('RI compounds'!$D$20))),"")</f>
        <v>#REF!</v>
      </c>
      <c r="W51" s="28"/>
      <c r="X51" s="48" t="str">
        <f>All!B51</f>
        <v>Butanoic acid**</v>
      </c>
      <c r="Y51" s="46">
        <f>+All!F51</f>
        <v>0.5</v>
      </c>
      <c r="Z51" s="49">
        <f>+All!H51</f>
        <v>773</v>
      </c>
      <c r="AA51" s="50" t="str">
        <f>IF($Z51=500,'RI compounds'!$C$3,IF($Z51&lt;'RI compounds'!$D$3,(LN($Z51)-LN('RI compounds'!$D$3))*'RI compounds'!$H$4+'RI compounds'!$C$3,""))</f>
        <v/>
      </c>
      <c r="AB51" s="50" t="str">
        <f>IF($Z51=600,'RI compounds'!$C$4,IF($Z51&lt;'RI compounds'!$D$4,IF($Z51&gt;'RI compounds'!$D$3,(LN($Z51)-LN('RI compounds'!$D$3))*'RI compounds'!$H$4+'RI compounds'!$C$3,""),""))</f>
        <v/>
      </c>
      <c r="AC51" s="50" t="str">
        <f>IF($Z51=700,+'RI compounds'!$C$5,IF($Z51&lt;'RI compounds'!$D$5,IF($Z51&gt;'RI compounds'!$D$4,(LN($Z51)-LN('RI compounds'!$D$4))*'RI compounds'!$H$5+'RI compounds'!$C$4,""),""))</f>
        <v/>
      </c>
      <c r="AD51" s="50">
        <f>IF($Z51=800,'RI compounds'!$C$6,IF($Z51&lt;'RI compounds'!$D$6,IF($Z51&gt;'RI compounds'!$D$5,(LN($Z51)-LN('RI compounds'!$D$5))*'RI compounds'!$H$6+'RI compounds'!$C$5,""),""))</f>
        <v>8.0593690960834596</v>
      </c>
      <c r="AE51" s="50" t="str">
        <f>IF($Z51=900,'RI compounds'!$C$7,IF($Z51&lt;'RI compounds'!$D$7,IF($Z51&gt;'RI compounds'!$D$6,(LN($Z51)-LN('RI compounds'!$D$6))*'RI compounds'!$H$7+'RI compounds'!$C$6,""),""))</f>
        <v/>
      </c>
      <c r="AF51" s="50" t="str">
        <f>IF($Z51=1000,'RI compounds'!$C$8,IF($Z51&lt;'RI compounds'!$D$8,IF($Z51&gt;'RI compounds'!$D$7,(LN($Z51)-LN('RI compounds'!$D$7))*'RI compounds'!$H$8+'RI compounds'!$C$7,""),""))</f>
        <v/>
      </c>
      <c r="AG51" s="50" t="str">
        <f>IF($Z51=1100,'RI compounds'!$C$9,IF($Z51&lt;'RI compounds'!$D$9,IF($Z51&gt;'RI compounds'!$D$8,(LN($Z51)-LN('RI compounds'!$D$8))*'RI compounds'!$H$9+'RI compounds'!$C$8,""),""))</f>
        <v/>
      </c>
      <c r="AH51" s="50" t="str">
        <f>IF($Z51=1200,'RI compounds'!$C$10,IF($Z51&lt;'RI compounds'!$D$10,IF($Z51&gt;'RI compounds'!$D$9,(LN($Z51)-LN('RI compounds'!$D$9))*'RI compounds'!$H$10+'RI compounds'!$C$9,""),""))</f>
        <v/>
      </c>
      <c r="AI51" s="50" t="str">
        <f>IF($Z51=1300,'RI compounds'!$C$11,IF($Z51&lt;'RI compounds'!$D$11,IF($Z51&gt;'RI compounds'!$D$10,(LN($Z51)-LN('RI compounds'!$D$10))*'RI compounds'!$H$11+'RI compounds'!$C$10,""),""))</f>
        <v/>
      </c>
      <c r="AJ51" s="50" t="str">
        <f>IF($Z51=1400,'RI compounds'!$C$12,IF($Z51&lt;'RI compounds'!$D$12,IF($Z51&gt;'RI compounds'!$D$11,(LN($Z51)-LN('RI compounds'!$D$11))*'RI compounds'!$H$12+'RI compounds'!$C$11,""),""))</f>
        <v/>
      </c>
      <c r="AK51" s="50" t="str">
        <f>IF($Z51=1500,'RI compounds'!$C$13,IF($Z51&lt;'RI compounds'!$D$13,IF($Z51&gt;'RI compounds'!$D$12,(LN($Z51)-LN('RI compounds'!$D$12))*'RI compounds'!$H$13+'RI compounds'!$C$12,""),""))</f>
        <v/>
      </c>
      <c r="AL51" s="50" t="str">
        <f>IF($Z51=1600,'RI compounds'!$C$14,IF($Z51&lt;'RI compounds'!$D$14,IF($Z51&gt;'RI compounds'!$D$13,(LN($Z51)-LN('RI compounds'!$D$13))*'RI compounds'!$H$14+'RI compounds'!$C$13,""),""))</f>
        <v/>
      </c>
      <c r="AM51" s="50" t="str">
        <f>IF($Z51=1700,'RI compounds'!$C$15,IF($Z51&lt;'RI compounds'!$D$15,IF($Z51&gt;'RI compounds'!$D$14,(LN($Z51)-LN('RI compounds'!$D$14))*'RI compounds'!$H$15+'RI compounds'!$C$14,""),""))</f>
        <v/>
      </c>
      <c r="AN51" s="50" t="str">
        <f>IF($Z51=1800,'RI compounds'!$C$16,IF($Z51&lt;'RI compounds'!$D$16,IF($Z51&gt;'RI compounds'!$D$15,(LN($Z51)-LN('RI compounds'!$D$15))*'RI compounds'!$H$16+'RI compounds'!$C$15,""),""))</f>
        <v/>
      </c>
      <c r="AO51" s="50" t="str">
        <f>IF($Z51=1900,'RI compounds'!$C$17,IF($Z51&lt;'RI compounds'!$D$17,IF($Z51&gt;'RI compounds'!$D$16,(LN($Z51)-LN('RI compounds'!$D$16))*'RI compounds'!$H$17+'RI compounds'!$C$16,""),""))</f>
        <v/>
      </c>
      <c r="AP51" s="50" t="str">
        <f>IF($Z51=2000,'RI compounds'!$C$18,IF($Z51&lt;'RI compounds'!$D$18,IF($Z51&gt;'RI compounds'!$D$17,(LN($Z51)-LN('RI compounds'!$D$17))*'RI compounds'!$H$18+'RI compounds'!$C$17,""),""))</f>
        <v/>
      </c>
      <c r="AQ51" s="50" t="str">
        <f>IF($Z51=2100,'RI compounds'!$C$19,IF($Z51&lt;'RI compounds'!$D$19,IF($Z51&gt;'RI compounds'!$D$18,(LN($Z51)-LN('RI compounds'!$D$18))*'RI compounds'!$H$19+'RI compounds'!$C$18,""),""))</f>
        <v/>
      </c>
      <c r="AR51" s="50" t="str">
        <f>IF($Z51=2200,'RI compounds'!$C$20,IF($Z51&lt;'RI compounds'!$D$20,IF($Z51&gt;'RI compounds'!$D$19,(LN($Z51)-LN('RI compounds'!$D$19))*'RI compounds'!$H$20+'RI compounds'!$C$19,""),""))</f>
        <v/>
      </c>
      <c r="AS51" s="50" t="str">
        <f>IF($Z51=2300,'RI compounds'!$C$21,IF($Z51&lt;'RI compounds'!$D$21,IF($Z51&gt;'RI compounds'!$D$20,(LN($Z51)-LN('RI compounds'!$D$20))*'RI compounds'!$H$21+'RI compounds'!$C$20,""),""))</f>
        <v/>
      </c>
      <c r="AT51" s="50" t="str">
        <f>IF($Z51&gt;2300,(LN($Z51)-LN('RI compounds'!$D$20))*'RI compounds'!$H$21+'RI compounds'!$C$20,"")</f>
        <v/>
      </c>
    </row>
    <row r="52" spans="1:46" s="7" customFormat="1" ht="15" x14ac:dyDescent="0.25">
      <c r="A52" s="46">
        <f>+All!F52</f>
        <v>0.5</v>
      </c>
      <c r="B52" s="47" t="e">
        <f>All!#REF!</f>
        <v>#REF!</v>
      </c>
      <c r="C52" s="45" t="e">
        <f>IF(B52&lt;'RI compounds'!$C$3,INT(EXP((B52-'RI compounds'!$C$3)/'RI compounds'!$H$4+LN('RI compounds'!$D$3))),"")</f>
        <v>#REF!</v>
      </c>
      <c r="D52" s="45" t="e">
        <f>IF($B52&lt;'RI compounds'!$C$4,IF($B52&gt;'RI compounds'!$C$3,INT(EXP(($B52-'RI compounds'!$C$3)/'RI compounds'!$H$4+LN('RI compounds'!$D$3))),""),"")</f>
        <v>#REF!</v>
      </c>
      <c r="E52" s="45" t="e">
        <f>IF($B52&lt;'RI compounds'!$C$5,IF($B52&gt;'RI compounds'!$C$4,INT(EXP(($B52-'RI compounds'!$C$4)/'RI compounds'!$H$5+LN('RI compounds'!$D$4))),""),"")</f>
        <v>#REF!</v>
      </c>
      <c r="F52" s="45" t="e">
        <f>IF($B52&lt;'RI compounds'!$C$6,IF($B52&gt;'RI compounds'!$C$5,INT(EXP(($B52-'RI compounds'!$C$5)/'RI compounds'!$H$6+LN('RI compounds'!$D$5))),""),"")</f>
        <v>#REF!</v>
      </c>
      <c r="G52" s="45" t="e">
        <f>IF($B52&lt;'RI compounds'!$C$7,IF($B52&gt;'RI compounds'!$C$6,INT(EXP(($B52-'RI compounds'!$C$6)/'RI compounds'!$H$7+LN('RI compounds'!$D$6))),""),"")</f>
        <v>#REF!</v>
      </c>
      <c r="H52" s="45" t="e">
        <f>IF($B52&lt;'RI compounds'!$C$8,IF($B52&gt;'RI compounds'!$C$7,INT(EXP(($B52-'RI compounds'!$C$7)/'RI compounds'!$H$8+LN('RI compounds'!$D$7))),""),"")</f>
        <v>#REF!</v>
      </c>
      <c r="I52" s="45" t="e">
        <f>IF($B52&lt;'RI compounds'!$C$9,IF($B52&gt;'RI compounds'!$C$8,INT(EXP(($B52-'RI compounds'!$C$8)/'RI compounds'!$H$9+LN('RI compounds'!$D$8))),""),"")</f>
        <v>#REF!</v>
      </c>
      <c r="J52" s="45" t="e">
        <f>IF($B52&lt;'RI compounds'!$C$10,IF($B52&gt;'RI compounds'!$C$9,INT(EXP(($B52-'RI compounds'!$C$9)/'RI compounds'!$H$10+LN('RI compounds'!$D$9))),""),"")</f>
        <v>#REF!</v>
      </c>
      <c r="K52" s="45" t="e">
        <f>IF($B52&lt;'RI compounds'!$C$11,IF($B52&gt;'RI compounds'!$C$10,INT(EXP(($B52-'RI compounds'!$C$10)/'RI compounds'!$H$11+LN('RI compounds'!$D$10))),""),"")</f>
        <v>#REF!</v>
      </c>
      <c r="L52" s="45" t="e">
        <f>IF($B52&lt;'RI compounds'!$C$12,IF($B52&gt;'RI compounds'!$C$11,INT(EXP(($B52-'RI compounds'!$C$11)/'RI compounds'!$H$12+LN('RI compounds'!$D$11))),""),"")</f>
        <v>#REF!</v>
      </c>
      <c r="M52" s="45" t="e">
        <f>IF($B52&lt;'RI compounds'!$C$13,IF($B52&gt;'RI compounds'!$C$12,INT(EXP(($B52-'RI compounds'!$C$12)/'RI compounds'!$H$13+LN('RI compounds'!$D$12))),""),"")</f>
        <v>#REF!</v>
      </c>
      <c r="N52" s="45" t="e">
        <f>IF($B52&lt;'RI compounds'!$C$14,IF($B52&gt;'RI compounds'!$C$13,INT(EXP(($B52-'RI compounds'!$C$13)/'RI compounds'!$H$14+LN('RI compounds'!$D$13))),""),"")</f>
        <v>#REF!</v>
      </c>
      <c r="O52" s="45" t="e">
        <f>IF($B52&lt;'RI compounds'!$C$15,IF($B52&gt;'RI compounds'!$C$14,INT(EXP(($B52-'RI compounds'!$C$14)/'RI compounds'!$H$15+LN('RI compounds'!$D$14))),""),"")</f>
        <v>#REF!</v>
      </c>
      <c r="P52" s="45" t="e">
        <f>IF($B52&lt;'RI compounds'!$C$16,IF($B52&gt;'RI compounds'!$C$15,INT(EXP(($B52-'RI compounds'!$C$15)/'RI compounds'!$H$16+LN('RI compounds'!$D$15))),""),"")</f>
        <v>#REF!</v>
      </c>
      <c r="Q52" s="45" t="e">
        <f>IF($B52&lt;'RI compounds'!$C$17,IF($B52&gt;'RI compounds'!$C$16,INT(EXP(($B52-'RI compounds'!$C$16)/'RI compounds'!$H$17+LN('RI compounds'!$D$16))),""),"")</f>
        <v>#REF!</v>
      </c>
      <c r="R52" s="45" t="e">
        <f>IF($B52&lt;'RI compounds'!$C$18,IF($B52&gt;'RI compounds'!$C$17,INT(EXP(($B52-'RI compounds'!$C$17)/'RI compounds'!$H$18+LN('RI compounds'!$D$17))),""),"")</f>
        <v>#REF!</v>
      </c>
      <c r="S52" s="45" t="e">
        <f>IF($B52&lt;'RI compounds'!$C$19,IF($B52&gt;'RI compounds'!$C$18,INT(EXP(($B52-'RI compounds'!$C$18)/'RI compounds'!$H$19+LN('RI compounds'!$D$18))),""),"")</f>
        <v>#REF!</v>
      </c>
      <c r="T52" s="45" t="e">
        <f>IF($B52&lt;'RI compounds'!$C$20,IF($B52&gt;'RI compounds'!$C$19,INT(EXP(($B52-'RI compounds'!$C$19)/'RI compounds'!$H$20+LN('RI compounds'!$D$19))),""),"")</f>
        <v>#REF!</v>
      </c>
      <c r="U52" s="45" t="e">
        <f>IF($B52&lt;'RI compounds'!$C$21,IF($B52&gt;'RI compounds'!$C$20,INT(EXP(($B52-'RI compounds'!$C$20)/'RI compounds'!$H$21+LN('RI compounds'!$D$20))),""),"")</f>
        <v>#REF!</v>
      </c>
      <c r="V52" s="45" t="e">
        <f>IF($B52&gt;'RI compounds'!$C$21,INT(EXP(($B52-'RI compounds'!$C$20)/'RI compounds'!$H$21+LN('RI compounds'!$D$20))),"")</f>
        <v>#REF!</v>
      </c>
      <c r="W52" s="28"/>
      <c r="X52" s="48" t="str">
        <f>All!B52</f>
        <v>2,3-butanediol1**</v>
      </c>
      <c r="Y52" s="46">
        <f>+All!F52</f>
        <v>0.5</v>
      </c>
      <c r="Z52" s="49">
        <f>+All!H52</f>
        <v>782</v>
      </c>
      <c r="AA52" s="50" t="str">
        <f>IF($Z52=500,'RI compounds'!$C$3,IF($Z52&lt;'RI compounds'!$D$3,(LN($Z52)-LN('RI compounds'!$D$3))*'RI compounds'!$H$4+'RI compounds'!$C$3,""))</f>
        <v/>
      </c>
      <c r="AB52" s="50" t="str">
        <f>IF($Z52=600,'RI compounds'!$C$4,IF($Z52&lt;'RI compounds'!$D$4,IF($Z52&gt;'RI compounds'!$D$3,(LN($Z52)-LN('RI compounds'!$D$3))*'RI compounds'!$H$4+'RI compounds'!$C$3,""),""))</f>
        <v/>
      </c>
      <c r="AC52" s="50" t="str">
        <f>IF($Z52=700,+'RI compounds'!$C$5,IF($Z52&lt;'RI compounds'!$D$5,IF($Z52&gt;'RI compounds'!$D$4,(LN($Z52)-LN('RI compounds'!$D$4))*'RI compounds'!$H$5+'RI compounds'!$C$4,""),""))</f>
        <v/>
      </c>
      <c r="AD52" s="50">
        <f>IF($Z52=800,'RI compounds'!$C$6,IF($Z52&lt;'RI compounds'!$D$6,IF($Z52&gt;'RI compounds'!$D$5,(LN($Z52)-LN('RI compounds'!$D$5))*'RI compounds'!$H$6+'RI compounds'!$C$5,""),""))</f>
        <v>8.2193968388806127</v>
      </c>
      <c r="AE52" s="50" t="str">
        <f>IF($Z52=900,'RI compounds'!$C$7,IF($Z52&lt;'RI compounds'!$D$7,IF($Z52&gt;'RI compounds'!$D$6,(LN($Z52)-LN('RI compounds'!$D$6))*'RI compounds'!$H$7+'RI compounds'!$C$6,""),""))</f>
        <v/>
      </c>
      <c r="AF52" s="50" t="str">
        <f>IF($Z52=1000,'RI compounds'!$C$8,IF($Z52&lt;'RI compounds'!$D$8,IF($Z52&gt;'RI compounds'!$D$7,(LN($Z52)-LN('RI compounds'!$D$7))*'RI compounds'!$H$8+'RI compounds'!$C$7,""),""))</f>
        <v/>
      </c>
      <c r="AG52" s="50" t="str">
        <f>IF($Z52=1100,'RI compounds'!$C$9,IF($Z52&lt;'RI compounds'!$D$9,IF($Z52&gt;'RI compounds'!$D$8,(LN($Z52)-LN('RI compounds'!$D$8))*'RI compounds'!$H$9+'RI compounds'!$C$8,""),""))</f>
        <v/>
      </c>
      <c r="AH52" s="50" t="str">
        <f>IF($Z52=1200,'RI compounds'!$C$10,IF($Z52&lt;'RI compounds'!$D$10,IF($Z52&gt;'RI compounds'!$D$9,(LN($Z52)-LN('RI compounds'!$D$9))*'RI compounds'!$H$10+'RI compounds'!$C$9,""),""))</f>
        <v/>
      </c>
      <c r="AI52" s="50" t="str">
        <f>IF($Z52=1300,'RI compounds'!$C$11,IF($Z52&lt;'RI compounds'!$D$11,IF($Z52&gt;'RI compounds'!$D$10,(LN($Z52)-LN('RI compounds'!$D$10))*'RI compounds'!$H$11+'RI compounds'!$C$10,""),""))</f>
        <v/>
      </c>
      <c r="AJ52" s="50" t="str">
        <f>IF($Z52=1400,'RI compounds'!$C$12,IF($Z52&lt;'RI compounds'!$D$12,IF($Z52&gt;'RI compounds'!$D$11,(LN($Z52)-LN('RI compounds'!$D$11))*'RI compounds'!$H$12+'RI compounds'!$C$11,""),""))</f>
        <v/>
      </c>
      <c r="AK52" s="50" t="str">
        <f>IF($Z52=1500,'RI compounds'!$C$13,IF($Z52&lt;'RI compounds'!$D$13,IF($Z52&gt;'RI compounds'!$D$12,(LN($Z52)-LN('RI compounds'!$D$12))*'RI compounds'!$H$13+'RI compounds'!$C$12,""),""))</f>
        <v/>
      </c>
      <c r="AL52" s="50" t="str">
        <f>IF($Z52=1600,'RI compounds'!$C$14,IF($Z52&lt;'RI compounds'!$D$14,IF($Z52&gt;'RI compounds'!$D$13,(LN($Z52)-LN('RI compounds'!$D$13))*'RI compounds'!$H$14+'RI compounds'!$C$13,""),""))</f>
        <v/>
      </c>
      <c r="AM52" s="50" t="str">
        <f>IF($Z52=1700,'RI compounds'!$C$15,IF($Z52&lt;'RI compounds'!$D$15,IF($Z52&gt;'RI compounds'!$D$14,(LN($Z52)-LN('RI compounds'!$D$14))*'RI compounds'!$H$15+'RI compounds'!$C$14,""),""))</f>
        <v/>
      </c>
      <c r="AN52" s="50" t="str">
        <f>IF($Z52=1800,'RI compounds'!$C$16,IF($Z52&lt;'RI compounds'!$D$16,IF($Z52&gt;'RI compounds'!$D$15,(LN($Z52)-LN('RI compounds'!$D$15))*'RI compounds'!$H$16+'RI compounds'!$C$15,""),""))</f>
        <v/>
      </c>
      <c r="AO52" s="50" t="str">
        <f>IF($Z52=1900,'RI compounds'!$C$17,IF($Z52&lt;'RI compounds'!$D$17,IF($Z52&gt;'RI compounds'!$D$16,(LN($Z52)-LN('RI compounds'!$D$16))*'RI compounds'!$H$17+'RI compounds'!$C$16,""),""))</f>
        <v/>
      </c>
      <c r="AP52" s="50" t="str">
        <f>IF($Z52=2000,'RI compounds'!$C$18,IF($Z52&lt;'RI compounds'!$D$18,IF($Z52&gt;'RI compounds'!$D$17,(LN($Z52)-LN('RI compounds'!$D$17))*'RI compounds'!$H$18+'RI compounds'!$C$17,""),""))</f>
        <v/>
      </c>
      <c r="AQ52" s="50" t="str">
        <f>IF($Z52=2100,'RI compounds'!$C$19,IF($Z52&lt;'RI compounds'!$D$19,IF($Z52&gt;'RI compounds'!$D$18,(LN($Z52)-LN('RI compounds'!$D$18))*'RI compounds'!$H$19+'RI compounds'!$C$18,""),""))</f>
        <v/>
      </c>
      <c r="AR52" s="50" t="str">
        <f>IF($Z52=2200,'RI compounds'!$C$20,IF($Z52&lt;'RI compounds'!$D$20,IF($Z52&gt;'RI compounds'!$D$19,(LN($Z52)-LN('RI compounds'!$D$19))*'RI compounds'!$H$20+'RI compounds'!$C$19,""),""))</f>
        <v/>
      </c>
      <c r="AS52" s="50" t="str">
        <f>IF($Z52=2300,'RI compounds'!$C$21,IF($Z52&lt;'RI compounds'!$D$21,IF($Z52&gt;'RI compounds'!$D$20,(LN($Z52)-LN('RI compounds'!$D$20))*'RI compounds'!$H$21+'RI compounds'!$C$20,""),""))</f>
        <v/>
      </c>
      <c r="AT52" s="50" t="str">
        <f>IF($Z52&gt;2300,(LN($Z52)-LN('RI compounds'!$D$20))*'RI compounds'!$H$21+'RI compounds'!$C$20,"")</f>
        <v/>
      </c>
    </row>
    <row r="53" spans="1:46" s="7" customFormat="1" ht="15" x14ac:dyDescent="0.25">
      <c r="A53" s="46">
        <f>+All!F53</f>
        <v>0.5</v>
      </c>
      <c r="B53" s="47" t="e">
        <f>All!#REF!</f>
        <v>#REF!</v>
      </c>
      <c r="C53" s="45" t="e">
        <f>IF(B53&lt;'RI compounds'!$C$3,INT(EXP((B53-'RI compounds'!$C$3)/'RI compounds'!$H$4+LN('RI compounds'!$D$3))),"")</f>
        <v>#REF!</v>
      </c>
      <c r="D53" s="45" t="e">
        <f>IF($B53&lt;'RI compounds'!$C$4,IF($B53&gt;'RI compounds'!$C$3,INT(EXP(($B53-'RI compounds'!$C$3)/'RI compounds'!$H$4+LN('RI compounds'!$D$3))),""),"")</f>
        <v>#REF!</v>
      </c>
      <c r="E53" s="45" t="e">
        <f>IF($B53&lt;'RI compounds'!$C$5,IF($B53&gt;'RI compounds'!$C$4,INT(EXP(($B53-'RI compounds'!$C$4)/'RI compounds'!$H$5+LN('RI compounds'!$D$4))),""),"")</f>
        <v>#REF!</v>
      </c>
      <c r="F53" s="45" t="e">
        <f>IF($B53&lt;'RI compounds'!$C$6,IF($B53&gt;'RI compounds'!$C$5,INT(EXP(($B53-'RI compounds'!$C$5)/'RI compounds'!$H$6+LN('RI compounds'!$D$5))),""),"")</f>
        <v>#REF!</v>
      </c>
      <c r="G53" s="45" t="e">
        <f>IF($B53&lt;'RI compounds'!$C$7,IF($B53&gt;'RI compounds'!$C$6,INT(EXP(($B53-'RI compounds'!$C$6)/'RI compounds'!$H$7+LN('RI compounds'!$D$6))),""),"")</f>
        <v>#REF!</v>
      </c>
      <c r="H53" s="45" t="e">
        <f>IF($B53&lt;'RI compounds'!$C$8,IF($B53&gt;'RI compounds'!$C$7,INT(EXP(($B53-'RI compounds'!$C$7)/'RI compounds'!$H$8+LN('RI compounds'!$D$7))),""),"")</f>
        <v>#REF!</v>
      </c>
      <c r="I53" s="45" t="e">
        <f>IF($B53&lt;'RI compounds'!$C$9,IF($B53&gt;'RI compounds'!$C$8,INT(EXP(($B53-'RI compounds'!$C$8)/'RI compounds'!$H$9+LN('RI compounds'!$D$8))),""),"")</f>
        <v>#REF!</v>
      </c>
      <c r="J53" s="45" t="e">
        <f>IF($B53&lt;'RI compounds'!$C$10,IF($B53&gt;'RI compounds'!$C$9,INT(EXP(($B53-'RI compounds'!$C$9)/'RI compounds'!$H$10+LN('RI compounds'!$D$9))),""),"")</f>
        <v>#REF!</v>
      </c>
      <c r="K53" s="45" t="e">
        <f>IF($B53&lt;'RI compounds'!$C$11,IF($B53&gt;'RI compounds'!$C$10,INT(EXP(($B53-'RI compounds'!$C$10)/'RI compounds'!$H$11+LN('RI compounds'!$D$10))),""),"")</f>
        <v>#REF!</v>
      </c>
      <c r="L53" s="45" t="e">
        <f>IF($B53&lt;'RI compounds'!$C$12,IF($B53&gt;'RI compounds'!$C$11,INT(EXP(($B53-'RI compounds'!$C$11)/'RI compounds'!$H$12+LN('RI compounds'!$D$11))),""),"")</f>
        <v>#REF!</v>
      </c>
      <c r="M53" s="45" t="e">
        <f>IF($B53&lt;'RI compounds'!$C$13,IF($B53&gt;'RI compounds'!$C$12,INT(EXP(($B53-'RI compounds'!$C$12)/'RI compounds'!$H$13+LN('RI compounds'!$D$12))),""),"")</f>
        <v>#REF!</v>
      </c>
      <c r="N53" s="45" t="e">
        <f>IF($B53&lt;'RI compounds'!$C$14,IF($B53&gt;'RI compounds'!$C$13,INT(EXP(($B53-'RI compounds'!$C$13)/'RI compounds'!$H$14+LN('RI compounds'!$D$13))),""),"")</f>
        <v>#REF!</v>
      </c>
      <c r="O53" s="45" t="e">
        <f>IF($B53&lt;'RI compounds'!$C$15,IF($B53&gt;'RI compounds'!$C$14,INT(EXP(($B53-'RI compounds'!$C$14)/'RI compounds'!$H$15+LN('RI compounds'!$D$14))),""),"")</f>
        <v>#REF!</v>
      </c>
      <c r="P53" s="45" t="e">
        <f>IF($B53&lt;'RI compounds'!$C$16,IF($B53&gt;'RI compounds'!$C$15,INT(EXP(($B53-'RI compounds'!$C$15)/'RI compounds'!$H$16+LN('RI compounds'!$D$15))),""),"")</f>
        <v>#REF!</v>
      </c>
      <c r="Q53" s="45" t="e">
        <f>IF($B53&lt;'RI compounds'!$C$17,IF($B53&gt;'RI compounds'!$C$16,INT(EXP(($B53-'RI compounds'!$C$16)/'RI compounds'!$H$17+LN('RI compounds'!$D$16))),""),"")</f>
        <v>#REF!</v>
      </c>
      <c r="R53" s="45" t="e">
        <f>IF($B53&lt;'RI compounds'!$C$18,IF($B53&gt;'RI compounds'!$C$17,INT(EXP(($B53-'RI compounds'!$C$17)/'RI compounds'!$H$18+LN('RI compounds'!$D$17))),""),"")</f>
        <v>#REF!</v>
      </c>
      <c r="S53" s="45" t="e">
        <f>IF($B53&lt;'RI compounds'!$C$19,IF($B53&gt;'RI compounds'!$C$18,INT(EXP(($B53-'RI compounds'!$C$18)/'RI compounds'!$H$19+LN('RI compounds'!$D$18))),""),"")</f>
        <v>#REF!</v>
      </c>
      <c r="T53" s="45" t="e">
        <f>IF($B53&lt;'RI compounds'!$C$20,IF($B53&gt;'RI compounds'!$C$19,INT(EXP(($B53-'RI compounds'!$C$19)/'RI compounds'!$H$20+LN('RI compounds'!$D$19))),""),"")</f>
        <v>#REF!</v>
      </c>
      <c r="U53" s="45" t="e">
        <f>IF($B53&lt;'RI compounds'!$C$21,IF($B53&gt;'RI compounds'!$C$20,INT(EXP(($B53-'RI compounds'!$C$20)/'RI compounds'!$H$21+LN('RI compounds'!$D$20))),""),"")</f>
        <v>#REF!</v>
      </c>
      <c r="V53" s="45" t="e">
        <f>IF($B53&gt;'RI compounds'!$C$21,INT(EXP(($B53-'RI compounds'!$C$20)/'RI compounds'!$H$21+LN('RI compounds'!$D$20))),"")</f>
        <v>#REF!</v>
      </c>
      <c r="W53" s="28"/>
      <c r="X53" s="48" t="str">
        <f>All!B53</f>
        <v>1-Octene</v>
      </c>
      <c r="Y53" s="46">
        <f>+All!F53</f>
        <v>0.5</v>
      </c>
      <c r="Z53" s="49">
        <f>+All!H53</f>
        <v>788</v>
      </c>
      <c r="AA53" s="50" t="str">
        <f>IF($Z53=500,'RI compounds'!$C$3,IF($Z53&lt;'RI compounds'!$D$3,(LN($Z53)-LN('RI compounds'!$D$3))*'RI compounds'!$H$4+'RI compounds'!$C$3,""))</f>
        <v/>
      </c>
      <c r="AB53" s="50" t="str">
        <f>IF($Z53=600,'RI compounds'!$C$4,IF($Z53&lt;'RI compounds'!$D$4,IF($Z53&gt;'RI compounds'!$D$3,(LN($Z53)-LN('RI compounds'!$D$3))*'RI compounds'!$H$4+'RI compounds'!$C$3,""),""))</f>
        <v/>
      </c>
      <c r="AC53" s="50" t="str">
        <f>IF($Z53=700,+'RI compounds'!$C$5,IF($Z53&lt;'RI compounds'!$D$5,IF($Z53&gt;'RI compounds'!$D$4,(LN($Z53)-LN('RI compounds'!$D$4))*'RI compounds'!$H$5+'RI compounds'!$C$4,""),""))</f>
        <v/>
      </c>
      <c r="AD53" s="50">
        <f>IF($Z53=800,'RI compounds'!$C$6,IF($Z53&lt;'RI compounds'!$D$6,IF($Z53&gt;'RI compounds'!$D$5,(LN($Z53)-LN('RI compounds'!$D$5))*'RI compounds'!$H$6+'RI compounds'!$C$5,""),""))</f>
        <v>8.3250620502865598</v>
      </c>
      <c r="AE53" s="50" t="str">
        <f>IF($Z53=900,'RI compounds'!$C$7,IF($Z53&lt;'RI compounds'!$D$7,IF($Z53&gt;'RI compounds'!$D$6,(LN($Z53)-LN('RI compounds'!$D$6))*'RI compounds'!$H$7+'RI compounds'!$C$6,""),""))</f>
        <v/>
      </c>
      <c r="AF53" s="50" t="str">
        <f>IF($Z53=1000,'RI compounds'!$C$8,IF($Z53&lt;'RI compounds'!$D$8,IF($Z53&gt;'RI compounds'!$D$7,(LN($Z53)-LN('RI compounds'!$D$7))*'RI compounds'!$H$8+'RI compounds'!$C$7,""),""))</f>
        <v/>
      </c>
      <c r="AG53" s="50" t="str">
        <f>IF($Z53=1100,'RI compounds'!$C$9,IF($Z53&lt;'RI compounds'!$D$9,IF($Z53&gt;'RI compounds'!$D$8,(LN($Z53)-LN('RI compounds'!$D$8))*'RI compounds'!$H$9+'RI compounds'!$C$8,""),""))</f>
        <v/>
      </c>
      <c r="AH53" s="50" t="str">
        <f>IF($Z53=1200,'RI compounds'!$C$10,IF($Z53&lt;'RI compounds'!$D$10,IF($Z53&gt;'RI compounds'!$D$9,(LN($Z53)-LN('RI compounds'!$D$9))*'RI compounds'!$H$10+'RI compounds'!$C$9,""),""))</f>
        <v/>
      </c>
      <c r="AI53" s="50" t="str">
        <f>IF($Z53=1300,'RI compounds'!$C$11,IF($Z53&lt;'RI compounds'!$D$11,IF($Z53&gt;'RI compounds'!$D$10,(LN($Z53)-LN('RI compounds'!$D$10))*'RI compounds'!$H$11+'RI compounds'!$C$10,""),""))</f>
        <v/>
      </c>
      <c r="AJ53" s="50" t="str">
        <f>IF($Z53=1400,'RI compounds'!$C$12,IF($Z53&lt;'RI compounds'!$D$12,IF($Z53&gt;'RI compounds'!$D$11,(LN($Z53)-LN('RI compounds'!$D$11))*'RI compounds'!$H$12+'RI compounds'!$C$11,""),""))</f>
        <v/>
      </c>
      <c r="AK53" s="50" t="str">
        <f>IF($Z53=1500,'RI compounds'!$C$13,IF($Z53&lt;'RI compounds'!$D$13,IF($Z53&gt;'RI compounds'!$D$12,(LN($Z53)-LN('RI compounds'!$D$12))*'RI compounds'!$H$13+'RI compounds'!$C$12,""),""))</f>
        <v/>
      </c>
      <c r="AL53" s="50" t="str">
        <f>IF($Z53=1600,'RI compounds'!$C$14,IF($Z53&lt;'RI compounds'!$D$14,IF($Z53&gt;'RI compounds'!$D$13,(LN($Z53)-LN('RI compounds'!$D$13))*'RI compounds'!$H$14+'RI compounds'!$C$13,""),""))</f>
        <v/>
      </c>
      <c r="AM53" s="50" t="str">
        <f>IF($Z53=1700,'RI compounds'!$C$15,IF($Z53&lt;'RI compounds'!$D$15,IF($Z53&gt;'RI compounds'!$D$14,(LN($Z53)-LN('RI compounds'!$D$14))*'RI compounds'!$H$15+'RI compounds'!$C$14,""),""))</f>
        <v/>
      </c>
      <c r="AN53" s="50" t="str">
        <f>IF($Z53=1800,'RI compounds'!$C$16,IF($Z53&lt;'RI compounds'!$D$16,IF($Z53&gt;'RI compounds'!$D$15,(LN($Z53)-LN('RI compounds'!$D$15))*'RI compounds'!$H$16+'RI compounds'!$C$15,""),""))</f>
        <v/>
      </c>
      <c r="AO53" s="50" t="str">
        <f>IF($Z53=1900,'RI compounds'!$C$17,IF($Z53&lt;'RI compounds'!$D$17,IF($Z53&gt;'RI compounds'!$D$16,(LN($Z53)-LN('RI compounds'!$D$16))*'RI compounds'!$H$17+'RI compounds'!$C$16,""),""))</f>
        <v/>
      </c>
      <c r="AP53" s="50" t="str">
        <f>IF($Z53=2000,'RI compounds'!$C$18,IF($Z53&lt;'RI compounds'!$D$18,IF($Z53&gt;'RI compounds'!$D$17,(LN($Z53)-LN('RI compounds'!$D$17))*'RI compounds'!$H$18+'RI compounds'!$C$17,""),""))</f>
        <v/>
      </c>
      <c r="AQ53" s="50" t="str">
        <f>IF($Z53=2100,'RI compounds'!$C$19,IF($Z53&lt;'RI compounds'!$D$19,IF($Z53&gt;'RI compounds'!$D$18,(LN($Z53)-LN('RI compounds'!$D$18))*'RI compounds'!$H$19+'RI compounds'!$C$18,""),""))</f>
        <v/>
      </c>
      <c r="AR53" s="50" t="str">
        <f>IF($Z53=2200,'RI compounds'!$C$20,IF($Z53&lt;'RI compounds'!$D$20,IF($Z53&gt;'RI compounds'!$D$19,(LN($Z53)-LN('RI compounds'!$D$19))*'RI compounds'!$H$20+'RI compounds'!$C$19,""),""))</f>
        <v/>
      </c>
      <c r="AS53" s="50" t="str">
        <f>IF($Z53=2300,'RI compounds'!$C$21,IF($Z53&lt;'RI compounds'!$D$21,IF($Z53&gt;'RI compounds'!$D$20,(LN($Z53)-LN('RI compounds'!$D$20))*'RI compounds'!$H$21+'RI compounds'!$C$20,""),""))</f>
        <v/>
      </c>
      <c r="AT53" s="50" t="str">
        <f>IF($Z53&gt;2300,(LN($Z53)-LN('RI compounds'!$D$20))*'RI compounds'!$H$21+'RI compounds'!$C$20,"")</f>
        <v/>
      </c>
    </row>
    <row r="54" spans="1:46" s="7" customFormat="1" ht="15" x14ac:dyDescent="0.25">
      <c r="A54" s="46">
        <f>+All!F54</f>
        <v>0.5</v>
      </c>
      <c r="B54" s="47" t="e">
        <f>All!#REF!</f>
        <v>#REF!</v>
      </c>
      <c r="C54" s="45" t="e">
        <f>IF(B54&lt;'RI compounds'!$C$3,INT(EXP((B54-'RI compounds'!$C$3)/'RI compounds'!$H$4+LN('RI compounds'!$D$3))),"")</f>
        <v>#REF!</v>
      </c>
      <c r="D54" s="45" t="e">
        <f>IF($B54&lt;'RI compounds'!$C$4,IF($B54&gt;'RI compounds'!$C$3,INT(EXP(($B54-'RI compounds'!$C$3)/'RI compounds'!$H$4+LN('RI compounds'!$D$3))),""),"")</f>
        <v>#REF!</v>
      </c>
      <c r="E54" s="45" t="e">
        <f>IF($B54&lt;'RI compounds'!$C$5,IF($B54&gt;'RI compounds'!$C$4,INT(EXP(($B54-'RI compounds'!$C$4)/'RI compounds'!$H$5+LN('RI compounds'!$D$4))),""),"")</f>
        <v>#REF!</v>
      </c>
      <c r="F54" s="45" t="e">
        <f>IF($B54&lt;'RI compounds'!$C$6,IF($B54&gt;'RI compounds'!$C$5,INT(EXP(($B54-'RI compounds'!$C$5)/'RI compounds'!$H$6+LN('RI compounds'!$D$5))),""),"")</f>
        <v>#REF!</v>
      </c>
      <c r="G54" s="45" t="e">
        <f>IF($B54&lt;'RI compounds'!$C$7,IF($B54&gt;'RI compounds'!$C$6,INT(EXP(($B54-'RI compounds'!$C$6)/'RI compounds'!$H$7+LN('RI compounds'!$D$6))),""),"")</f>
        <v>#REF!</v>
      </c>
      <c r="H54" s="45" t="e">
        <f>IF($B54&lt;'RI compounds'!$C$8,IF($B54&gt;'RI compounds'!$C$7,INT(EXP(($B54-'RI compounds'!$C$7)/'RI compounds'!$H$8+LN('RI compounds'!$D$7))),""),"")</f>
        <v>#REF!</v>
      </c>
      <c r="I54" s="45" t="e">
        <f>IF($B54&lt;'RI compounds'!$C$9,IF($B54&gt;'RI compounds'!$C$8,INT(EXP(($B54-'RI compounds'!$C$8)/'RI compounds'!$H$9+LN('RI compounds'!$D$8))),""),"")</f>
        <v>#REF!</v>
      </c>
      <c r="J54" s="45" t="e">
        <f>IF($B54&lt;'RI compounds'!$C$10,IF($B54&gt;'RI compounds'!$C$9,INT(EXP(($B54-'RI compounds'!$C$9)/'RI compounds'!$H$10+LN('RI compounds'!$D$9))),""),"")</f>
        <v>#REF!</v>
      </c>
      <c r="K54" s="45" t="e">
        <f>IF($B54&lt;'RI compounds'!$C$11,IF($B54&gt;'RI compounds'!$C$10,INT(EXP(($B54-'RI compounds'!$C$10)/'RI compounds'!$H$11+LN('RI compounds'!$D$10))),""),"")</f>
        <v>#REF!</v>
      </c>
      <c r="L54" s="45" t="e">
        <f>IF($B54&lt;'RI compounds'!$C$12,IF($B54&gt;'RI compounds'!$C$11,INT(EXP(($B54-'RI compounds'!$C$11)/'RI compounds'!$H$12+LN('RI compounds'!$D$11))),""),"")</f>
        <v>#REF!</v>
      </c>
      <c r="M54" s="45" t="e">
        <f>IF($B54&lt;'RI compounds'!$C$13,IF($B54&gt;'RI compounds'!$C$12,INT(EXP(($B54-'RI compounds'!$C$12)/'RI compounds'!$H$13+LN('RI compounds'!$D$12))),""),"")</f>
        <v>#REF!</v>
      </c>
      <c r="N54" s="45" t="e">
        <f>IF($B54&lt;'RI compounds'!$C$14,IF($B54&gt;'RI compounds'!$C$13,INT(EXP(($B54-'RI compounds'!$C$13)/'RI compounds'!$H$14+LN('RI compounds'!$D$13))),""),"")</f>
        <v>#REF!</v>
      </c>
      <c r="O54" s="45" t="e">
        <f>IF($B54&lt;'RI compounds'!$C$15,IF($B54&gt;'RI compounds'!$C$14,INT(EXP(($B54-'RI compounds'!$C$14)/'RI compounds'!$H$15+LN('RI compounds'!$D$14))),""),"")</f>
        <v>#REF!</v>
      </c>
      <c r="P54" s="45" t="e">
        <f>IF($B54&lt;'RI compounds'!$C$16,IF($B54&gt;'RI compounds'!$C$15,INT(EXP(($B54-'RI compounds'!$C$15)/'RI compounds'!$H$16+LN('RI compounds'!$D$15))),""),"")</f>
        <v>#REF!</v>
      </c>
      <c r="Q54" s="45" t="e">
        <f>IF($B54&lt;'RI compounds'!$C$17,IF($B54&gt;'RI compounds'!$C$16,INT(EXP(($B54-'RI compounds'!$C$16)/'RI compounds'!$H$17+LN('RI compounds'!$D$16))),""),"")</f>
        <v>#REF!</v>
      </c>
      <c r="R54" s="45" t="e">
        <f>IF($B54&lt;'RI compounds'!$C$18,IF($B54&gt;'RI compounds'!$C$17,INT(EXP(($B54-'RI compounds'!$C$17)/'RI compounds'!$H$18+LN('RI compounds'!$D$17))),""),"")</f>
        <v>#REF!</v>
      </c>
      <c r="S54" s="45" t="e">
        <f>IF($B54&lt;'RI compounds'!$C$19,IF($B54&gt;'RI compounds'!$C$18,INT(EXP(($B54-'RI compounds'!$C$18)/'RI compounds'!$H$19+LN('RI compounds'!$D$18))),""),"")</f>
        <v>#REF!</v>
      </c>
      <c r="T54" s="45" t="e">
        <f>IF($B54&lt;'RI compounds'!$C$20,IF($B54&gt;'RI compounds'!$C$19,INT(EXP(($B54-'RI compounds'!$C$19)/'RI compounds'!$H$20+LN('RI compounds'!$D$19))),""),"")</f>
        <v>#REF!</v>
      </c>
      <c r="U54" s="45" t="e">
        <f>IF($B54&lt;'RI compounds'!$C$21,IF($B54&gt;'RI compounds'!$C$20,INT(EXP(($B54-'RI compounds'!$C$20)/'RI compounds'!$H$21+LN('RI compounds'!$D$20))),""),"")</f>
        <v>#REF!</v>
      </c>
      <c r="V54" s="45" t="e">
        <f>IF($B54&gt;'RI compounds'!$C$21,INT(EXP(($B54-'RI compounds'!$C$20)/'RI compounds'!$H$21+LN('RI compounds'!$D$20))),"")</f>
        <v>#REF!</v>
      </c>
      <c r="W54" s="28"/>
      <c r="X54" s="48" t="str">
        <f>All!B54</f>
        <v>2,3-butanediol2**</v>
      </c>
      <c r="Y54" s="46">
        <f>+All!F54</f>
        <v>0.5</v>
      </c>
      <c r="Z54" s="49">
        <f>+All!H54</f>
        <v>794</v>
      </c>
      <c r="AA54" s="50" t="str">
        <f>IF($Z54=500,'RI compounds'!$C$3,IF($Z54&lt;'RI compounds'!$D$3,(LN($Z54)-LN('RI compounds'!$D$3))*'RI compounds'!$H$4+'RI compounds'!$C$3,""))</f>
        <v/>
      </c>
      <c r="AB54" s="50" t="str">
        <f>IF($Z54=600,'RI compounds'!$C$4,IF($Z54&lt;'RI compounds'!$D$4,IF($Z54&gt;'RI compounds'!$D$3,(LN($Z54)-LN('RI compounds'!$D$3))*'RI compounds'!$H$4+'RI compounds'!$C$3,""),""))</f>
        <v/>
      </c>
      <c r="AC54" s="50" t="str">
        <f>IF($Z54=700,+'RI compounds'!$C$5,IF($Z54&lt;'RI compounds'!$D$5,IF($Z54&gt;'RI compounds'!$D$4,(LN($Z54)-LN('RI compounds'!$D$4))*'RI compounds'!$H$5+'RI compounds'!$C$4,""),""))</f>
        <v/>
      </c>
      <c r="AD54" s="50">
        <f>IF($Z54=800,'RI compounds'!$C$6,IF($Z54&lt;'RI compounds'!$D$6,IF($Z54&gt;'RI compounds'!$D$5,(LN($Z54)-LN('RI compounds'!$D$5))*'RI compounds'!$H$6+'RI compounds'!$C$5,""),""))</f>
        <v>8.4299257479485927</v>
      </c>
      <c r="AE54" s="50" t="str">
        <f>IF($Z54=900,'RI compounds'!$C$7,IF($Z54&lt;'RI compounds'!$D$7,IF($Z54&gt;'RI compounds'!$D$6,(LN($Z54)-LN('RI compounds'!$D$6))*'RI compounds'!$H$7+'RI compounds'!$C$6,""),""))</f>
        <v/>
      </c>
      <c r="AF54" s="50" t="str">
        <f>IF($Z54=1000,'RI compounds'!$C$8,IF($Z54&lt;'RI compounds'!$D$8,IF($Z54&gt;'RI compounds'!$D$7,(LN($Z54)-LN('RI compounds'!$D$7))*'RI compounds'!$H$8+'RI compounds'!$C$7,""),""))</f>
        <v/>
      </c>
      <c r="AG54" s="50" t="str">
        <f>IF($Z54=1100,'RI compounds'!$C$9,IF($Z54&lt;'RI compounds'!$D$9,IF($Z54&gt;'RI compounds'!$D$8,(LN($Z54)-LN('RI compounds'!$D$8))*'RI compounds'!$H$9+'RI compounds'!$C$8,""),""))</f>
        <v/>
      </c>
      <c r="AH54" s="50" t="str">
        <f>IF($Z54=1200,'RI compounds'!$C$10,IF($Z54&lt;'RI compounds'!$D$10,IF($Z54&gt;'RI compounds'!$D$9,(LN($Z54)-LN('RI compounds'!$D$9))*'RI compounds'!$H$10+'RI compounds'!$C$9,""),""))</f>
        <v/>
      </c>
      <c r="AI54" s="50" t="str">
        <f>IF($Z54=1300,'RI compounds'!$C$11,IF($Z54&lt;'RI compounds'!$D$11,IF($Z54&gt;'RI compounds'!$D$10,(LN($Z54)-LN('RI compounds'!$D$10))*'RI compounds'!$H$11+'RI compounds'!$C$10,""),""))</f>
        <v/>
      </c>
      <c r="AJ54" s="50" t="str">
        <f>IF($Z54=1400,'RI compounds'!$C$12,IF($Z54&lt;'RI compounds'!$D$12,IF($Z54&gt;'RI compounds'!$D$11,(LN($Z54)-LN('RI compounds'!$D$11))*'RI compounds'!$H$12+'RI compounds'!$C$11,""),""))</f>
        <v/>
      </c>
      <c r="AK54" s="50" t="str">
        <f>IF($Z54=1500,'RI compounds'!$C$13,IF($Z54&lt;'RI compounds'!$D$13,IF($Z54&gt;'RI compounds'!$D$12,(LN($Z54)-LN('RI compounds'!$D$12))*'RI compounds'!$H$13+'RI compounds'!$C$12,""),""))</f>
        <v/>
      </c>
      <c r="AL54" s="50" t="str">
        <f>IF($Z54=1600,'RI compounds'!$C$14,IF($Z54&lt;'RI compounds'!$D$14,IF($Z54&gt;'RI compounds'!$D$13,(LN($Z54)-LN('RI compounds'!$D$13))*'RI compounds'!$H$14+'RI compounds'!$C$13,""),""))</f>
        <v/>
      </c>
      <c r="AM54" s="50" t="str">
        <f>IF($Z54=1700,'RI compounds'!$C$15,IF($Z54&lt;'RI compounds'!$D$15,IF($Z54&gt;'RI compounds'!$D$14,(LN($Z54)-LN('RI compounds'!$D$14))*'RI compounds'!$H$15+'RI compounds'!$C$14,""),""))</f>
        <v/>
      </c>
      <c r="AN54" s="50" t="str">
        <f>IF($Z54=1800,'RI compounds'!$C$16,IF($Z54&lt;'RI compounds'!$D$16,IF($Z54&gt;'RI compounds'!$D$15,(LN($Z54)-LN('RI compounds'!$D$15))*'RI compounds'!$H$16+'RI compounds'!$C$15,""),""))</f>
        <v/>
      </c>
      <c r="AO54" s="50" t="str">
        <f>IF($Z54=1900,'RI compounds'!$C$17,IF($Z54&lt;'RI compounds'!$D$17,IF($Z54&gt;'RI compounds'!$D$16,(LN($Z54)-LN('RI compounds'!$D$16))*'RI compounds'!$H$17+'RI compounds'!$C$16,""),""))</f>
        <v/>
      </c>
      <c r="AP54" s="50" t="str">
        <f>IF($Z54=2000,'RI compounds'!$C$18,IF($Z54&lt;'RI compounds'!$D$18,IF($Z54&gt;'RI compounds'!$D$17,(LN($Z54)-LN('RI compounds'!$D$17))*'RI compounds'!$H$18+'RI compounds'!$C$17,""),""))</f>
        <v/>
      </c>
      <c r="AQ54" s="50" t="str">
        <f>IF($Z54=2100,'RI compounds'!$C$19,IF($Z54&lt;'RI compounds'!$D$19,IF($Z54&gt;'RI compounds'!$D$18,(LN($Z54)-LN('RI compounds'!$D$18))*'RI compounds'!$H$19+'RI compounds'!$C$18,""),""))</f>
        <v/>
      </c>
      <c r="AR54" s="50" t="str">
        <f>IF($Z54=2200,'RI compounds'!$C$20,IF($Z54&lt;'RI compounds'!$D$20,IF($Z54&gt;'RI compounds'!$D$19,(LN($Z54)-LN('RI compounds'!$D$19))*'RI compounds'!$H$20+'RI compounds'!$C$19,""),""))</f>
        <v/>
      </c>
      <c r="AS54" s="50" t="str">
        <f>IF($Z54=2300,'RI compounds'!$C$21,IF($Z54&lt;'RI compounds'!$D$21,IF($Z54&gt;'RI compounds'!$D$20,(LN($Z54)-LN('RI compounds'!$D$20))*'RI compounds'!$H$21+'RI compounds'!$C$20,""),""))</f>
        <v/>
      </c>
      <c r="AT54" s="50" t="str">
        <f>IF($Z54&gt;2300,(LN($Z54)-LN('RI compounds'!$D$20))*'RI compounds'!$H$21+'RI compounds'!$C$20,"")</f>
        <v/>
      </c>
    </row>
    <row r="55" spans="1:46" s="7" customFormat="1" ht="15" x14ac:dyDescent="0.25">
      <c r="A55" s="46">
        <f>+All!F55</f>
        <v>0.5</v>
      </c>
      <c r="B55" s="47" t="e">
        <f>All!#REF!</f>
        <v>#REF!</v>
      </c>
      <c r="C55" s="45" t="e">
        <f>IF(B55&lt;'RI compounds'!$C$3,INT(EXP((B55-'RI compounds'!$C$3)/'RI compounds'!$H$4+LN('RI compounds'!$D$3))),"")</f>
        <v>#REF!</v>
      </c>
      <c r="D55" s="45" t="e">
        <f>IF($B55&lt;'RI compounds'!$C$4,IF($B55&gt;'RI compounds'!$C$3,INT(EXP(($B55-'RI compounds'!$C$3)/'RI compounds'!$H$4+LN('RI compounds'!$D$3))),""),"")</f>
        <v>#REF!</v>
      </c>
      <c r="E55" s="45" t="e">
        <f>IF($B55&lt;'RI compounds'!$C$5,IF($B55&gt;'RI compounds'!$C$4,INT(EXP(($B55-'RI compounds'!$C$4)/'RI compounds'!$H$5+LN('RI compounds'!$D$4))),""),"")</f>
        <v>#REF!</v>
      </c>
      <c r="F55" s="45" t="e">
        <f>IF($B55&lt;'RI compounds'!$C$6,IF($B55&gt;'RI compounds'!$C$5,INT(EXP(($B55-'RI compounds'!$C$5)/'RI compounds'!$H$6+LN('RI compounds'!$D$5))),""),"")</f>
        <v>#REF!</v>
      </c>
      <c r="G55" s="45" t="e">
        <f>IF($B55&lt;'RI compounds'!$C$7,IF($B55&gt;'RI compounds'!$C$6,INT(EXP(($B55-'RI compounds'!$C$6)/'RI compounds'!$H$7+LN('RI compounds'!$D$6))),""),"")</f>
        <v>#REF!</v>
      </c>
      <c r="H55" s="45" t="e">
        <f>IF($B55&lt;'RI compounds'!$C$8,IF($B55&gt;'RI compounds'!$C$7,INT(EXP(($B55-'RI compounds'!$C$7)/'RI compounds'!$H$8+LN('RI compounds'!$D$7))),""),"")</f>
        <v>#REF!</v>
      </c>
      <c r="I55" s="45" t="e">
        <f>IF($B55&lt;'RI compounds'!$C$9,IF($B55&gt;'RI compounds'!$C$8,INT(EXP(($B55-'RI compounds'!$C$8)/'RI compounds'!$H$9+LN('RI compounds'!$D$8))),""),"")</f>
        <v>#REF!</v>
      </c>
      <c r="J55" s="45" t="e">
        <f>IF($B55&lt;'RI compounds'!$C$10,IF($B55&gt;'RI compounds'!$C$9,INT(EXP(($B55-'RI compounds'!$C$9)/'RI compounds'!$H$10+LN('RI compounds'!$D$9))),""),"")</f>
        <v>#REF!</v>
      </c>
      <c r="K55" s="45" t="e">
        <f>IF($B55&lt;'RI compounds'!$C$11,IF($B55&gt;'RI compounds'!$C$10,INT(EXP(($B55-'RI compounds'!$C$10)/'RI compounds'!$H$11+LN('RI compounds'!$D$10))),""),"")</f>
        <v>#REF!</v>
      </c>
      <c r="L55" s="45" t="e">
        <f>IF($B55&lt;'RI compounds'!$C$12,IF($B55&gt;'RI compounds'!$C$11,INT(EXP(($B55-'RI compounds'!$C$11)/'RI compounds'!$H$12+LN('RI compounds'!$D$11))),""),"")</f>
        <v>#REF!</v>
      </c>
      <c r="M55" s="45" t="e">
        <f>IF($B55&lt;'RI compounds'!$C$13,IF($B55&gt;'RI compounds'!$C$12,INT(EXP(($B55-'RI compounds'!$C$12)/'RI compounds'!$H$13+LN('RI compounds'!$D$12))),""),"")</f>
        <v>#REF!</v>
      </c>
      <c r="N55" s="45" t="e">
        <f>IF($B55&lt;'RI compounds'!$C$14,IF($B55&gt;'RI compounds'!$C$13,INT(EXP(($B55-'RI compounds'!$C$13)/'RI compounds'!$H$14+LN('RI compounds'!$D$13))),""),"")</f>
        <v>#REF!</v>
      </c>
      <c r="O55" s="45" t="e">
        <f>IF($B55&lt;'RI compounds'!$C$15,IF($B55&gt;'RI compounds'!$C$14,INT(EXP(($B55-'RI compounds'!$C$14)/'RI compounds'!$H$15+LN('RI compounds'!$D$14))),""),"")</f>
        <v>#REF!</v>
      </c>
      <c r="P55" s="45" t="e">
        <f>IF($B55&lt;'RI compounds'!$C$16,IF($B55&gt;'RI compounds'!$C$15,INT(EXP(($B55-'RI compounds'!$C$15)/'RI compounds'!$H$16+LN('RI compounds'!$D$15))),""),"")</f>
        <v>#REF!</v>
      </c>
      <c r="Q55" s="45" t="e">
        <f>IF($B55&lt;'RI compounds'!$C$17,IF($B55&gt;'RI compounds'!$C$16,INT(EXP(($B55-'RI compounds'!$C$16)/'RI compounds'!$H$17+LN('RI compounds'!$D$16))),""),"")</f>
        <v>#REF!</v>
      </c>
      <c r="R55" s="45" t="e">
        <f>IF($B55&lt;'RI compounds'!$C$18,IF($B55&gt;'RI compounds'!$C$17,INT(EXP(($B55-'RI compounds'!$C$17)/'RI compounds'!$H$18+LN('RI compounds'!$D$17))),""),"")</f>
        <v>#REF!</v>
      </c>
      <c r="S55" s="45" t="e">
        <f>IF($B55&lt;'RI compounds'!$C$19,IF($B55&gt;'RI compounds'!$C$18,INT(EXP(($B55-'RI compounds'!$C$18)/'RI compounds'!$H$19+LN('RI compounds'!$D$18))),""),"")</f>
        <v>#REF!</v>
      </c>
      <c r="T55" s="45" t="e">
        <f>IF($B55&lt;'RI compounds'!$C$20,IF($B55&gt;'RI compounds'!$C$19,INT(EXP(($B55-'RI compounds'!$C$19)/'RI compounds'!$H$20+LN('RI compounds'!$D$19))),""),"")</f>
        <v>#REF!</v>
      </c>
      <c r="U55" s="45" t="e">
        <f>IF($B55&lt;'RI compounds'!$C$21,IF($B55&gt;'RI compounds'!$C$20,INT(EXP(($B55-'RI compounds'!$C$20)/'RI compounds'!$H$21+LN('RI compounds'!$D$20))),""),"")</f>
        <v>#REF!</v>
      </c>
      <c r="V55" s="45" t="e">
        <f>IF($B55&gt;'RI compounds'!$C$21,INT(EXP(($B55-'RI compounds'!$C$20)/'RI compounds'!$H$21+LN('RI compounds'!$D$20))),"")</f>
        <v>#REF!</v>
      </c>
      <c r="W55" s="28"/>
      <c r="X55" s="48" t="str">
        <f>All!B55</f>
        <v>Ethyl butanoate</v>
      </c>
      <c r="Y55" s="46">
        <f>+All!F55</f>
        <v>0.5</v>
      </c>
      <c r="Z55" s="49">
        <f>+All!H55</f>
        <v>794</v>
      </c>
      <c r="AA55" s="50" t="str">
        <f>IF($Z55=500,'RI compounds'!$C$3,IF($Z55&lt;'RI compounds'!$D$3,(LN($Z55)-LN('RI compounds'!$D$3))*'RI compounds'!$H$4+'RI compounds'!$C$3,""))</f>
        <v/>
      </c>
      <c r="AB55" s="50" t="str">
        <f>IF($Z55=600,'RI compounds'!$C$4,IF($Z55&lt;'RI compounds'!$D$4,IF($Z55&gt;'RI compounds'!$D$3,(LN($Z55)-LN('RI compounds'!$D$3))*'RI compounds'!$H$4+'RI compounds'!$C$3,""),""))</f>
        <v/>
      </c>
      <c r="AC55" s="50" t="str">
        <f>IF($Z55=700,+'RI compounds'!$C$5,IF($Z55&lt;'RI compounds'!$D$5,IF($Z55&gt;'RI compounds'!$D$4,(LN($Z55)-LN('RI compounds'!$D$4))*'RI compounds'!$H$5+'RI compounds'!$C$4,""),""))</f>
        <v/>
      </c>
      <c r="AD55" s="50">
        <f>IF($Z55=800,'RI compounds'!$C$6,IF($Z55&lt;'RI compounds'!$D$6,IF($Z55&gt;'RI compounds'!$D$5,(LN($Z55)-LN('RI compounds'!$D$5))*'RI compounds'!$H$6+'RI compounds'!$C$5,""),""))</f>
        <v>8.4299257479485927</v>
      </c>
      <c r="AE55" s="50" t="str">
        <f>IF($Z55=900,'RI compounds'!$C$7,IF($Z55&lt;'RI compounds'!$D$7,IF($Z55&gt;'RI compounds'!$D$6,(LN($Z55)-LN('RI compounds'!$D$6))*'RI compounds'!$H$7+'RI compounds'!$C$6,""),""))</f>
        <v/>
      </c>
      <c r="AF55" s="50" t="str">
        <f>IF($Z55=1000,'RI compounds'!$C$8,IF($Z55&lt;'RI compounds'!$D$8,IF($Z55&gt;'RI compounds'!$D$7,(LN($Z55)-LN('RI compounds'!$D$7))*'RI compounds'!$H$8+'RI compounds'!$C$7,""),""))</f>
        <v/>
      </c>
      <c r="AG55" s="50" t="str">
        <f>IF($Z55=1100,'RI compounds'!$C$9,IF($Z55&lt;'RI compounds'!$D$9,IF($Z55&gt;'RI compounds'!$D$8,(LN($Z55)-LN('RI compounds'!$D$8))*'RI compounds'!$H$9+'RI compounds'!$C$8,""),""))</f>
        <v/>
      </c>
      <c r="AH55" s="50" t="str">
        <f>IF($Z55=1200,'RI compounds'!$C$10,IF($Z55&lt;'RI compounds'!$D$10,IF($Z55&gt;'RI compounds'!$D$9,(LN($Z55)-LN('RI compounds'!$D$9))*'RI compounds'!$H$10+'RI compounds'!$C$9,""),""))</f>
        <v/>
      </c>
      <c r="AI55" s="50" t="str">
        <f>IF($Z55=1300,'RI compounds'!$C$11,IF($Z55&lt;'RI compounds'!$D$11,IF($Z55&gt;'RI compounds'!$D$10,(LN($Z55)-LN('RI compounds'!$D$10))*'RI compounds'!$H$11+'RI compounds'!$C$10,""),""))</f>
        <v/>
      </c>
      <c r="AJ55" s="50" t="str">
        <f>IF($Z55=1400,'RI compounds'!$C$12,IF($Z55&lt;'RI compounds'!$D$12,IF($Z55&gt;'RI compounds'!$D$11,(LN($Z55)-LN('RI compounds'!$D$11))*'RI compounds'!$H$12+'RI compounds'!$C$11,""),""))</f>
        <v/>
      </c>
      <c r="AK55" s="50" t="str">
        <f>IF($Z55=1500,'RI compounds'!$C$13,IF($Z55&lt;'RI compounds'!$D$13,IF($Z55&gt;'RI compounds'!$D$12,(LN($Z55)-LN('RI compounds'!$D$12))*'RI compounds'!$H$13+'RI compounds'!$C$12,""),""))</f>
        <v/>
      </c>
      <c r="AL55" s="50" t="str">
        <f>IF($Z55=1600,'RI compounds'!$C$14,IF($Z55&lt;'RI compounds'!$D$14,IF($Z55&gt;'RI compounds'!$D$13,(LN($Z55)-LN('RI compounds'!$D$13))*'RI compounds'!$H$14+'RI compounds'!$C$13,""),""))</f>
        <v/>
      </c>
      <c r="AM55" s="50" t="str">
        <f>IF($Z55=1700,'RI compounds'!$C$15,IF($Z55&lt;'RI compounds'!$D$15,IF($Z55&gt;'RI compounds'!$D$14,(LN($Z55)-LN('RI compounds'!$D$14))*'RI compounds'!$H$15+'RI compounds'!$C$14,""),""))</f>
        <v/>
      </c>
      <c r="AN55" s="50" t="str">
        <f>IF($Z55=1800,'RI compounds'!$C$16,IF($Z55&lt;'RI compounds'!$D$16,IF($Z55&gt;'RI compounds'!$D$15,(LN($Z55)-LN('RI compounds'!$D$15))*'RI compounds'!$H$16+'RI compounds'!$C$15,""),""))</f>
        <v/>
      </c>
      <c r="AO55" s="50" t="str">
        <f>IF($Z55=1900,'RI compounds'!$C$17,IF($Z55&lt;'RI compounds'!$D$17,IF($Z55&gt;'RI compounds'!$D$16,(LN($Z55)-LN('RI compounds'!$D$16))*'RI compounds'!$H$17+'RI compounds'!$C$16,""),""))</f>
        <v/>
      </c>
      <c r="AP55" s="50" t="str">
        <f>IF($Z55=2000,'RI compounds'!$C$18,IF($Z55&lt;'RI compounds'!$D$18,IF($Z55&gt;'RI compounds'!$D$17,(LN($Z55)-LN('RI compounds'!$D$17))*'RI compounds'!$H$18+'RI compounds'!$C$17,""),""))</f>
        <v/>
      </c>
      <c r="AQ55" s="50" t="str">
        <f>IF($Z55=2100,'RI compounds'!$C$19,IF($Z55&lt;'RI compounds'!$D$19,IF($Z55&gt;'RI compounds'!$D$18,(LN($Z55)-LN('RI compounds'!$D$18))*'RI compounds'!$H$19+'RI compounds'!$C$18,""),""))</f>
        <v/>
      </c>
      <c r="AR55" s="50" t="str">
        <f>IF($Z55=2200,'RI compounds'!$C$20,IF($Z55&lt;'RI compounds'!$D$20,IF($Z55&gt;'RI compounds'!$D$19,(LN($Z55)-LN('RI compounds'!$D$19))*'RI compounds'!$H$20+'RI compounds'!$C$19,""),""))</f>
        <v/>
      </c>
      <c r="AS55" s="50" t="str">
        <f>IF($Z55=2300,'RI compounds'!$C$21,IF($Z55&lt;'RI compounds'!$D$21,IF($Z55&gt;'RI compounds'!$D$20,(LN($Z55)-LN('RI compounds'!$D$20))*'RI compounds'!$H$21+'RI compounds'!$C$20,""),""))</f>
        <v/>
      </c>
      <c r="AT55" s="50" t="str">
        <f>IF($Z55&gt;2300,(LN($Z55)-LN('RI compounds'!$D$20))*'RI compounds'!$H$21+'RI compounds'!$C$20,"")</f>
        <v/>
      </c>
    </row>
    <row r="56" spans="1:46" s="7" customFormat="1" ht="15" x14ac:dyDescent="0.25">
      <c r="A56" s="46">
        <f>+All!F56</f>
        <v>0.5</v>
      </c>
      <c r="B56" s="47" t="e">
        <f>All!#REF!</f>
        <v>#REF!</v>
      </c>
      <c r="C56" s="45" t="e">
        <f>IF(B56&lt;'RI compounds'!$C$3,INT(EXP((B56-'RI compounds'!$C$3)/'RI compounds'!$H$4+LN('RI compounds'!$D$3))),"")</f>
        <v>#REF!</v>
      </c>
      <c r="D56" s="45" t="e">
        <f>IF($B56&lt;'RI compounds'!$C$4,IF($B56&gt;'RI compounds'!$C$3,INT(EXP(($B56-'RI compounds'!$C$3)/'RI compounds'!$H$4+LN('RI compounds'!$D$3))),""),"")</f>
        <v>#REF!</v>
      </c>
      <c r="E56" s="45" t="e">
        <f>IF($B56&lt;'RI compounds'!$C$5,IF($B56&gt;'RI compounds'!$C$4,INT(EXP(($B56-'RI compounds'!$C$4)/'RI compounds'!$H$5+LN('RI compounds'!$D$4))),""),"")</f>
        <v>#REF!</v>
      </c>
      <c r="F56" s="45" t="e">
        <f>IF($B56&lt;'RI compounds'!$C$6,IF($B56&gt;'RI compounds'!$C$5,INT(EXP(($B56-'RI compounds'!$C$5)/'RI compounds'!$H$6+LN('RI compounds'!$D$5))),""),"")</f>
        <v>#REF!</v>
      </c>
      <c r="G56" s="45" t="e">
        <f>IF($B56&lt;'RI compounds'!$C$7,IF($B56&gt;'RI compounds'!$C$6,INT(EXP(($B56-'RI compounds'!$C$6)/'RI compounds'!$H$7+LN('RI compounds'!$D$6))),""),"")</f>
        <v>#REF!</v>
      </c>
      <c r="H56" s="45" t="e">
        <f>IF($B56&lt;'RI compounds'!$C$8,IF($B56&gt;'RI compounds'!$C$7,INT(EXP(($B56-'RI compounds'!$C$7)/'RI compounds'!$H$8+LN('RI compounds'!$D$7))),""),"")</f>
        <v>#REF!</v>
      </c>
      <c r="I56" s="45" t="e">
        <f>IF($B56&lt;'RI compounds'!$C$9,IF($B56&gt;'RI compounds'!$C$8,INT(EXP(($B56-'RI compounds'!$C$8)/'RI compounds'!$H$9+LN('RI compounds'!$D$8))),""),"")</f>
        <v>#REF!</v>
      </c>
      <c r="J56" s="45" t="e">
        <f>IF($B56&lt;'RI compounds'!$C$10,IF($B56&gt;'RI compounds'!$C$9,INT(EXP(($B56-'RI compounds'!$C$9)/'RI compounds'!$H$10+LN('RI compounds'!$D$9))),""),"")</f>
        <v>#REF!</v>
      </c>
      <c r="K56" s="45" t="e">
        <f>IF($B56&lt;'RI compounds'!$C$11,IF($B56&gt;'RI compounds'!$C$10,INT(EXP(($B56-'RI compounds'!$C$10)/'RI compounds'!$H$11+LN('RI compounds'!$D$10))),""),"")</f>
        <v>#REF!</v>
      </c>
      <c r="L56" s="45" t="e">
        <f>IF($B56&lt;'RI compounds'!$C$12,IF($B56&gt;'RI compounds'!$C$11,INT(EXP(($B56-'RI compounds'!$C$11)/'RI compounds'!$H$12+LN('RI compounds'!$D$11))),""),"")</f>
        <v>#REF!</v>
      </c>
      <c r="M56" s="45" t="e">
        <f>IF($B56&lt;'RI compounds'!$C$13,IF($B56&gt;'RI compounds'!$C$12,INT(EXP(($B56-'RI compounds'!$C$12)/'RI compounds'!$H$13+LN('RI compounds'!$D$12))),""),"")</f>
        <v>#REF!</v>
      </c>
      <c r="N56" s="45" t="e">
        <f>IF($B56&lt;'RI compounds'!$C$14,IF($B56&gt;'RI compounds'!$C$13,INT(EXP(($B56-'RI compounds'!$C$13)/'RI compounds'!$H$14+LN('RI compounds'!$D$13))),""),"")</f>
        <v>#REF!</v>
      </c>
      <c r="O56" s="45" t="e">
        <f>IF($B56&lt;'RI compounds'!$C$15,IF($B56&gt;'RI compounds'!$C$14,INT(EXP(($B56-'RI compounds'!$C$14)/'RI compounds'!$H$15+LN('RI compounds'!$D$14))),""),"")</f>
        <v>#REF!</v>
      </c>
      <c r="P56" s="45" t="e">
        <f>IF($B56&lt;'RI compounds'!$C$16,IF($B56&gt;'RI compounds'!$C$15,INT(EXP(($B56-'RI compounds'!$C$15)/'RI compounds'!$H$16+LN('RI compounds'!$D$15))),""),"")</f>
        <v>#REF!</v>
      </c>
      <c r="Q56" s="45" t="e">
        <f>IF($B56&lt;'RI compounds'!$C$17,IF($B56&gt;'RI compounds'!$C$16,INT(EXP(($B56-'RI compounds'!$C$16)/'RI compounds'!$H$17+LN('RI compounds'!$D$16))),""),"")</f>
        <v>#REF!</v>
      </c>
      <c r="R56" s="45" t="e">
        <f>IF($B56&lt;'RI compounds'!$C$18,IF($B56&gt;'RI compounds'!$C$17,INT(EXP(($B56-'RI compounds'!$C$17)/'RI compounds'!$H$18+LN('RI compounds'!$D$17))),""),"")</f>
        <v>#REF!</v>
      </c>
      <c r="S56" s="45" t="e">
        <f>IF($B56&lt;'RI compounds'!$C$19,IF($B56&gt;'RI compounds'!$C$18,INT(EXP(($B56-'RI compounds'!$C$18)/'RI compounds'!$H$19+LN('RI compounds'!$D$18))),""),"")</f>
        <v>#REF!</v>
      </c>
      <c r="T56" s="45" t="e">
        <f>IF($B56&lt;'RI compounds'!$C$20,IF($B56&gt;'RI compounds'!$C$19,INT(EXP(($B56-'RI compounds'!$C$19)/'RI compounds'!$H$20+LN('RI compounds'!$D$19))),""),"")</f>
        <v>#REF!</v>
      </c>
      <c r="U56" s="45" t="e">
        <f>IF($B56&lt;'RI compounds'!$C$21,IF($B56&gt;'RI compounds'!$C$20,INT(EXP(($B56-'RI compounds'!$C$20)/'RI compounds'!$H$21+LN('RI compounds'!$D$20))),""),"")</f>
        <v>#REF!</v>
      </c>
      <c r="V56" s="45" t="e">
        <f>IF($B56&gt;'RI compounds'!$C$21,INT(EXP(($B56-'RI compounds'!$C$20)/'RI compounds'!$H$21+LN('RI compounds'!$D$20))),"")</f>
        <v>#REF!</v>
      </c>
      <c r="W56" s="28"/>
      <c r="X56" s="48" t="str">
        <f>All!B56</f>
        <v>Ethyl butanoate saturated</v>
      </c>
      <c r="Y56" s="46">
        <f>+All!F56</f>
        <v>0.5</v>
      </c>
      <c r="Z56" s="49">
        <f>+All!H56</f>
        <v>794</v>
      </c>
      <c r="AA56" s="50" t="str">
        <f>IF($Z56=500,'RI compounds'!$C$3,IF($Z56&lt;'RI compounds'!$D$3,(LN($Z56)-LN('RI compounds'!$D$3))*'RI compounds'!$H$4+'RI compounds'!$C$3,""))</f>
        <v/>
      </c>
      <c r="AB56" s="50" t="str">
        <f>IF($Z56=600,'RI compounds'!$C$4,IF($Z56&lt;'RI compounds'!$D$4,IF($Z56&gt;'RI compounds'!$D$3,(LN($Z56)-LN('RI compounds'!$D$3))*'RI compounds'!$H$4+'RI compounds'!$C$3,""),""))</f>
        <v/>
      </c>
      <c r="AC56" s="50" t="str">
        <f>IF($Z56=700,+'RI compounds'!$C$5,IF($Z56&lt;'RI compounds'!$D$5,IF($Z56&gt;'RI compounds'!$D$4,(LN($Z56)-LN('RI compounds'!$D$4))*'RI compounds'!$H$5+'RI compounds'!$C$4,""),""))</f>
        <v/>
      </c>
      <c r="AD56" s="50">
        <f>IF($Z56=800,'RI compounds'!$C$6,IF($Z56&lt;'RI compounds'!$D$6,IF($Z56&gt;'RI compounds'!$D$5,(LN($Z56)-LN('RI compounds'!$D$5))*'RI compounds'!$H$6+'RI compounds'!$C$5,""),""))</f>
        <v>8.4299257479485927</v>
      </c>
      <c r="AE56" s="50" t="str">
        <f>IF($Z56=900,'RI compounds'!$C$7,IF($Z56&lt;'RI compounds'!$D$7,IF($Z56&gt;'RI compounds'!$D$6,(LN($Z56)-LN('RI compounds'!$D$6))*'RI compounds'!$H$7+'RI compounds'!$C$6,""),""))</f>
        <v/>
      </c>
      <c r="AF56" s="50" t="str">
        <f>IF($Z56=1000,'RI compounds'!$C$8,IF($Z56&lt;'RI compounds'!$D$8,IF($Z56&gt;'RI compounds'!$D$7,(LN($Z56)-LN('RI compounds'!$D$7))*'RI compounds'!$H$8+'RI compounds'!$C$7,""),""))</f>
        <v/>
      </c>
      <c r="AG56" s="50" t="str">
        <f>IF($Z56=1100,'RI compounds'!$C$9,IF($Z56&lt;'RI compounds'!$D$9,IF($Z56&gt;'RI compounds'!$D$8,(LN($Z56)-LN('RI compounds'!$D$8))*'RI compounds'!$H$9+'RI compounds'!$C$8,""),""))</f>
        <v/>
      </c>
      <c r="AH56" s="50" t="str">
        <f>IF($Z56=1200,'RI compounds'!$C$10,IF($Z56&lt;'RI compounds'!$D$10,IF($Z56&gt;'RI compounds'!$D$9,(LN($Z56)-LN('RI compounds'!$D$9))*'RI compounds'!$H$10+'RI compounds'!$C$9,""),""))</f>
        <v/>
      </c>
      <c r="AI56" s="50" t="str">
        <f>IF($Z56=1300,'RI compounds'!$C$11,IF($Z56&lt;'RI compounds'!$D$11,IF($Z56&gt;'RI compounds'!$D$10,(LN($Z56)-LN('RI compounds'!$D$10))*'RI compounds'!$H$11+'RI compounds'!$C$10,""),""))</f>
        <v/>
      </c>
      <c r="AJ56" s="50" t="str">
        <f>IF($Z56=1400,'RI compounds'!$C$12,IF($Z56&lt;'RI compounds'!$D$12,IF($Z56&gt;'RI compounds'!$D$11,(LN($Z56)-LN('RI compounds'!$D$11))*'RI compounds'!$H$12+'RI compounds'!$C$11,""),""))</f>
        <v/>
      </c>
      <c r="AK56" s="50" t="str">
        <f>IF($Z56=1500,'RI compounds'!$C$13,IF($Z56&lt;'RI compounds'!$D$13,IF($Z56&gt;'RI compounds'!$D$12,(LN($Z56)-LN('RI compounds'!$D$12))*'RI compounds'!$H$13+'RI compounds'!$C$12,""),""))</f>
        <v/>
      </c>
      <c r="AL56" s="50" t="str">
        <f>IF($Z56=1600,'RI compounds'!$C$14,IF($Z56&lt;'RI compounds'!$D$14,IF($Z56&gt;'RI compounds'!$D$13,(LN($Z56)-LN('RI compounds'!$D$13))*'RI compounds'!$H$14+'RI compounds'!$C$13,""),""))</f>
        <v/>
      </c>
      <c r="AM56" s="50" t="str">
        <f>IF($Z56=1700,'RI compounds'!$C$15,IF($Z56&lt;'RI compounds'!$D$15,IF($Z56&gt;'RI compounds'!$D$14,(LN($Z56)-LN('RI compounds'!$D$14))*'RI compounds'!$H$15+'RI compounds'!$C$14,""),""))</f>
        <v/>
      </c>
      <c r="AN56" s="50" t="str">
        <f>IF($Z56=1800,'RI compounds'!$C$16,IF($Z56&lt;'RI compounds'!$D$16,IF($Z56&gt;'RI compounds'!$D$15,(LN($Z56)-LN('RI compounds'!$D$15))*'RI compounds'!$H$16+'RI compounds'!$C$15,""),""))</f>
        <v/>
      </c>
      <c r="AO56" s="50" t="str">
        <f>IF($Z56=1900,'RI compounds'!$C$17,IF($Z56&lt;'RI compounds'!$D$17,IF($Z56&gt;'RI compounds'!$D$16,(LN($Z56)-LN('RI compounds'!$D$16))*'RI compounds'!$H$17+'RI compounds'!$C$16,""),""))</f>
        <v/>
      </c>
      <c r="AP56" s="50" t="str">
        <f>IF($Z56=2000,'RI compounds'!$C$18,IF($Z56&lt;'RI compounds'!$D$18,IF($Z56&gt;'RI compounds'!$D$17,(LN($Z56)-LN('RI compounds'!$D$17))*'RI compounds'!$H$18+'RI compounds'!$C$17,""),""))</f>
        <v/>
      </c>
      <c r="AQ56" s="50" t="str">
        <f>IF($Z56=2100,'RI compounds'!$C$19,IF($Z56&lt;'RI compounds'!$D$19,IF($Z56&gt;'RI compounds'!$D$18,(LN($Z56)-LN('RI compounds'!$D$18))*'RI compounds'!$H$19+'RI compounds'!$C$18,""),""))</f>
        <v/>
      </c>
      <c r="AR56" s="50" t="str">
        <f>IF($Z56=2200,'RI compounds'!$C$20,IF($Z56&lt;'RI compounds'!$D$20,IF($Z56&gt;'RI compounds'!$D$19,(LN($Z56)-LN('RI compounds'!$D$19))*'RI compounds'!$H$20+'RI compounds'!$C$19,""),""))</f>
        <v/>
      </c>
      <c r="AS56" s="50" t="str">
        <f>IF($Z56=2300,'RI compounds'!$C$21,IF($Z56&lt;'RI compounds'!$D$21,IF($Z56&gt;'RI compounds'!$D$20,(LN($Z56)-LN('RI compounds'!$D$20))*'RI compounds'!$H$21+'RI compounds'!$C$20,""),""))</f>
        <v/>
      </c>
      <c r="AT56" s="50" t="str">
        <f>IF($Z56&gt;2300,(LN($Z56)-LN('RI compounds'!$D$20))*'RI compounds'!$H$21+'RI compounds'!$C$20,"")</f>
        <v/>
      </c>
    </row>
    <row r="57" spans="1:46" s="7" customFormat="1" ht="15" x14ac:dyDescent="0.25">
      <c r="A57" s="46">
        <f>+All!F57</f>
        <v>0.5</v>
      </c>
      <c r="B57" s="47" t="e">
        <f>All!#REF!</f>
        <v>#REF!</v>
      </c>
      <c r="C57" s="45" t="e">
        <f>IF(B57&lt;'RI compounds'!$C$3,INT(EXP((B57-'RI compounds'!$C$3)/'RI compounds'!$H$4+LN('RI compounds'!$D$3))),"")</f>
        <v>#REF!</v>
      </c>
      <c r="D57" s="45" t="e">
        <f>IF($B57&lt;'RI compounds'!$C$4,IF($B57&gt;'RI compounds'!$C$3,INT(EXP(($B57-'RI compounds'!$C$3)/'RI compounds'!$H$4+LN('RI compounds'!$D$3))),""),"")</f>
        <v>#REF!</v>
      </c>
      <c r="E57" s="45" t="e">
        <f>IF($B57&lt;'RI compounds'!$C$5,IF($B57&gt;'RI compounds'!$C$4,INT(EXP(($B57-'RI compounds'!$C$4)/'RI compounds'!$H$5+LN('RI compounds'!$D$4))),""),"")</f>
        <v>#REF!</v>
      </c>
      <c r="F57" s="45" t="e">
        <f>IF($B57&lt;'RI compounds'!$C$6,IF($B57&gt;'RI compounds'!$C$5,INT(EXP(($B57-'RI compounds'!$C$5)/'RI compounds'!$H$6+LN('RI compounds'!$D$5))),""),"")</f>
        <v>#REF!</v>
      </c>
      <c r="G57" s="45" t="e">
        <f>IF($B57&lt;'RI compounds'!$C$7,IF($B57&gt;'RI compounds'!$C$6,INT(EXP(($B57-'RI compounds'!$C$6)/'RI compounds'!$H$7+LN('RI compounds'!$D$6))),""),"")</f>
        <v>#REF!</v>
      </c>
      <c r="H57" s="45" t="e">
        <f>IF($B57&lt;'RI compounds'!$C$8,IF($B57&gt;'RI compounds'!$C$7,INT(EXP(($B57-'RI compounds'!$C$7)/'RI compounds'!$H$8+LN('RI compounds'!$D$7))),""),"")</f>
        <v>#REF!</v>
      </c>
      <c r="I57" s="45" t="e">
        <f>IF($B57&lt;'RI compounds'!$C$9,IF($B57&gt;'RI compounds'!$C$8,INT(EXP(($B57-'RI compounds'!$C$8)/'RI compounds'!$H$9+LN('RI compounds'!$D$8))),""),"")</f>
        <v>#REF!</v>
      </c>
      <c r="J57" s="45" t="e">
        <f>IF($B57&lt;'RI compounds'!$C$10,IF($B57&gt;'RI compounds'!$C$9,INT(EXP(($B57-'RI compounds'!$C$9)/'RI compounds'!$H$10+LN('RI compounds'!$D$9))),""),"")</f>
        <v>#REF!</v>
      </c>
      <c r="K57" s="45" t="e">
        <f>IF($B57&lt;'RI compounds'!$C$11,IF($B57&gt;'RI compounds'!$C$10,INT(EXP(($B57-'RI compounds'!$C$10)/'RI compounds'!$H$11+LN('RI compounds'!$D$10))),""),"")</f>
        <v>#REF!</v>
      </c>
      <c r="L57" s="45" t="e">
        <f>IF($B57&lt;'RI compounds'!$C$12,IF($B57&gt;'RI compounds'!$C$11,INT(EXP(($B57-'RI compounds'!$C$11)/'RI compounds'!$H$12+LN('RI compounds'!$D$11))),""),"")</f>
        <v>#REF!</v>
      </c>
      <c r="M57" s="45" t="e">
        <f>IF($B57&lt;'RI compounds'!$C$13,IF($B57&gt;'RI compounds'!$C$12,INT(EXP(($B57-'RI compounds'!$C$12)/'RI compounds'!$H$13+LN('RI compounds'!$D$12))),""),"")</f>
        <v>#REF!</v>
      </c>
      <c r="N57" s="45" t="e">
        <f>IF($B57&lt;'RI compounds'!$C$14,IF($B57&gt;'RI compounds'!$C$13,INT(EXP(($B57-'RI compounds'!$C$13)/'RI compounds'!$H$14+LN('RI compounds'!$D$13))),""),"")</f>
        <v>#REF!</v>
      </c>
      <c r="O57" s="45" t="e">
        <f>IF($B57&lt;'RI compounds'!$C$15,IF($B57&gt;'RI compounds'!$C$14,INT(EXP(($B57-'RI compounds'!$C$14)/'RI compounds'!$H$15+LN('RI compounds'!$D$14))),""),"")</f>
        <v>#REF!</v>
      </c>
      <c r="P57" s="45" t="e">
        <f>IF($B57&lt;'RI compounds'!$C$16,IF($B57&gt;'RI compounds'!$C$15,INT(EXP(($B57-'RI compounds'!$C$15)/'RI compounds'!$H$16+LN('RI compounds'!$D$15))),""),"")</f>
        <v>#REF!</v>
      </c>
      <c r="Q57" s="45" t="e">
        <f>IF($B57&lt;'RI compounds'!$C$17,IF($B57&gt;'RI compounds'!$C$16,INT(EXP(($B57-'RI compounds'!$C$16)/'RI compounds'!$H$17+LN('RI compounds'!$D$16))),""),"")</f>
        <v>#REF!</v>
      </c>
      <c r="R57" s="45" t="e">
        <f>IF($B57&lt;'RI compounds'!$C$18,IF($B57&gt;'RI compounds'!$C$17,INT(EXP(($B57-'RI compounds'!$C$17)/'RI compounds'!$H$18+LN('RI compounds'!$D$17))),""),"")</f>
        <v>#REF!</v>
      </c>
      <c r="S57" s="45" t="e">
        <f>IF($B57&lt;'RI compounds'!$C$19,IF($B57&gt;'RI compounds'!$C$18,INT(EXP(($B57-'RI compounds'!$C$18)/'RI compounds'!$H$19+LN('RI compounds'!$D$18))),""),"")</f>
        <v>#REF!</v>
      </c>
      <c r="T57" s="45" t="e">
        <f>IF($B57&lt;'RI compounds'!$C$20,IF($B57&gt;'RI compounds'!$C$19,INT(EXP(($B57-'RI compounds'!$C$19)/'RI compounds'!$H$20+LN('RI compounds'!$D$19))),""),"")</f>
        <v>#REF!</v>
      </c>
      <c r="U57" s="45" t="e">
        <f>IF($B57&lt;'RI compounds'!$C$21,IF($B57&gt;'RI compounds'!$C$20,INT(EXP(($B57-'RI compounds'!$C$20)/'RI compounds'!$H$21+LN('RI compounds'!$D$20))),""),"")</f>
        <v>#REF!</v>
      </c>
      <c r="V57" s="45" t="e">
        <f>IF($B57&gt;'RI compounds'!$C$21,INT(EXP(($B57-'RI compounds'!$C$20)/'RI compounds'!$H$21+LN('RI compounds'!$D$20))),"")</f>
        <v>#REF!</v>
      </c>
      <c r="W57" s="28"/>
      <c r="X57" s="48" t="str">
        <f>All!B57</f>
        <v>Hexanal</v>
      </c>
      <c r="Y57" s="46">
        <f>+All!F57</f>
        <v>0.5</v>
      </c>
      <c r="Z57" s="49">
        <f>+All!H57</f>
        <v>797</v>
      </c>
      <c r="AA57" s="50" t="str">
        <f>IF($Z57=500,'RI compounds'!$C$3,IF($Z57&lt;'RI compounds'!$D$3,(LN($Z57)-LN('RI compounds'!$D$3))*'RI compounds'!$H$4+'RI compounds'!$C$3,""))</f>
        <v/>
      </c>
      <c r="AB57" s="50" t="str">
        <f>IF($Z57=600,'RI compounds'!$C$4,IF($Z57&lt;'RI compounds'!$D$4,IF($Z57&gt;'RI compounds'!$D$3,(LN($Z57)-LN('RI compounds'!$D$3))*'RI compounds'!$H$4+'RI compounds'!$C$3,""),""))</f>
        <v/>
      </c>
      <c r="AC57" s="50" t="str">
        <f>IF($Z57=700,+'RI compounds'!$C$5,IF($Z57&lt;'RI compounds'!$D$5,IF($Z57&gt;'RI compounds'!$D$4,(LN($Z57)-LN('RI compounds'!$D$4))*'RI compounds'!$H$5+'RI compounds'!$C$4,""),""))</f>
        <v/>
      </c>
      <c r="AD57" s="50">
        <f>IF($Z57=800,'RI compounds'!$C$6,IF($Z57&lt;'RI compounds'!$D$6,IF($Z57&gt;'RI compounds'!$D$5,(LN($Z57)-LN('RI compounds'!$D$5))*'RI compounds'!$H$6+'RI compounds'!$C$5,""),""))</f>
        <v>8.4820608110801476</v>
      </c>
      <c r="AE57" s="50" t="str">
        <f>IF($Z57=900,'RI compounds'!$C$7,IF($Z57&lt;'RI compounds'!$D$7,IF($Z57&gt;'RI compounds'!$D$6,(LN($Z57)-LN('RI compounds'!$D$6))*'RI compounds'!$H$7+'RI compounds'!$C$6,""),""))</f>
        <v/>
      </c>
      <c r="AF57" s="50" t="str">
        <f>IF($Z57=1000,'RI compounds'!$C$8,IF($Z57&lt;'RI compounds'!$D$8,IF($Z57&gt;'RI compounds'!$D$7,(LN($Z57)-LN('RI compounds'!$D$7))*'RI compounds'!$H$8+'RI compounds'!$C$7,""),""))</f>
        <v/>
      </c>
      <c r="AG57" s="50" t="str">
        <f>IF($Z57=1100,'RI compounds'!$C$9,IF($Z57&lt;'RI compounds'!$D$9,IF($Z57&gt;'RI compounds'!$D$8,(LN($Z57)-LN('RI compounds'!$D$8))*'RI compounds'!$H$9+'RI compounds'!$C$8,""),""))</f>
        <v/>
      </c>
      <c r="AH57" s="50" t="str">
        <f>IF($Z57=1200,'RI compounds'!$C$10,IF($Z57&lt;'RI compounds'!$D$10,IF($Z57&gt;'RI compounds'!$D$9,(LN($Z57)-LN('RI compounds'!$D$9))*'RI compounds'!$H$10+'RI compounds'!$C$9,""),""))</f>
        <v/>
      </c>
      <c r="AI57" s="50" t="str">
        <f>IF($Z57=1300,'RI compounds'!$C$11,IF($Z57&lt;'RI compounds'!$D$11,IF($Z57&gt;'RI compounds'!$D$10,(LN($Z57)-LN('RI compounds'!$D$10))*'RI compounds'!$H$11+'RI compounds'!$C$10,""),""))</f>
        <v/>
      </c>
      <c r="AJ57" s="50" t="str">
        <f>IF($Z57=1400,'RI compounds'!$C$12,IF($Z57&lt;'RI compounds'!$D$12,IF($Z57&gt;'RI compounds'!$D$11,(LN($Z57)-LN('RI compounds'!$D$11))*'RI compounds'!$H$12+'RI compounds'!$C$11,""),""))</f>
        <v/>
      </c>
      <c r="AK57" s="50" t="str">
        <f>IF($Z57=1500,'RI compounds'!$C$13,IF($Z57&lt;'RI compounds'!$D$13,IF($Z57&gt;'RI compounds'!$D$12,(LN($Z57)-LN('RI compounds'!$D$12))*'RI compounds'!$H$13+'RI compounds'!$C$12,""),""))</f>
        <v/>
      </c>
      <c r="AL57" s="50" t="str">
        <f>IF($Z57=1600,'RI compounds'!$C$14,IF($Z57&lt;'RI compounds'!$D$14,IF($Z57&gt;'RI compounds'!$D$13,(LN($Z57)-LN('RI compounds'!$D$13))*'RI compounds'!$H$14+'RI compounds'!$C$13,""),""))</f>
        <v/>
      </c>
      <c r="AM57" s="50" t="str">
        <f>IF($Z57=1700,'RI compounds'!$C$15,IF($Z57&lt;'RI compounds'!$D$15,IF($Z57&gt;'RI compounds'!$D$14,(LN($Z57)-LN('RI compounds'!$D$14))*'RI compounds'!$H$15+'RI compounds'!$C$14,""),""))</f>
        <v/>
      </c>
      <c r="AN57" s="50" t="str">
        <f>IF($Z57=1800,'RI compounds'!$C$16,IF($Z57&lt;'RI compounds'!$D$16,IF($Z57&gt;'RI compounds'!$D$15,(LN($Z57)-LN('RI compounds'!$D$15))*'RI compounds'!$H$16+'RI compounds'!$C$15,""),""))</f>
        <v/>
      </c>
      <c r="AO57" s="50" t="str">
        <f>IF($Z57=1900,'RI compounds'!$C$17,IF($Z57&lt;'RI compounds'!$D$17,IF($Z57&gt;'RI compounds'!$D$16,(LN($Z57)-LN('RI compounds'!$D$16))*'RI compounds'!$H$17+'RI compounds'!$C$16,""),""))</f>
        <v/>
      </c>
      <c r="AP57" s="50" t="str">
        <f>IF($Z57=2000,'RI compounds'!$C$18,IF($Z57&lt;'RI compounds'!$D$18,IF($Z57&gt;'RI compounds'!$D$17,(LN($Z57)-LN('RI compounds'!$D$17))*'RI compounds'!$H$18+'RI compounds'!$C$17,""),""))</f>
        <v/>
      </c>
      <c r="AQ57" s="50" t="str">
        <f>IF($Z57=2100,'RI compounds'!$C$19,IF($Z57&lt;'RI compounds'!$D$19,IF($Z57&gt;'RI compounds'!$D$18,(LN($Z57)-LN('RI compounds'!$D$18))*'RI compounds'!$H$19+'RI compounds'!$C$18,""),""))</f>
        <v/>
      </c>
      <c r="AR57" s="50" t="str">
        <f>IF($Z57=2200,'RI compounds'!$C$20,IF($Z57&lt;'RI compounds'!$D$20,IF($Z57&gt;'RI compounds'!$D$19,(LN($Z57)-LN('RI compounds'!$D$19))*'RI compounds'!$H$20+'RI compounds'!$C$19,""),""))</f>
        <v/>
      </c>
      <c r="AS57" s="50" t="str">
        <f>IF($Z57=2300,'RI compounds'!$C$21,IF($Z57&lt;'RI compounds'!$D$21,IF($Z57&gt;'RI compounds'!$D$20,(LN($Z57)-LN('RI compounds'!$D$20))*'RI compounds'!$H$21+'RI compounds'!$C$20,""),""))</f>
        <v/>
      </c>
      <c r="AT57" s="50" t="str">
        <f>IF($Z57&gt;2300,(LN($Z57)-LN('RI compounds'!$D$20))*'RI compounds'!$H$21+'RI compounds'!$C$20,"")</f>
        <v/>
      </c>
    </row>
    <row r="58" spans="1:46" s="7" customFormat="1" ht="15" x14ac:dyDescent="0.25">
      <c r="A58" s="46">
        <f>+All!F58</f>
        <v>0.5</v>
      </c>
      <c r="B58" s="47" t="e">
        <f>All!#REF!</f>
        <v>#REF!</v>
      </c>
      <c r="C58" s="45" t="e">
        <f>IF(B58&lt;'RI compounds'!$C$3,INT(EXP((B58-'RI compounds'!$C$3)/'RI compounds'!$H$4+LN('RI compounds'!$D$3))),"")</f>
        <v>#REF!</v>
      </c>
      <c r="D58" s="45" t="e">
        <f>IF($B58&lt;'RI compounds'!$C$4,IF($B58&gt;'RI compounds'!$C$3,INT(EXP(($B58-'RI compounds'!$C$3)/'RI compounds'!$H$4+LN('RI compounds'!$D$3))),""),"")</f>
        <v>#REF!</v>
      </c>
      <c r="E58" s="45" t="e">
        <f>IF($B58&lt;'RI compounds'!$C$5,IF($B58&gt;'RI compounds'!$C$4,INT(EXP(($B58-'RI compounds'!$C$4)/'RI compounds'!$H$5+LN('RI compounds'!$D$4))),""),"")</f>
        <v>#REF!</v>
      </c>
      <c r="F58" s="45" t="e">
        <f>IF($B58&lt;'RI compounds'!$C$6,IF($B58&gt;'RI compounds'!$C$5,INT(EXP(($B58-'RI compounds'!$C$5)/'RI compounds'!$H$6+LN('RI compounds'!$D$5))),""),"")</f>
        <v>#REF!</v>
      </c>
      <c r="G58" s="45" t="e">
        <f>IF($B58&lt;'RI compounds'!$C$7,IF($B58&gt;'RI compounds'!$C$6,INT(EXP(($B58-'RI compounds'!$C$6)/'RI compounds'!$H$7+LN('RI compounds'!$D$6))),""),"")</f>
        <v>#REF!</v>
      </c>
      <c r="H58" s="45" t="e">
        <f>IF($B58&lt;'RI compounds'!$C$8,IF($B58&gt;'RI compounds'!$C$7,INT(EXP(($B58-'RI compounds'!$C$7)/'RI compounds'!$H$8+LN('RI compounds'!$D$7))),""),"")</f>
        <v>#REF!</v>
      </c>
      <c r="I58" s="45" t="e">
        <f>IF($B58&lt;'RI compounds'!$C$9,IF($B58&gt;'RI compounds'!$C$8,INT(EXP(($B58-'RI compounds'!$C$8)/'RI compounds'!$H$9+LN('RI compounds'!$D$8))),""),"")</f>
        <v>#REF!</v>
      </c>
      <c r="J58" s="45" t="e">
        <f>IF($B58&lt;'RI compounds'!$C$10,IF($B58&gt;'RI compounds'!$C$9,INT(EXP(($B58-'RI compounds'!$C$9)/'RI compounds'!$H$10+LN('RI compounds'!$D$9))),""),"")</f>
        <v>#REF!</v>
      </c>
      <c r="K58" s="45" t="e">
        <f>IF($B58&lt;'RI compounds'!$C$11,IF($B58&gt;'RI compounds'!$C$10,INT(EXP(($B58-'RI compounds'!$C$10)/'RI compounds'!$H$11+LN('RI compounds'!$D$10))),""),"")</f>
        <v>#REF!</v>
      </c>
      <c r="L58" s="45" t="e">
        <f>IF($B58&lt;'RI compounds'!$C$12,IF($B58&gt;'RI compounds'!$C$11,INT(EXP(($B58-'RI compounds'!$C$11)/'RI compounds'!$H$12+LN('RI compounds'!$D$11))),""),"")</f>
        <v>#REF!</v>
      </c>
      <c r="M58" s="45" t="e">
        <f>IF($B58&lt;'RI compounds'!$C$13,IF($B58&gt;'RI compounds'!$C$12,INT(EXP(($B58-'RI compounds'!$C$12)/'RI compounds'!$H$13+LN('RI compounds'!$D$12))),""),"")</f>
        <v>#REF!</v>
      </c>
      <c r="N58" s="45" t="e">
        <f>IF($B58&lt;'RI compounds'!$C$14,IF($B58&gt;'RI compounds'!$C$13,INT(EXP(($B58-'RI compounds'!$C$13)/'RI compounds'!$H$14+LN('RI compounds'!$D$13))),""),"")</f>
        <v>#REF!</v>
      </c>
      <c r="O58" s="45" t="e">
        <f>IF($B58&lt;'RI compounds'!$C$15,IF($B58&gt;'RI compounds'!$C$14,INT(EXP(($B58-'RI compounds'!$C$14)/'RI compounds'!$H$15+LN('RI compounds'!$D$14))),""),"")</f>
        <v>#REF!</v>
      </c>
      <c r="P58" s="45" t="e">
        <f>IF($B58&lt;'RI compounds'!$C$16,IF($B58&gt;'RI compounds'!$C$15,INT(EXP(($B58-'RI compounds'!$C$15)/'RI compounds'!$H$16+LN('RI compounds'!$D$15))),""),"")</f>
        <v>#REF!</v>
      </c>
      <c r="Q58" s="45" t="e">
        <f>IF($B58&lt;'RI compounds'!$C$17,IF($B58&gt;'RI compounds'!$C$16,INT(EXP(($B58-'RI compounds'!$C$16)/'RI compounds'!$H$17+LN('RI compounds'!$D$16))),""),"")</f>
        <v>#REF!</v>
      </c>
      <c r="R58" s="45" t="e">
        <f>IF($B58&lt;'RI compounds'!$C$18,IF($B58&gt;'RI compounds'!$C$17,INT(EXP(($B58-'RI compounds'!$C$17)/'RI compounds'!$H$18+LN('RI compounds'!$D$17))),""),"")</f>
        <v>#REF!</v>
      </c>
      <c r="S58" s="45" t="e">
        <f>IF($B58&lt;'RI compounds'!$C$19,IF($B58&gt;'RI compounds'!$C$18,INT(EXP(($B58-'RI compounds'!$C$18)/'RI compounds'!$H$19+LN('RI compounds'!$D$18))),""),"")</f>
        <v>#REF!</v>
      </c>
      <c r="T58" s="45" t="e">
        <f>IF($B58&lt;'RI compounds'!$C$20,IF($B58&gt;'RI compounds'!$C$19,INT(EXP(($B58-'RI compounds'!$C$19)/'RI compounds'!$H$20+LN('RI compounds'!$D$19))),""),"")</f>
        <v>#REF!</v>
      </c>
      <c r="U58" s="45" t="e">
        <f>IF($B58&lt;'RI compounds'!$C$21,IF($B58&gt;'RI compounds'!$C$20,INT(EXP(($B58-'RI compounds'!$C$20)/'RI compounds'!$H$21+LN('RI compounds'!$D$20))),""),"")</f>
        <v>#REF!</v>
      </c>
      <c r="V58" s="45" t="e">
        <f>IF($B58&gt;'RI compounds'!$C$21,INT(EXP(($B58-'RI compounds'!$C$20)/'RI compounds'!$H$21+LN('RI compounds'!$D$20))),"")</f>
        <v>#REF!</v>
      </c>
      <c r="W58" s="28"/>
      <c r="X58" s="48" t="str">
        <f>All!B58</f>
        <v>Z-Propanoic acid, 2-hydroxy ethyl ester</v>
      </c>
      <c r="Y58" s="46">
        <f>+All!F58</f>
        <v>0.5</v>
      </c>
      <c r="Z58" s="49">
        <f>+All!H58</f>
        <v>808</v>
      </c>
      <c r="AA58" s="50" t="str">
        <f>IF($Z58=500,'RI compounds'!$C$3,IF($Z58&lt;'RI compounds'!$D$3,(LN($Z58)-LN('RI compounds'!$D$3))*'RI compounds'!$H$4+'RI compounds'!$C$3,""))</f>
        <v/>
      </c>
      <c r="AB58" s="50" t="str">
        <f>IF($Z58=600,'RI compounds'!$C$4,IF($Z58&lt;'RI compounds'!$D$4,IF($Z58&gt;'RI compounds'!$D$3,(LN($Z58)-LN('RI compounds'!$D$3))*'RI compounds'!$H$4+'RI compounds'!$C$3,""),""))</f>
        <v/>
      </c>
      <c r="AC58" s="50" t="str">
        <f>IF($Z58=700,+'RI compounds'!$C$5,IF($Z58&lt;'RI compounds'!$D$5,IF($Z58&gt;'RI compounds'!$D$4,(LN($Z58)-LN('RI compounds'!$D$4))*'RI compounds'!$H$5+'RI compounds'!$C$4,""),""))</f>
        <v/>
      </c>
      <c r="AD58" s="50" t="str">
        <f>IF($Z58=800,'RI compounds'!$C$6,IF($Z58&lt;'RI compounds'!$D$6,IF($Z58&gt;'RI compounds'!$D$5,(LN($Z58)-LN('RI compounds'!$D$5))*'RI compounds'!$H$6+'RI compounds'!$C$5,""),""))</f>
        <v/>
      </c>
      <c r="AE58" s="50">
        <f>IF($Z58=900,'RI compounds'!$C$7,IF($Z58&lt;'RI compounds'!$D$7,IF($Z58&gt;'RI compounds'!$D$6,(LN($Z58)-LN('RI compounds'!$D$6))*'RI compounds'!$H$7+'RI compounds'!$C$6,""),""))</f>
        <v>8.7082825903211702</v>
      </c>
      <c r="AF58" s="50" t="str">
        <f>IF($Z58=1000,'RI compounds'!$C$8,IF($Z58&lt;'RI compounds'!$D$8,IF($Z58&gt;'RI compounds'!$D$7,(LN($Z58)-LN('RI compounds'!$D$7))*'RI compounds'!$H$8+'RI compounds'!$C$7,""),""))</f>
        <v/>
      </c>
      <c r="AG58" s="50" t="str">
        <f>IF($Z58=1100,'RI compounds'!$C$9,IF($Z58&lt;'RI compounds'!$D$9,IF($Z58&gt;'RI compounds'!$D$8,(LN($Z58)-LN('RI compounds'!$D$8))*'RI compounds'!$H$9+'RI compounds'!$C$8,""),""))</f>
        <v/>
      </c>
      <c r="AH58" s="50" t="str">
        <f>IF($Z58=1200,'RI compounds'!$C$10,IF($Z58&lt;'RI compounds'!$D$10,IF($Z58&gt;'RI compounds'!$D$9,(LN($Z58)-LN('RI compounds'!$D$9))*'RI compounds'!$H$10+'RI compounds'!$C$9,""),""))</f>
        <v/>
      </c>
      <c r="AI58" s="50" t="str">
        <f>IF($Z58=1300,'RI compounds'!$C$11,IF($Z58&lt;'RI compounds'!$D$11,IF($Z58&gt;'RI compounds'!$D$10,(LN($Z58)-LN('RI compounds'!$D$10))*'RI compounds'!$H$11+'RI compounds'!$C$10,""),""))</f>
        <v/>
      </c>
      <c r="AJ58" s="50" t="str">
        <f>IF($Z58=1400,'RI compounds'!$C$12,IF($Z58&lt;'RI compounds'!$D$12,IF($Z58&gt;'RI compounds'!$D$11,(LN($Z58)-LN('RI compounds'!$D$11))*'RI compounds'!$H$12+'RI compounds'!$C$11,""),""))</f>
        <v/>
      </c>
      <c r="AK58" s="50" t="str">
        <f>IF($Z58=1500,'RI compounds'!$C$13,IF($Z58&lt;'RI compounds'!$D$13,IF($Z58&gt;'RI compounds'!$D$12,(LN($Z58)-LN('RI compounds'!$D$12))*'RI compounds'!$H$13+'RI compounds'!$C$12,""),""))</f>
        <v/>
      </c>
      <c r="AL58" s="50" t="str">
        <f>IF($Z58=1600,'RI compounds'!$C$14,IF($Z58&lt;'RI compounds'!$D$14,IF($Z58&gt;'RI compounds'!$D$13,(LN($Z58)-LN('RI compounds'!$D$13))*'RI compounds'!$H$14+'RI compounds'!$C$13,""),""))</f>
        <v/>
      </c>
      <c r="AM58" s="50" t="str">
        <f>IF($Z58=1700,'RI compounds'!$C$15,IF($Z58&lt;'RI compounds'!$D$15,IF($Z58&gt;'RI compounds'!$D$14,(LN($Z58)-LN('RI compounds'!$D$14))*'RI compounds'!$H$15+'RI compounds'!$C$14,""),""))</f>
        <v/>
      </c>
      <c r="AN58" s="50" t="str">
        <f>IF($Z58=1800,'RI compounds'!$C$16,IF($Z58&lt;'RI compounds'!$D$16,IF($Z58&gt;'RI compounds'!$D$15,(LN($Z58)-LN('RI compounds'!$D$15))*'RI compounds'!$H$16+'RI compounds'!$C$15,""),""))</f>
        <v/>
      </c>
      <c r="AO58" s="50" t="str">
        <f>IF($Z58=1900,'RI compounds'!$C$17,IF($Z58&lt;'RI compounds'!$D$17,IF($Z58&gt;'RI compounds'!$D$16,(LN($Z58)-LN('RI compounds'!$D$16))*'RI compounds'!$H$17+'RI compounds'!$C$16,""),""))</f>
        <v/>
      </c>
      <c r="AP58" s="50" t="str">
        <f>IF($Z58=2000,'RI compounds'!$C$18,IF($Z58&lt;'RI compounds'!$D$18,IF($Z58&gt;'RI compounds'!$D$17,(LN($Z58)-LN('RI compounds'!$D$17))*'RI compounds'!$H$18+'RI compounds'!$C$17,""),""))</f>
        <v/>
      </c>
      <c r="AQ58" s="50" t="str">
        <f>IF($Z58=2100,'RI compounds'!$C$19,IF($Z58&lt;'RI compounds'!$D$19,IF($Z58&gt;'RI compounds'!$D$18,(LN($Z58)-LN('RI compounds'!$D$18))*'RI compounds'!$H$19+'RI compounds'!$C$18,""),""))</f>
        <v/>
      </c>
      <c r="AR58" s="50" t="str">
        <f>IF($Z58=2200,'RI compounds'!$C$20,IF($Z58&lt;'RI compounds'!$D$20,IF($Z58&gt;'RI compounds'!$D$19,(LN($Z58)-LN('RI compounds'!$D$19))*'RI compounds'!$H$20+'RI compounds'!$C$19,""),""))</f>
        <v/>
      </c>
      <c r="AS58" s="50" t="str">
        <f>IF($Z58=2300,'RI compounds'!$C$21,IF($Z58&lt;'RI compounds'!$D$21,IF($Z58&gt;'RI compounds'!$D$20,(LN($Z58)-LN('RI compounds'!$D$20))*'RI compounds'!$H$21+'RI compounds'!$C$20,""),""))</f>
        <v/>
      </c>
      <c r="AT58" s="50" t="str">
        <f>IF($Z58&gt;2300,(LN($Z58)-LN('RI compounds'!$D$20))*'RI compounds'!$H$21+'RI compounds'!$C$20,"")</f>
        <v/>
      </c>
    </row>
    <row r="59" spans="1:46" s="7" customFormat="1" ht="15" x14ac:dyDescent="0.25">
      <c r="A59" s="46">
        <f>+All!F59</f>
        <v>0.5</v>
      </c>
      <c r="B59" s="47" t="e">
        <f>All!#REF!</f>
        <v>#REF!</v>
      </c>
      <c r="C59" s="45" t="e">
        <f>IF(B59&lt;'RI compounds'!$C$3,INT(EXP((B59-'RI compounds'!$C$3)/'RI compounds'!$H$4+LN('RI compounds'!$D$3))),"")</f>
        <v>#REF!</v>
      </c>
      <c r="D59" s="45" t="e">
        <f>IF($B59&lt;'RI compounds'!$C$4,IF($B59&gt;'RI compounds'!$C$3,INT(EXP(($B59-'RI compounds'!$C$3)/'RI compounds'!$H$4+LN('RI compounds'!$D$3))),""),"")</f>
        <v>#REF!</v>
      </c>
      <c r="E59" s="45" t="e">
        <f>IF($B59&lt;'RI compounds'!$C$5,IF($B59&gt;'RI compounds'!$C$4,INT(EXP(($B59-'RI compounds'!$C$4)/'RI compounds'!$H$5+LN('RI compounds'!$D$4))),""),"")</f>
        <v>#REF!</v>
      </c>
      <c r="F59" s="45" t="e">
        <f>IF($B59&lt;'RI compounds'!$C$6,IF($B59&gt;'RI compounds'!$C$5,INT(EXP(($B59-'RI compounds'!$C$5)/'RI compounds'!$H$6+LN('RI compounds'!$D$5))),""),"")</f>
        <v>#REF!</v>
      </c>
      <c r="G59" s="45" t="e">
        <f>IF($B59&lt;'RI compounds'!$C$7,IF($B59&gt;'RI compounds'!$C$6,INT(EXP(($B59-'RI compounds'!$C$6)/'RI compounds'!$H$7+LN('RI compounds'!$D$6))),""),"")</f>
        <v>#REF!</v>
      </c>
      <c r="H59" s="45" t="e">
        <f>IF($B59&lt;'RI compounds'!$C$8,IF($B59&gt;'RI compounds'!$C$7,INT(EXP(($B59-'RI compounds'!$C$7)/'RI compounds'!$H$8+LN('RI compounds'!$D$7))),""),"")</f>
        <v>#REF!</v>
      </c>
      <c r="I59" s="45" t="e">
        <f>IF($B59&lt;'RI compounds'!$C$9,IF($B59&gt;'RI compounds'!$C$8,INT(EXP(($B59-'RI compounds'!$C$8)/'RI compounds'!$H$9+LN('RI compounds'!$D$8))),""),"")</f>
        <v>#REF!</v>
      </c>
      <c r="J59" s="45" t="e">
        <f>IF($B59&lt;'RI compounds'!$C$10,IF($B59&gt;'RI compounds'!$C$9,INT(EXP(($B59-'RI compounds'!$C$9)/'RI compounds'!$H$10+LN('RI compounds'!$D$9))),""),"")</f>
        <v>#REF!</v>
      </c>
      <c r="K59" s="45" t="e">
        <f>IF($B59&lt;'RI compounds'!$C$11,IF($B59&gt;'RI compounds'!$C$10,INT(EXP(($B59-'RI compounds'!$C$10)/'RI compounds'!$H$11+LN('RI compounds'!$D$10))),""),"")</f>
        <v>#REF!</v>
      </c>
      <c r="L59" s="45" t="e">
        <f>IF($B59&lt;'RI compounds'!$C$12,IF($B59&gt;'RI compounds'!$C$11,INT(EXP(($B59-'RI compounds'!$C$11)/'RI compounds'!$H$12+LN('RI compounds'!$D$11))),""),"")</f>
        <v>#REF!</v>
      </c>
      <c r="M59" s="45" t="e">
        <f>IF($B59&lt;'RI compounds'!$C$13,IF($B59&gt;'RI compounds'!$C$12,INT(EXP(($B59-'RI compounds'!$C$12)/'RI compounds'!$H$13+LN('RI compounds'!$D$12))),""),"")</f>
        <v>#REF!</v>
      </c>
      <c r="N59" s="45" t="e">
        <f>IF($B59&lt;'RI compounds'!$C$14,IF($B59&gt;'RI compounds'!$C$13,INT(EXP(($B59-'RI compounds'!$C$13)/'RI compounds'!$H$14+LN('RI compounds'!$D$13))),""),"")</f>
        <v>#REF!</v>
      </c>
      <c r="O59" s="45" t="e">
        <f>IF($B59&lt;'RI compounds'!$C$15,IF($B59&gt;'RI compounds'!$C$14,INT(EXP(($B59-'RI compounds'!$C$14)/'RI compounds'!$H$15+LN('RI compounds'!$D$14))),""),"")</f>
        <v>#REF!</v>
      </c>
      <c r="P59" s="45" t="e">
        <f>IF($B59&lt;'RI compounds'!$C$16,IF($B59&gt;'RI compounds'!$C$15,INT(EXP(($B59-'RI compounds'!$C$15)/'RI compounds'!$H$16+LN('RI compounds'!$D$15))),""),"")</f>
        <v>#REF!</v>
      </c>
      <c r="Q59" s="45" t="e">
        <f>IF($B59&lt;'RI compounds'!$C$17,IF($B59&gt;'RI compounds'!$C$16,INT(EXP(($B59-'RI compounds'!$C$16)/'RI compounds'!$H$17+LN('RI compounds'!$D$16))),""),"")</f>
        <v>#REF!</v>
      </c>
      <c r="R59" s="45" t="e">
        <f>IF($B59&lt;'RI compounds'!$C$18,IF($B59&gt;'RI compounds'!$C$17,INT(EXP(($B59-'RI compounds'!$C$17)/'RI compounds'!$H$18+LN('RI compounds'!$D$17))),""),"")</f>
        <v>#REF!</v>
      </c>
      <c r="S59" s="45" t="e">
        <f>IF($B59&lt;'RI compounds'!$C$19,IF($B59&gt;'RI compounds'!$C$18,INT(EXP(($B59-'RI compounds'!$C$18)/'RI compounds'!$H$19+LN('RI compounds'!$D$18))),""),"")</f>
        <v>#REF!</v>
      </c>
      <c r="T59" s="45" t="e">
        <f>IF($B59&lt;'RI compounds'!$C$20,IF($B59&gt;'RI compounds'!$C$19,INT(EXP(($B59-'RI compounds'!$C$19)/'RI compounds'!$H$20+LN('RI compounds'!$D$19))),""),"")</f>
        <v>#REF!</v>
      </c>
      <c r="U59" s="45" t="e">
        <f>IF($B59&lt;'RI compounds'!$C$21,IF($B59&gt;'RI compounds'!$C$20,INT(EXP(($B59-'RI compounds'!$C$20)/'RI compounds'!$H$21+LN('RI compounds'!$D$20))),""),"")</f>
        <v>#REF!</v>
      </c>
      <c r="V59" s="45" t="e">
        <f>IF($B59&gt;'RI compounds'!$C$21,INT(EXP(($B59-'RI compounds'!$C$20)/'RI compounds'!$H$21+LN('RI compounds'!$D$20))),"")</f>
        <v>#REF!</v>
      </c>
      <c r="W59" s="28"/>
      <c r="X59" s="48" t="str">
        <f>All!B59</f>
        <v>Isovaleric acid**= Butanoic acid, 3-methyl-**B3</v>
      </c>
      <c r="Y59" s="46">
        <f>+All!F59</f>
        <v>0.5</v>
      </c>
      <c r="Z59" s="49">
        <f>+All!H59</f>
        <v>817</v>
      </c>
      <c r="AA59" s="50" t="str">
        <f>IF($Z59=500,'RI compounds'!$C$3,IF($Z59&lt;'RI compounds'!$D$3,(LN($Z59)-LN('RI compounds'!$D$3))*'RI compounds'!$H$4+'RI compounds'!$C$3,""))</f>
        <v/>
      </c>
      <c r="AB59" s="50" t="str">
        <f>IF($Z59=600,'RI compounds'!$C$4,IF($Z59&lt;'RI compounds'!$D$4,IF($Z59&gt;'RI compounds'!$D$3,(LN($Z59)-LN('RI compounds'!$D$3))*'RI compounds'!$H$4+'RI compounds'!$C$3,""),""))</f>
        <v/>
      </c>
      <c r="AC59" s="50" t="str">
        <f>IF($Z59=700,+'RI compounds'!$C$5,IF($Z59&lt;'RI compounds'!$D$5,IF($Z59&gt;'RI compounds'!$D$4,(LN($Z59)-LN('RI compounds'!$D$4))*'RI compounds'!$H$5+'RI compounds'!$C$4,""),""))</f>
        <v/>
      </c>
      <c r="AD59" s="50" t="str">
        <f>IF($Z59=800,'RI compounds'!$C$6,IF($Z59&lt;'RI compounds'!$D$6,IF($Z59&gt;'RI compounds'!$D$5,(LN($Z59)-LN('RI compounds'!$D$5))*'RI compounds'!$H$6+'RI compounds'!$C$5,""),""))</f>
        <v/>
      </c>
      <c r="AE59" s="50">
        <f>IF($Z59=900,'RI compounds'!$C$7,IF($Z59&lt;'RI compounds'!$D$7,IF($Z59&gt;'RI compounds'!$D$6,(LN($Z59)-LN('RI compounds'!$D$6))*'RI compounds'!$H$7+'RI compounds'!$C$6,""),""))</f>
        <v>8.9022997154514378</v>
      </c>
      <c r="AF59" s="50" t="str">
        <f>IF($Z59=1000,'RI compounds'!$C$8,IF($Z59&lt;'RI compounds'!$D$8,IF($Z59&gt;'RI compounds'!$D$7,(LN($Z59)-LN('RI compounds'!$D$7))*'RI compounds'!$H$8+'RI compounds'!$C$7,""),""))</f>
        <v/>
      </c>
      <c r="AG59" s="50" t="str">
        <f>IF($Z59=1100,'RI compounds'!$C$9,IF($Z59&lt;'RI compounds'!$D$9,IF($Z59&gt;'RI compounds'!$D$8,(LN($Z59)-LN('RI compounds'!$D$8))*'RI compounds'!$H$9+'RI compounds'!$C$8,""),""))</f>
        <v/>
      </c>
      <c r="AH59" s="50" t="str">
        <f>IF($Z59=1200,'RI compounds'!$C$10,IF($Z59&lt;'RI compounds'!$D$10,IF($Z59&gt;'RI compounds'!$D$9,(LN($Z59)-LN('RI compounds'!$D$9))*'RI compounds'!$H$10+'RI compounds'!$C$9,""),""))</f>
        <v/>
      </c>
      <c r="AI59" s="50" t="str">
        <f>IF($Z59=1300,'RI compounds'!$C$11,IF($Z59&lt;'RI compounds'!$D$11,IF($Z59&gt;'RI compounds'!$D$10,(LN($Z59)-LN('RI compounds'!$D$10))*'RI compounds'!$H$11+'RI compounds'!$C$10,""),""))</f>
        <v/>
      </c>
      <c r="AJ59" s="50" t="str">
        <f>IF($Z59=1400,'RI compounds'!$C$12,IF($Z59&lt;'RI compounds'!$D$12,IF($Z59&gt;'RI compounds'!$D$11,(LN($Z59)-LN('RI compounds'!$D$11))*'RI compounds'!$H$12+'RI compounds'!$C$11,""),""))</f>
        <v/>
      </c>
      <c r="AK59" s="50" t="str">
        <f>IF($Z59=1500,'RI compounds'!$C$13,IF($Z59&lt;'RI compounds'!$D$13,IF($Z59&gt;'RI compounds'!$D$12,(LN($Z59)-LN('RI compounds'!$D$12))*'RI compounds'!$H$13+'RI compounds'!$C$12,""),""))</f>
        <v/>
      </c>
      <c r="AL59" s="50" t="str">
        <f>IF($Z59=1600,'RI compounds'!$C$14,IF($Z59&lt;'RI compounds'!$D$14,IF($Z59&gt;'RI compounds'!$D$13,(LN($Z59)-LN('RI compounds'!$D$13))*'RI compounds'!$H$14+'RI compounds'!$C$13,""),""))</f>
        <v/>
      </c>
      <c r="AM59" s="50" t="str">
        <f>IF($Z59=1700,'RI compounds'!$C$15,IF($Z59&lt;'RI compounds'!$D$15,IF($Z59&gt;'RI compounds'!$D$14,(LN($Z59)-LN('RI compounds'!$D$14))*'RI compounds'!$H$15+'RI compounds'!$C$14,""),""))</f>
        <v/>
      </c>
      <c r="AN59" s="50" t="str">
        <f>IF($Z59=1800,'RI compounds'!$C$16,IF($Z59&lt;'RI compounds'!$D$16,IF($Z59&gt;'RI compounds'!$D$15,(LN($Z59)-LN('RI compounds'!$D$15))*'RI compounds'!$H$16+'RI compounds'!$C$15,""),""))</f>
        <v/>
      </c>
      <c r="AO59" s="50" t="str">
        <f>IF($Z59=1900,'RI compounds'!$C$17,IF($Z59&lt;'RI compounds'!$D$17,IF($Z59&gt;'RI compounds'!$D$16,(LN($Z59)-LN('RI compounds'!$D$16))*'RI compounds'!$H$17+'RI compounds'!$C$16,""),""))</f>
        <v/>
      </c>
      <c r="AP59" s="50" t="str">
        <f>IF($Z59=2000,'RI compounds'!$C$18,IF($Z59&lt;'RI compounds'!$D$18,IF($Z59&gt;'RI compounds'!$D$17,(LN($Z59)-LN('RI compounds'!$D$17))*'RI compounds'!$H$18+'RI compounds'!$C$17,""),""))</f>
        <v/>
      </c>
      <c r="AQ59" s="50" t="str">
        <f>IF($Z59=2100,'RI compounds'!$C$19,IF($Z59&lt;'RI compounds'!$D$19,IF($Z59&gt;'RI compounds'!$D$18,(LN($Z59)-LN('RI compounds'!$D$18))*'RI compounds'!$H$19+'RI compounds'!$C$18,""),""))</f>
        <v/>
      </c>
      <c r="AR59" s="50" t="str">
        <f>IF($Z59=2200,'RI compounds'!$C$20,IF($Z59&lt;'RI compounds'!$D$20,IF($Z59&gt;'RI compounds'!$D$19,(LN($Z59)-LN('RI compounds'!$D$19))*'RI compounds'!$H$20+'RI compounds'!$C$19,""),""))</f>
        <v/>
      </c>
      <c r="AS59" s="50" t="str">
        <f>IF($Z59=2300,'RI compounds'!$C$21,IF($Z59&lt;'RI compounds'!$D$21,IF($Z59&gt;'RI compounds'!$D$20,(LN($Z59)-LN('RI compounds'!$D$20))*'RI compounds'!$H$21+'RI compounds'!$C$20,""),""))</f>
        <v/>
      </c>
      <c r="AT59" s="50" t="str">
        <f>IF($Z59&gt;2300,(LN($Z59)-LN('RI compounds'!$D$20))*'RI compounds'!$H$21+'RI compounds'!$C$20,"")</f>
        <v/>
      </c>
    </row>
    <row r="60" spans="1:46" s="7" customFormat="1" ht="15" x14ac:dyDescent="0.25">
      <c r="A60" s="46">
        <f>+All!F60</f>
        <v>0.5</v>
      </c>
      <c r="B60" s="47" t="e">
        <f>All!#REF!</f>
        <v>#REF!</v>
      </c>
      <c r="C60" s="45" t="e">
        <f>IF(B60&lt;'RI compounds'!$C$3,INT(EXP((B60-'RI compounds'!$C$3)/'RI compounds'!$H$4+LN('RI compounds'!$D$3))),"")</f>
        <v>#REF!</v>
      </c>
      <c r="D60" s="45" t="e">
        <f>IF($B60&lt;'RI compounds'!$C$4,IF($B60&gt;'RI compounds'!$C$3,INT(EXP(($B60-'RI compounds'!$C$3)/'RI compounds'!$H$4+LN('RI compounds'!$D$3))),""),"")</f>
        <v>#REF!</v>
      </c>
      <c r="E60" s="45" t="e">
        <f>IF($B60&lt;'RI compounds'!$C$5,IF($B60&gt;'RI compounds'!$C$4,INT(EXP(($B60-'RI compounds'!$C$4)/'RI compounds'!$H$5+LN('RI compounds'!$D$4))),""),"")</f>
        <v>#REF!</v>
      </c>
      <c r="F60" s="45" t="e">
        <f>IF($B60&lt;'RI compounds'!$C$6,IF($B60&gt;'RI compounds'!$C$5,INT(EXP(($B60-'RI compounds'!$C$5)/'RI compounds'!$H$6+LN('RI compounds'!$D$5))),""),"")</f>
        <v>#REF!</v>
      </c>
      <c r="G60" s="45" t="e">
        <f>IF($B60&lt;'RI compounds'!$C$7,IF($B60&gt;'RI compounds'!$C$6,INT(EXP(($B60-'RI compounds'!$C$6)/'RI compounds'!$H$7+LN('RI compounds'!$D$6))),""),"")</f>
        <v>#REF!</v>
      </c>
      <c r="H60" s="45" t="e">
        <f>IF($B60&lt;'RI compounds'!$C$8,IF($B60&gt;'RI compounds'!$C$7,INT(EXP(($B60-'RI compounds'!$C$7)/'RI compounds'!$H$8+LN('RI compounds'!$D$7))),""),"")</f>
        <v>#REF!</v>
      </c>
      <c r="I60" s="45" t="e">
        <f>IF($B60&lt;'RI compounds'!$C$9,IF($B60&gt;'RI compounds'!$C$8,INT(EXP(($B60-'RI compounds'!$C$8)/'RI compounds'!$H$9+LN('RI compounds'!$D$8))),""),"")</f>
        <v>#REF!</v>
      </c>
      <c r="J60" s="45" t="e">
        <f>IF($B60&lt;'RI compounds'!$C$10,IF($B60&gt;'RI compounds'!$C$9,INT(EXP(($B60-'RI compounds'!$C$9)/'RI compounds'!$H$10+LN('RI compounds'!$D$9))),""),"")</f>
        <v>#REF!</v>
      </c>
      <c r="K60" s="45" t="e">
        <f>IF($B60&lt;'RI compounds'!$C$11,IF($B60&gt;'RI compounds'!$C$10,INT(EXP(($B60-'RI compounds'!$C$10)/'RI compounds'!$H$11+LN('RI compounds'!$D$10))),""),"")</f>
        <v>#REF!</v>
      </c>
      <c r="L60" s="45" t="e">
        <f>IF($B60&lt;'RI compounds'!$C$12,IF($B60&gt;'RI compounds'!$C$11,INT(EXP(($B60-'RI compounds'!$C$11)/'RI compounds'!$H$12+LN('RI compounds'!$D$11))),""),"")</f>
        <v>#REF!</v>
      </c>
      <c r="M60" s="45" t="e">
        <f>IF($B60&lt;'RI compounds'!$C$13,IF($B60&gt;'RI compounds'!$C$12,INT(EXP(($B60-'RI compounds'!$C$12)/'RI compounds'!$H$13+LN('RI compounds'!$D$12))),""),"")</f>
        <v>#REF!</v>
      </c>
      <c r="N60" s="45" t="e">
        <f>IF($B60&lt;'RI compounds'!$C$14,IF($B60&gt;'RI compounds'!$C$13,INT(EXP(($B60-'RI compounds'!$C$13)/'RI compounds'!$H$14+LN('RI compounds'!$D$13))),""),"")</f>
        <v>#REF!</v>
      </c>
      <c r="O60" s="45" t="e">
        <f>IF($B60&lt;'RI compounds'!$C$15,IF($B60&gt;'RI compounds'!$C$14,INT(EXP(($B60-'RI compounds'!$C$14)/'RI compounds'!$H$15+LN('RI compounds'!$D$14))),""),"")</f>
        <v>#REF!</v>
      </c>
      <c r="P60" s="45" t="e">
        <f>IF($B60&lt;'RI compounds'!$C$16,IF($B60&gt;'RI compounds'!$C$15,INT(EXP(($B60-'RI compounds'!$C$15)/'RI compounds'!$H$16+LN('RI compounds'!$D$15))),""),"")</f>
        <v>#REF!</v>
      </c>
      <c r="Q60" s="45" t="e">
        <f>IF($B60&lt;'RI compounds'!$C$17,IF($B60&gt;'RI compounds'!$C$16,INT(EXP(($B60-'RI compounds'!$C$16)/'RI compounds'!$H$17+LN('RI compounds'!$D$16))),""),"")</f>
        <v>#REF!</v>
      </c>
      <c r="R60" s="45" t="e">
        <f>IF($B60&lt;'RI compounds'!$C$18,IF($B60&gt;'RI compounds'!$C$17,INT(EXP(($B60-'RI compounds'!$C$17)/'RI compounds'!$H$18+LN('RI compounds'!$D$17))),""),"")</f>
        <v>#REF!</v>
      </c>
      <c r="S60" s="45" t="e">
        <f>IF($B60&lt;'RI compounds'!$C$19,IF($B60&gt;'RI compounds'!$C$18,INT(EXP(($B60-'RI compounds'!$C$18)/'RI compounds'!$H$19+LN('RI compounds'!$D$18))),""),"")</f>
        <v>#REF!</v>
      </c>
      <c r="T60" s="45" t="e">
        <f>IF($B60&lt;'RI compounds'!$C$20,IF($B60&gt;'RI compounds'!$C$19,INT(EXP(($B60-'RI compounds'!$C$19)/'RI compounds'!$H$20+LN('RI compounds'!$D$19))),""),"")</f>
        <v>#REF!</v>
      </c>
      <c r="U60" s="45" t="e">
        <f>IF($B60&lt;'RI compounds'!$C$21,IF($B60&gt;'RI compounds'!$C$20,INT(EXP(($B60-'RI compounds'!$C$20)/'RI compounds'!$H$21+LN('RI compounds'!$D$20))),""),"")</f>
        <v>#REF!</v>
      </c>
      <c r="V60" s="45" t="e">
        <f>IF($B60&gt;'RI compounds'!$C$21,INT(EXP(($B60-'RI compounds'!$C$20)/'RI compounds'!$H$21+LN('RI compounds'!$D$20))),"")</f>
        <v>#REF!</v>
      </c>
      <c r="W60" s="28"/>
      <c r="X60" s="48" t="str">
        <f>All!B60</f>
        <v>Z-Furfural</v>
      </c>
      <c r="Y60" s="46">
        <f>+All!F60</f>
        <v>0.5</v>
      </c>
      <c r="Z60" s="49">
        <f>+All!H60</f>
        <v>830</v>
      </c>
      <c r="AA60" s="50" t="str">
        <f>IF($Z60=500,'RI compounds'!$C$3,IF($Z60&lt;'RI compounds'!$D$3,(LN($Z60)-LN('RI compounds'!$D$3))*'RI compounds'!$H$4+'RI compounds'!$C$3,""))</f>
        <v/>
      </c>
      <c r="AB60" s="50" t="str">
        <f>IF($Z60=600,'RI compounds'!$C$4,IF($Z60&lt;'RI compounds'!$D$4,IF($Z60&gt;'RI compounds'!$D$3,(LN($Z60)-LN('RI compounds'!$D$3))*'RI compounds'!$H$4+'RI compounds'!$C$3,""),""))</f>
        <v/>
      </c>
      <c r="AC60" s="50" t="str">
        <f>IF($Z60=700,+'RI compounds'!$C$5,IF($Z60&lt;'RI compounds'!$D$5,IF($Z60&gt;'RI compounds'!$D$4,(LN($Z60)-LN('RI compounds'!$D$4))*'RI compounds'!$H$5+'RI compounds'!$C$4,""),""))</f>
        <v/>
      </c>
      <c r="AD60" s="50" t="str">
        <f>IF($Z60=800,'RI compounds'!$C$6,IF($Z60&lt;'RI compounds'!$D$6,IF($Z60&gt;'RI compounds'!$D$5,(LN($Z60)-LN('RI compounds'!$D$5))*'RI compounds'!$H$6+'RI compounds'!$C$5,""),""))</f>
        <v/>
      </c>
      <c r="AE60" s="50">
        <f>IF($Z60=900,'RI compounds'!$C$7,IF($Z60&lt;'RI compounds'!$D$7,IF($Z60&gt;'RI compounds'!$D$6,(LN($Z60)-LN('RI compounds'!$D$6))*'RI compounds'!$H$7+'RI compounds'!$C$6,""),""))</f>
        <v>9.1788061567518877</v>
      </c>
      <c r="AF60" s="50" t="str">
        <f>IF($Z60=1000,'RI compounds'!$C$8,IF($Z60&lt;'RI compounds'!$D$8,IF($Z60&gt;'RI compounds'!$D$7,(LN($Z60)-LN('RI compounds'!$D$7))*'RI compounds'!$H$8+'RI compounds'!$C$7,""),""))</f>
        <v/>
      </c>
      <c r="AG60" s="50" t="str">
        <f>IF($Z60=1100,'RI compounds'!$C$9,IF($Z60&lt;'RI compounds'!$D$9,IF($Z60&gt;'RI compounds'!$D$8,(LN($Z60)-LN('RI compounds'!$D$8))*'RI compounds'!$H$9+'RI compounds'!$C$8,""),""))</f>
        <v/>
      </c>
      <c r="AH60" s="50" t="str">
        <f>IF($Z60=1200,'RI compounds'!$C$10,IF($Z60&lt;'RI compounds'!$D$10,IF($Z60&gt;'RI compounds'!$D$9,(LN($Z60)-LN('RI compounds'!$D$9))*'RI compounds'!$H$10+'RI compounds'!$C$9,""),""))</f>
        <v/>
      </c>
      <c r="AI60" s="50" t="str">
        <f>IF($Z60=1300,'RI compounds'!$C$11,IF($Z60&lt;'RI compounds'!$D$11,IF($Z60&gt;'RI compounds'!$D$10,(LN($Z60)-LN('RI compounds'!$D$10))*'RI compounds'!$H$11+'RI compounds'!$C$10,""),""))</f>
        <v/>
      </c>
      <c r="AJ60" s="50" t="str">
        <f>IF($Z60=1400,'RI compounds'!$C$12,IF($Z60&lt;'RI compounds'!$D$12,IF($Z60&gt;'RI compounds'!$D$11,(LN($Z60)-LN('RI compounds'!$D$11))*'RI compounds'!$H$12+'RI compounds'!$C$11,""),""))</f>
        <v/>
      </c>
      <c r="AK60" s="50" t="str">
        <f>IF($Z60=1500,'RI compounds'!$C$13,IF($Z60&lt;'RI compounds'!$D$13,IF($Z60&gt;'RI compounds'!$D$12,(LN($Z60)-LN('RI compounds'!$D$12))*'RI compounds'!$H$13+'RI compounds'!$C$12,""),""))</f>
        <v/>
      </c>
      <c r="AL60" s="50" t="str">
        <f>IF($Z60=1600,'RI compounds'!$C$14,IF($Z60&lt;'RI compounds'!$D$14,IF($Z60&gt;'RI compounds'!$D$13,(LN($Z60)-LN('RI compounds'!$D$13))*'RI compounds'!$H$14+'RI compounds'!$C$13,""),""))</f>
        <v/>
      </c>
      <c r="AM60" s="50" t="str">
        <f>IF($Z60=1700,'RI compounds'!$C$15,IF($Z60&lt;'RI compounds'!$D$15,IF($Z60&gt;'RI compounds'!$D$14,(LN($Z60)-LN('RI compounds'!$D$14))*'RI compounds'!$H$15+'RI compounds'!$C$14,""),""))</f>
        <v/>
      </c>
      <c r="AN60" s="50" t="str">
        <f>IF($Z60=1800,'RI compounds'!$C$16,IF($Z60&lt;'RI compounds'!$D$16,IF($Z60&gt;'RI compounds'!$D$15,(LN($Z60)-LN('RI compounds'!$D$15))*'RI compounds'!$H$16+'RI compounds'!$C$15,""),""))</f>
        <v/>
      </c>
      <c r="AO60" s="50" t="str">
        <f>IF($Z60=1900,'RI compounds'!$C$17,IF($Z60&lt;'RI compounds'!$D$17,IF($Z60&gt;'RI compounds'!$D$16,(LN($Z60)-LN('RI compounds'!$D$16))*'RI compounds'!$H$17+'RI compounds'!$C$16,""),""))</f>
        <v/>
      </c>
      <c r="AP60" s="50" t="str">
        <f>IF($Z60=2000,'RI compounds'!$C$18,IF($Z60&lt;'RI compounds'!$D$18,IF($Z60&gt;'RI compounds'!$D$17,(LN($Z60)-LN('RI compounds'!$D$17))*'RI compounds'!$H$18+'RI compounds'!$C$17,""),""))</f>
        <v/>
      </c>
      <c r="AQ60" s="50" t="str">
        <f>IF($Z60=2100,'RI compounds'!$C$19,IF($Z60&lt;'RI compounds'!$D$19,IF($Z60&gt;'RI compounds'!$D$18,(LN($Z60)-LN('RI compounds'!$D$18))*'RI compounds'!$H$19+'RI compounds'!$C$18,""),""))</f>
        <v/>
      </c>
      <c r="AR60" s="50" t="str">
        <f>IF($Z60=2200,'RI compounds'!$C$20,IF($Z60&lt;'RI compounds'!$D$20,IF($Z60&gt;'RI compounds'!$D$19,(LN($Z60)-LN('RI compounds'!$D$19))*'RI compounds'!$H$20+'RI compounds'!$C$19,""),""))</f>
        <v/>
      </c>
      <c r="AS60" s="50" t="str">
        <f>IF($Z60=2300,'RI compounds'!$C$21,IF($Z60&lt;'RI compounds'!$D$21,IF($Z60&gt;'RI compounds'!$D$20,(LN($Z60)-LN('RI compounds'!$D$20))*'RI compounds'!$H$21+'RI compounds'!$C$20,""),""))</f>
        <v/>
      </c>
      <c r="AT60" s="50" t="str">
        <f>IF($Z60&gt;2300,(LN($Z60)-LN('RI compounds'!$D$20))*'RI compounds'!$H$21+'RI compounds'!$C$20,"")</f>
        <v/>
      </c>
    </row>
    <row r="61" spans="1:46" s="7" customFormat="1" ht="15" x14ac:dyDescent="0.25">
      <c r="A61" s="46">
        <f>+All!F61</f>
        <v>0.5</v>
      </c>
      <c r="B61" s="47" t="e">
        <f>All!#REF!</f>
        <v>#REF!</v>
      </c>
      <c r="C61" s="45" t="e">
        <f>IF(B61&lt;'RI compounds'!$C$3,INT(EXP((B61-'RI compounds'!$C$3)/'RI compounds'!$H$4+LN('RI compounds'!$D$3))),"")</f>
        <v>#REF!</v>
      </c>
      <c r="D61" s="45" t="e">
        <f>IF($B61&lt;'RI compounds'!$C$4,IF($B61&gt;'RI compounds'!$C$3,INT(EXP(($B61-'RI compounds'!$C$3)/'RI compounds'!$H$4+LN('RI compounds'!$D$3))),""),"")</f>
        <v>#REF!</v>
      </c>
      <c r="E61" s="45" t="e">
        <f>IF($B61&lt;'RI compounds'!$C$5,IF($B61&gt;'RI compounds'!$C$4,INT(EXP(($B61-'RI compounds'!$C$4)/'RI compounds'!$H$5+LN('RI compounds'!$D$4))),""),"")</f>
        <v>#REF!</v>
      </c>
      <c r="F61" s="45" t="e">
        <f>IF($B61&lt;'RI compounds'!$C$6,IF($B61&gt;'RI compounds'!$C$5,INT(EXP(($B61-'RI compounds'!$C$5)/'RI compounds'!$H$6+LN('RI compounds'!$D$5))),""),"")</f>
        <v>#REF!</v>
      </c>
      <c r="G61" s="45" t="e">
        <f>IF($B61&lt;'RI compounds'!$C$7,IF($B61&gt;'RI compounds'!$C$6,INT(EXP(($B61-'RI compounds'!$C$6)/'RI compounds'!$H$7+LN('RI compounds'!$D$6))),""),"")</f>
        <v>#REF!</v>
      </c>
      <c r="H61" s="45" t="e">
        <f>IF($B61&lt;'RI compounds'!$C$8,IF($B61&gt;'RI compounds'!$C$7,INT(EXP(($B61-'RI compounds'!$C$7)/'RI compounds'!$H$8+LN('RI compounds'!$D$7))),""),"")</f>
        <v>#REF!</v>
      </c>
      <c r="I61" s="45" t="e">
        <f>IF($B61&lt;'RI compounds'!$C$9,IF($B61&gt;'RI compounds'!$C$8,INT(EXP(($B61-'RI compounds'!$C$8)/'RI compounds'!$H$9+LN('RI compounds'!$D$8))),""),"")</f>
        <v>#REF!</v>
      </c>
      <c r="J61" s="45" t="e">
        <f>IF($B61&lt;'RI compounds'!$C$10,IF($B61&gt;'RI compounds'!$C$9,INT(EXP(($B61-'RI compounds'!$C$9)/'RI compounds'!$H$10+LN('RI compounds'!$D$9))),""),"")</f>
        <v>#REF!</v>
      </c>
      <c r="K61" s="45" t="e">
        <f>IF($B61&lt;'RI compounds'!$C$11,IF($B61&gt;'RI compounds'!$C$10,INT(EXP(($B61-'RI compounds'!$C$10)/'RI compounds'!$H$11+LN('RI compounds'!$D$10))),""),"")</f>
        <v>#REF!</v>
      </c>
      <c r="L61" s="45" t="e">
        <f>IF($B61&lt;'RI compounds'!$C$12,IF($B61&gt;'RI compounds'!$C$11,INT(EXP(($B61-'RI compounds'!$C$11)/'RI compounds'!$H$12+LN('RI compounds'!$D$11))),""),"")</f>
        <v>#REF!</v>
      </c>
      <c r="M61" s="45" t="e">
        <f>IF($B61&lt;'RI compounds'!$C$13,IF($B61&gt;'RI compounds'!$C$12,INT(EXP(($B61-'RI compounds'!$C$12)/'RI compounds'!$H$13+LN('RI compounds'!$D$12))),""),"")</f>
        <v>#REF!</v>
      </c>
      <c r="N61" s="45" t="e">
        <f>IF($B61&lt;'RI compounds'!$C$14,IF($B61&gt;'RI compounds'!$C$13,INT(EXP(($B61-'RI compounds'!$C$13)/'RI compounds'!$H$14+LN('RI compounds'!$D$13))),""),"")</f>
        <v>#REF!</v>
      </c>
      <c r="O61" s="45" t="e">
        <f>IF($B61&lt;'RI compounds'!$C$15,IF($B61&gt;'RI compounds'!$C$14,INT(EXP(($B61-'RI compounds'!$C$14)/'RI compounds'!$H$15+LN('RI compounds'!$D$14))),""),"")</f>
        <v>#REF!</v>
      </c>
      <c r="P61" s="45" t="e">
        <f>IF($B61&lt;'RI compounds'!$C$16,IF($B61&gt;'RI compounds'!$C$15,INT(EXP(($B61-'RI compounds'!$C$15)/'RI compounds'!$H$16+LN('RI compounds'!$D$15))),""),"")</f>
        <v>#REF!</v>
      </c>
      <c r="Q61" s="45" t="e">
        <f>IF($B61&lt;'RI compounds'!$C$17,IF($B61&gt;'RI compounds'!$C$16,INT(EXP(($B61-'RI compounds'!$C$16)/'RI compounds'!$H$17+LN('RI compounds'!$D$16))),""),"")</f>
        <v>#REF!</v>
      </c>
      <c r="R61" s="45" t="e">
        <f>IF($B61&lt;'RI compounds'!$C$18,IF($B61&gt;'RI compounds'!$C$17,INT(EXP(($B61-'RI compounds'!$C$17)/'RI compounds'!$H$18+LN('RI compounds'!$D$17))),""),"")</f>
        <v>#REF!</v>
      </c>
      <c r="S61" s="45" t="e">
        <f>IF($B61&lt;'RI compounds'!$C$19,IF($B61&gt;'RI compounds'!$C$18,INT(EXP(($B61-'RI compounds'!$C$18)/'RI compounds'!$H$19+LN('RI compounds'!$D$18))),""),"")</f>
        <v>#REF!</v>
      </c>
      <c r="T61" s="45" t="e">
        <f>IF($B61&lt;'RI compounds'!$C$20,IF($B61&gt;'RI compounds'!$C$19,INT(EXP(($B61-'RI compounds'!$C$19)/'RI compounds'!$H$20+LN('RI compounds'!$D$19))),""),"")</f>
        <v>#REF!</v>
      </c>
      <c r="U61" s="45" t="e">
        <f>IF($B61&lt;'RI compounds'!$C$21,IF($B61&gt;'RI compounds'!$C$20,INT(EXP(($B61-'RI compounds'!$C$20)/'RI compounds'!$H$21+LN('RI compounds'!$D$20))),""),"")</f>
        <v>#REF!</v>
      </c>
      <c r="V61" s="45" t="e">
        <f>IF($B61&gt;'RI compounds'!$C$21,INT(EXP(($B61-'RI compounds'!$C$20)/'RI compounds'!$H$21+LN('RI compounds'!$D$20))),"")</f>
        <v>#REF!</v>
      </c>
      <c r="W61" s="28"/>
      <c r="X61" s="48" t="str">
        <f>All!B61</f>
        <v>Anteiso-valeric acid**</v>
      </c>
      <c r="Y61" s="46">
        <f>+All!F61</f>
        <v>0.5</v>
      </c>
      <c r="Z61" s="49">
        <f>+All!H61</f>
        <v>831</v>
      </c>
      <c r="AA61" s="50" t="str">
        <f>IF($Z61=500,'RI compounds'!$C$3,IF($Z61&lt;'RI compounds'!$D$3,(LN($Z61)-LN('RI compounds'!$D$3))*'RI compounds'!$H$4+'RI compounds'!$C$3,""))</f>
        <v/>
      </c>
      <c r="AB61" s="50" t="str">
        <f>IF($Z61=600,'RI compounds'!$C$4,IF($Z61&lt;'RI compounds'!$D$4,IF($Z61&gt;'RI compounds'!$D$3,(LN($Z61)-LN('RI compounds'!$D$3))*'RI compounds'!$H$4+'RI compounds'!$C$3,""),""))</f>
        <v/>
      </c>
      <c r="AC61" s="50" t="str">
        <f>IF($Z61=700,+'RI compounds'!$C$5,IF($Z61&lt;'RI compounds'!$D$5,IF($Z61&gt;'RI compounds'!$D$4,(LN($Z61)-LN('RI compounds'!$D$4))*'RI compounds'!$H$5+'RI compounds'!$C$4,""),""))</f>
        <v/>
      </c>
      <c r="AD61" s="50" t="str">
        <f>IF($Z61=800,'RI compounds'!$C$6,IF($Z61&lt;'RI compounds'!$D$6,IF($Z61&gt;'RI compounds'!$D$5,(LN($Z61)-LN('RI compounds'!$D$5))*'RI compounds'!$H$6+'RI compounds'!$C$5,""),""))</f>
        <v/>
      </c>
      <c r="AE61" s="50">
        <f>IF($Z61=900,'RI compounds'!$C$7,IF($Z61&lt;'RI compounds'!$D$7,IF($Z61&gt;'RI compounds'!$D$6,(LN($Z61)-LN('RI compounds'!$D$6))*'RI compounds'!$H$7+'RI compounds'!$C$6,""),""))</f>
        <v>9.1998961723203454</v>
      </c>
      <c r="AF61" s="50" t="str">
        <f>IF($Z61=1000,'RI compounds'!$C$8,IF($Z61&lt;'RI compounds'!$D$8,IF($Z61&gt;'RI compounds'!$D$7,(LN($Z61)-LN('RI compounds'!$D$7))*'RI compounds'!$H$8+'RI compounds'!$C$7,""),""))</f>
        <v/>
      </c>
      <c r="AG61" s="50" t="str">
        <f>IF($Z61=1100,'RI compounds'!$C$9,IF($Z61&lt;'RI compounds'!$D$9,IF($Z61&gt;'RI compounds'!$D$8,(LN($Z61)-LN('RI compounds'!$D$8))*'RI compounds'!$H$9+'RI compounds'!$C$8,""),""))</f>
        <v/>
      </c>
      <c r="AH61" s="50" t="str">
        <f>IF($Z61=1200,'RI compounds'!$C$10,IF($Z61&lt;'RI compounds'!$D$10,IF($Z61&gt;'RI compounds'!$D$9,(LN($Z61)-LN('RI compounds'!$D$9))*'RI compounds'!$H$10+'RI compounds'!$C$9,""),""))</f>
        <v/>
      </c>
      <c r="AI61" s="50" t="str">
        <f>IF($Z61=1300,'RI compounds'!$C$11,IF($Z61&lt;'RI compounds'!$D$11,IF($Z61&gt;'RI compounds'!$D$10,(LN($Z61)-LN('RI compounds'!$D$10))*'RI compounds'!$H$11+'RI compounds'!$C$10,""),""))</f>
        <v/>
      </c>
      <c r="AJ61" s="50" t="str">
        <f>IF($Z61=1400,'RI compounds'!$C$12,IF($Z61&lt;'RI compounds'!$D$12,IF($Z61&gt;'RI compounds'!$D$11,(LN($Z61)-LN('RI compounds'!$D$11))*'RI compounds'!$H$12+'RI compounds'!$C$11,""),""))</f>
        <v/>
      </c>
      <c r="AK61" s="50" t="str">
        <f>IF($Z61=1500,'RI compounds'!$C$13,IF($Z61&lt;'RI compounds'!$D$13,IF($Z61&gt;'RI compounds'!$D$12,(LN($Z61)-LN('RI compounds'!$D$12))*'RI compounds'!$H$13+'RI compounds'!$C$12,""),""))</f>
        <v/>
      </c>
      <c r="AL61" s="50" t="str">
        <f>IF($Z61=1600,'RI compounds'!$C$14,IF($Z61&lt;'RI compounds'!$D$14,IF($Z61&gt;'RI compounds'!$D$13,(LN($Z61)-LN('RI compounds'!$D$13))*'RI compounds'!$H$14+'RI compounds'!$C$13,""),""))</f>
        <v/>
      </c>
      <c r="AM61" s="50" t="str">
        <f>IF($Z61=1700,'RI compounds'!$C$15,IF($Z61&lt;'RI compounds'!$D$15,IF($Z61&gt;'RI compounds'!$D$14,(LN($Z61)-LN('RI compounds'!$D$14))*'RI compounds'!$H$15+'RI compounds'!$C$14,""),""))</f>
        <v/>
      </c>
      <c r="AN61" s="50" t="str">
        <f>IF($Z61=1800,'RI compounds'!$C$16,IF($Z61&lt;'RI compounds'!$D$16,IF($Z61&gt;'RI compounds'!$D$15,(LN($Z61)-LN('RI compounds'!$D$15))*'RI compounds'!$H$16+'RI compounds'!$C$15,""),""))</f>
        <v/>
      </c>
      <c r="AO61" s="50" t="str">
        <f>IF($Z61=1900,'RI compounds'!$C$17,IF($Z61&lt;'RI compounds'!$D$17,IF($Z61&gt;'RI compounds'!$D$16,(LN($Z61)-LN('RI compounds'!$D$16))*'RI compounds'!$H$17+'RI compounds'!$C$16,""),""))</f>
        <v/>
      </c>
      <c r="AP61" s="50" t="str">
        <f>IF($Z61=2000,'RI compounds'!$C$18,IF($Z61&lt;'RI compounds'!$D$18,IF($Z61&gt;'RI compounds'!$D$17,(LN($Z61)-LN('RI compounds'!$D$17))*'RI compounds'!$H$18+'RI compounds'!$C$17,""),""))</f>
        <v/>
      </c>
      <c r="AQ61" s="50" t="str">
        <f>IF($Z61=2100,'RI compounds'!$C$19,IF($Z61&lt;'RI compounds'!$D$19,IF($Z61&gt;'RI compounds'!$D$18,(LN($Z61)-LN('RI compounds'!$D$18))*'RI compounds'!$H$19+'RI compounds'!$C$18,""),""))</f>
        <v/>
      </c>
      <c r="AR61" s="50" t="str">
        <f>IF($Z61=2200,'RI compounds'!$C$20,IF($Z61&lt;'RI compounds'!$D$20,IF($Z61&gt;'RI compounds'!$D$19,(LN($Z61)-LN('RI compounds'!$D$19))*'RI compounds'!$H$20+'RI compounds'!$C$19,""),""))</f>
        <v/>
      </c>
      <c r="AS61" s="50" t="str">
        <f>IF($Z61=2300,'RI compounds'!$C$21,IF($Z61&lt;'RI compounds'!$D$21,IF($Z61&gt;'RI compounds'!$D$20,(LN($Z61)-LN('RI compounds'!$D$20))*'RI compounds'!$H$21+'RI compounds'!$C$20,""),""))</f>
        <v/>
      </c>
      <c r="AT61" s="50" t="str">
        <f>IF($Z61&gt;2300,(LN($Z61)-LN('RI compounds'!$D$20))*'RI compounds'!$H$21+'RI compounds'!$C$20,"")</f>
        <v/>
      </c>
    </row>
    <row r="62" spans="1:46" s="7" customFormat="1" ht="15" x14ac:dyDescent="0.25">
      <c r="A62" s="46">
        <f>+All!F62</f>
        <v>0.5</v>
      </c>
      <c r="B62" s="47" t="e">
        <f>All!#REF!</f>
        <v>#REF!</v>
      </c>
      <c r="C62" s="45" t="e">
        <f>IF(B62&lt;'RI compounds'!$C$3,INT(EXP((B62-'RI compounds'!$C$3)/'RI compounds'!$H$4+LN('RI compounds'!$D$3))),"")</f>
        <v>#REF!</v>
      </c>
      <c r="D62" s="45" t="e">
        <f>IF($B62&lt;'RI compounds'!$C$4,IF($B62&gt;'RI compounds'!$C$3,INT(EXP(($B62-'RI compounds'!$C$3)/'RI compounds'!$H$4+LN('RI compounds'!$D$3))),""),"")</f>
        <v>#REF!</v>
      </c>
      <c r="E62" s="45" t="e">
        <f>IF($B62&lt;'RI compounds'!$C$5,IF($B62&gt;'RI compounds'!$C$4,INT(EXP(($B62-'RI compounds'!$C$4)/'RI compounds'!$H$5+LN('RI compounds'!$D$4))),""),"")</f>
        <v>#REF!</v>
      </c>
      <c r="F62" s="45" t="e">
        <f>IF($B62&lt;'RI compounds'!$C$6,IF($B62&gt;'RI compounds'!$C$5,INT(EXP(($B62-'RI compounds'!$C$5)/'RI compounds'!$H$6+LN('RI compounds'!$D$5))),""),"")</f>
        <v>#REF!</v>
      </c>
      <c r="G62" s="45" t="e">
        <f>IF($B62&lt;'RI compounds'!$C$7,IF($B62&gt;'RI compounds'!$C$6,INT(EXP(($B62-'RI compounds'!$C$6)/'RI compounds'!$H$7+LN('RI compounds'!$D$6))),""),"")</f>
        <v>#REF!</v>
      </c>
      <c r="H62" s="45" t="e">
        <f>IF($B62&lt;'RI compounds'!$C$8,IF($B62&gt;'RI compounds'!$C$7,INT(EXP(($B62-'RI compounds'!$C$7)/'RI compounds'!$H$8+LN('RI compounds'!$D$7))),""),"")</f>
        <v>#REF!</v>
      </c>
      <c r="I62" s="45" t="e">
        <f>IF($B62&lt;'RI compounds'!$C$9,IF($B62&gt;'RI compounds'!$C$8,INT(EXP(($B62-'RI compounds'!$C$8)/'RI compounds'!$H$9+LN('RI compounds'!$D$8))),""),"")</f>
        <v>#REF!</v>
      </c>
      <c r="J62" s="45" t="e">
        <f>IF($B62&lt;'RI compounds'!$C$10,IF($B62&gt;'RI compounds'!$C$9,INT(EXP(($B62-'RI compounds'!$C$9)/'RI compounds'!$H$10+LN('RI compounds'!$D$9))),""),"")</f>
        <v>#REF!</v>
      </c>
      <c r="K62" s="45" t="e">
        <f>IF($B62&lt;'RI compounds'!$C$11,IF($B62&gt;'RI compounds'!$C$10,INT(EXP(($B62-'RI compounds'!$C$10)/'RI compounds'!$H$11+LN('RI compounds'!$D$10))),""),"")</f>
        <v>#REF!</v>
      </c>
      <c r="L62" s="45" t="e">
        <f>IF($B62&lt;'RI compounds'!$C$12,IF($B62&gt;'RI compounds'!$C$11,INT(EXP(($B62-'RI compounds'!$C$11)/'RI compounds'!$H$12+LN('RI compounds'!$D$11))),""),"")</f>
        <v>#REF!</v>
      </c>
      <c r="M62" s="45" t="e">
        <f>IF($B62&lt;'RI compounds'!$C$13,IF($B62&gt;'RI compounds'!$C$12,INT(EXP(($B62-'RI compounds'!$C$12)/'RI compounds'!$H$13+LN('RI compounds'!$D$12))),""),"")</f>
        <v>#REF!</v>
      </c>
      <c r="N62" s="45" t="e">
        <f>IF($B62&lt;'RI compounds'!$C$14,IF($B62&gt;'RI compounds'!$C$13,INT(EXP(($B62-'RI compounds'!$C$13)/'RI compounds'!$H$14+LN('RI compounds'!$D$13))),""),"")</f>
        <v>#REF!</v>
      </c>
      <c r="O62" s="45" t="e">
        <f>IF($B62&lt;'RI compounds'!$C$15,IF($B62&gt;'RI compounds'!$C$14,INT(EXP(($B62-'RI compounds'!$C$14)/'RI compounds'!$H$15+LN('RI compounds'!$D$14))),""),"")</f>
        <v>#REF!</v>
      </c>
      <c r="P62" s="45" t="e">
        <f>IF($B62&lt;'RI compounds'!$C$16,IF($B62&gt;'RI compounds'!$C$15,INT(EXP(($B62-'RI compounds'!$C$15)/'RI compounds'!$H$16+LN('RI compounds'!$D$15))),""),"")</f>
        <v>#REF!</v>
      </c>
      <c r="Q62" s="45" t="e">
        <f>IF($B62&lt;'RI compounds'!$C$17,IF($B62&gt;'RI compounds'!$C$16,INT(EXP(($B62-'RI compounds'!$C$16)/'RI compounds'!$H$17+LN('RI compounds'!$D$16))),""),"")</f>
        <v>#REF!</v>
      </c>
      <c r="R62" s="45" t="e">
        <f>IF($B62&lt;'RI compounds'!$C$18,IF($B62&gt;'RI compounds'!$C$17,INT(EXP(($B62-'RI compounds'!$C$17)/'RI compounds'!$H$18+LN('RI compounds'!$D$17))),""),"")</f>
        <v>#REF!</v>
      </c>
      <c r="S62" s="45" t="e">
        <f>IF($B62&lt;'RI compounds'!$C$19,IF($B62&gt;'RI compounds'!$C$18,INT(EXP(($B62-'RI compounds'!$C$18)/'RI compounds'!$H$19+LN('RI compounds'!$D$18))),""),"")</f>
        <v>#REF!</v>
      </c>
      <c r="T62" s="45" t="e">
        <f>IF($B62&lt;'RI compounds'!$C$20,IF($B62&gt;'RI compounds'!$C$19,INT(EXP(($B62-'RI compounds'!$C$19)/'RI compounds'!$H$20+LN('RI compounds'!$D$19))),""),"")</f>
        <v>#REF!</v>
      </c>
      <c r="U62" s="45" t="e">
        <f>IF($B62&lt;'RI compounds'!$C$21,IF($B62&gt;'RI compounds'!$C$20,INT(EXP(($B62-'RI compounds'!$C$20)/'RI compounds'!$H$21+LN('RI compounds'!$D$20))),""),"")</f>
        <v>#REF!</v>
      </c>
      <c r="V62" s="45" t="e">
        <f>IF($B62&gt;'RI compounds'!$C$21,INT(EXP(($B62-'RI compounds'!$C$20)/'RI compounds'!$H$21+LN('RI compounds'!$D$20))),"")</f>
        <v>#REF!</v>
      </c>
      <c r="W62" s="28"/>
      <c r="X62" s="48" t="str">
        <f>All!B62</f>
        <v>Unknown Sulfur compound1</v>
      </c>
      <c r="Y62" s="46">
        <f>+All!F62</f>
        <v>0.5</v>
      </c>
      <c r="Z62" s="49">
        <f>+All!H62</f>
        <v>832</v>
      </c>
      <c r="AA62" s="50" t="str">
        <f>IF($Z62=500,'RI compounds'!$C$3,IF($Z62&lt;'RI compounds'!$D$3,(LN($Z62)-LN('RI compounds'!$D$3))*'RI compounds'!$H$4+'RI compounds'!$C$3,""))</f>
        <v/>
      </c>
      <c r="AB62" s="50" t="str">
        <f>IF($Z62=600,'RI compounds'!$C$4,IF($Z62&lt;'RI compounds'!$D$4,IF($Z62&gt;'RI compounds'!$D$3,(LN($Z62)-LN('RI compounds'!$D$3))*'RI compounds'!$H$4+'RI compounds'!$C$3,""),""))</f>
        <v/>
      </c>
      <c r="AC62" s="50" t="str">
        <f>IF($Z62=700,+'RI compounds'!$C$5,IF($Z62&lt;'RI compounds'!$D$5,IF($Z62&gt;'RI compounds'!$D$4,(LN($Z62)-LN('RI compounds'!$D$4))*'RI compounds'!$H$5+'RI compounds'!$C$4,""),""))</f>
        <v/>
      </c>
      <c r="AD62" s="50" t="str">
        <f>IF($Z62=800,'RI compounds'!$C$6,IF($Z62&lt;'RI compounds'!$D$6,IF($Z62&gt;'RI compounds'!$D$5,(LN($Z62)-LN('RI compounds'!$D$5))*'RI compounds'!$H$6+'RI compounds'!$C$5,""),""))</f>
        <v/>
      </c>
      <c r="AE62" s="50">
        <f>IF($Z62=900,'RI compounds'!$C$7,IF($Z62&lt;'RI compounds'!$D$7,IF($Z62&gt;'RI compounds'!$D$6,(LN($Z62)-LN('RI compounds'!$D$6))*'RI compounds'!$H$7+'RI compounds'!$C$6,""),""))</f>
        <v>9.2209608240635834</v>
      </c>
      <c r="AF62" s="50" t="str">
        <f>IF($Z62=1000,'RI compounds'!$C$8,IF($Z62&lt;'RI compounds'!$D$8,IF($Z62&gt;'RI compounds'!$D$7,(LN($Z62)-LN('RI compounds'!$D$7))*'RI compounds'!$H$8+'RI compounds'!$C$7,""),""))</f>
        <v/>
      </c>
      <c r="AG62" s="50" t="str">
        <f>IF($Z62=1100,'RI compounds'!$C$9,IF($Z62&lt;'RI compounds'!$D$9,IF($Z62&gt;'RI compounds'!$D$8,(LN($Z62)-LN('RI compounds'!$D$8))*'RI compounds'!$H$9+'RI compounds'!$C$8,""),""))</f>
        <v/>
      </c>
      <c r="AH62" s="50" t="str">
        <f>IF($Z62=1200,'RI compounds'!$C$10,IF($Z62&lt;'RI compounds'!$D$10,IF($Z62&gt;'RI compounds'!$D$9,(LN($Z62)-LN('RI compounds'!$D$9))*'RI compounds'!$H$10+'RI compounds'!$C$9,""),""))</f>
        <v/>
      </c>
      <c r="AI62" s="50" t="str">
        <f>IF($Z62=1300,'RI compounds'!$C$11,IF($Z62&lt;'RI compounds'!$D$11,IF($Z62&gt;'RI compounds'!$D$10,(LN($Z62)-LN('RI compounds'!$D$10))*'RI compounds'!$H$11+'RI compounds'!$C$10,""),""))</f>
        <v/>
      </c>
      <c r="AJ62" s="50" t="str">
        <f>IF($Z62=1400,'RI compounds'!$C$12,IF($Z62&lt;'RI compounds'!$D$12,IF($Z62&gt;'RI compounds'!$D$11,(LN($Z62)-LN('RI compounds'!$D$11))*'RI compounds'!$H$12+'RI compounds'!$C$11,""),""))</f>
        <v/>
      </c>
      <c r="AK62" s="50" t="str">
        <f>IF($Z62=1500,'RI compounds'!$C$13,IF($Z62&lt;'RI compounds'!$D$13,IF($Z62&gt;'RI compounds'!$D$12,(LN($Z62)-LN('RI compounds'!$D$12))*'RI compounds'!$H$13+'RI compounds'!$C$12,""),""))</f>
        <v/>
      </c>
      <c r="AL62" s="50" t="str">
        <f>IF($Z62=1600,'RI compounds'!$C$14,IF($Z62&lt;'RI compounds'!$D$14,IF($Z62&gt;'RI compounds'!$D$13,(LN($Z62)-LN('RI compounds'!$D$13))*'RI compounds'!$H$14+'RI compounds'!$C$13,""),""))</f>
        <v/>
      </c>
      <c r="AM62" s="50" t="str">
        <f>IF($Z62=1700,'RI compounds'!$C$15,IF($Z62&lt;'RI compounds'!$D$15,IF($Z62&gt;'RI compounds'!$D$14,(LN($Z62)-LN('RI compounds'!$D$14))*'RI compounds'!$H$15+'RI compounds'!$C$14,""),""))</f>
        <v/>
      </c>
      <c r="AN62" s="50" t="str">
        <f>IF($Z62=1800,'RI compounds'!$C$16,IF($Z62&lt;'RI compounds'!$D$16,IF($Z62&gt;'RI compounds'!$D$15,(LN($Z62)-LN('RI compounds'!$D$15))*'RI compounds'!$H$16+'RI compounds'!$C$15,""),""))</f>
        <v/>
      </c>
      <c r="AO62" s="50" t="str">
        <f>IF($Z62=1900,'RI compounds'!$C$17,IF($Z62&lt;'RI compounds'!$D$17,IF($Z62&gt;'RI compounds'!$D$16,(LN($Z62)-LN('RI compounds'!$D$16))*'RI compounds'!$H$17+'RI compounds'!$C$16,""),""))</f>
        <v/>
      </c>
      <c r="AP62" s="50" t="str">
        <f>IF($Z62=2000,'RI compounds'!$C$18,IF($Z62&lt;'RI compounds'!$D$18,IF($Z62&gt;'RI compounds'!$D$17,(LN($Z62)-LN('RI compounds'!$D$17))*'RI compounds'!$H$18+'RI compounds'!$C$17,""),""))</f>
        <v/>
      </c>
      <c r="AQ62" s="50" t="str">
        <f>IF($Z62=2100,'RI compounds'!$C$19,IF($Z62&lt;'RI compounds'!$D$19,IF($Z62&gt;'RI compounds'!$D$18,(LN($Z62)-LN('RI compounds'!$D$18))*'RI compounds'!$H$19+'RI compounds'!$C$18,""),""))</f>
        <v/>
      </c>
      <c r="AR62" s="50" t="str">
        <f>IF($Z62=2200,'RI compounds'!$C$20,IF($Z62&lt;'RI compounds'!$D$20,IF($Z62&gt;'RI compounds'!$D$19,(LN($Z62)-LN('RI compounds'!$D$19))*'RI compounds'!$H$20+'RI compounds'!$C$19,""),""))</f>
        <v/>
      </c>
      <c r="AS62" s="50" t="str">
        <f>IF($Z62=2300,'RI compounds'!$C$21,IF($Z62&lt;'RI compounds'!$D$21,IF($Z62&gt;'RI compounds'!$D$20,(LN($Z62)-LN('RI compounds'!$D$20))*'RI compounds'!$H$21+'RI compounds'!$C$20,""),""))</f>
        <v/>
      </c>
      <c r="AT62" s="50" t="str">
        <f>IF($Z62&gt;2300,(LN($Z62)-LN('RI compounds'!$D$20))*'RI compounds'!$H$21+'RI compounds'!$C$20,"")</f>
        <v/>
      </c>
    </row>
    <row r="63" spans="1:46" s="7" customFormat="1" ht="15" x14ac:dyDescent="0.25">
      <c r="A63" s="46">
        <f>+All!F63</f>
        <v>0.5</v>
      </c>
      <c r="B63" s="47" t="e">
        <f>All!#REF!</f>
        <v>#REF!</v>
      </c>
      <c r="C63" s="45" t="e">
        <f>IF(B63&lt;'RI compounds'!$C$3,INT(EXP((B63-'RI compounds'!$C$3)/'RI compounds'!$H$4+LN('RI compounds'!$D$3))),"")</f>
        <v>#REF!</v>
      </c>
      <c r="D63" s="45" t="e">
        <f>IF($B63&lt;'RI compounds'!$C$4,IF($B63&gt;'RI compounds'!$C$3,INT(EXP(($B63-'RI compounds'!$C$3)/'RI compounds'!$H$4+LN('RI compounds'!$D$3))),""),"")</f>
        <v>#REF!</v>
      </c>
      <c r="E63" s="45" t="e">
        <f>IF($B63&lt;'RI compounds'!$C$5,IF($B63&gt;'RI compounds'!$C$4,INT(EXP(($B63-'RI compounds'!$C$4)/'RI compounds'!$H$5+LN('RI compounds'!$D$4))),""),"")</f>
        <v>#REF!</v>
      </c>
      <c r="F63" s="45" t="e">
        <f>IF($B63&lt;'RI compounds'!$C$6,IF($B63&gt;'RI compounds'!$C$5,INT(EXP(($B63-'RI compounds'!$C$5)/'RI compounds'!$H$6+LN('RI compounds'!$D$5))),""),"")</f>
        <v>#REF!</v>
      </c>
      <c r="G63" s="45" t="e">
        <f>IF($B63&lt;'RI compounds'!$C$7,IF($B63&gt;'RI compounds'!$C$6,INT(EXP(($B63-'RI compounds'!$C$6)/'RI compounds'!$H$7+LN('RI compounds'!$D$6))),""),"")</f>
        <v>#REF!</v>
      </c>
      <c r="H63" s="45" t="e">
        <f>IF($B63&lt;'RI compounds'!$C$8,IF($B63&gt;'RI compounds'!$C$7,INT(EXP(($B63-'RI compounds'!$C$7)/'RI compounds'!$H$8+LN('RI compounds'!$D$7))),""),"")</f>
        <v>#REF!</v>
      </c>
      <c r="I63" s="45" t="e">
        <f>IF($B63&lt;'RI compounds'!$C$9,IF($B63&gt;'RI compounds'!$C$8,INT(EXP(($B63-'RI compounds'!$C$8)/'RI compounds'!$H$9+LN('RI compounds'!$D$8))),""),"")</f>
        <v>#REF!</v>
      </c>
      <c r="J63" s="45" t="e">
        <f>IF($B63&lt;'RI compounds'!$C$10,IF($B63&gt;'RI compounds'!$C$9,INT(EXP(($B63-'RI compounds'!$C$9)/'RI compounds'!$H$10+LN('RI compounds'!$D$9))),""),"")</f>
        <v>#REF!</v>
      </c>
      <c r="K63" s="45" t="e">
        <f>IF($B63&lt;'RI compounds'!$C$11,IF($B63&gt;'RI compounds'!$C$10,INT(EXP(($B63-'RI compounds'!$C$10)/'RI compounds'!$H$11+LN('RI compounds'!$D$10))),""),"")</f>
        <v>#REF!</v>
      </c>
      <c r="L63" s="45" t="e">
        <f>IF($B63&lt;'RI compounds'!$C$12,IF($B63&gt;'RI compounds'!$C$11,INT(EXP(($B63-'RI compounds'!$C$11)/'RI compounds'!$H$12+LN('RI compounds'!$D$11))),""),"")</f>
        <v>#REF!</v>
      </c>
      <c r="M63" s="45" t="e">
        <f>IF($B63&lt;'RI compounds'!$C$13,IF($B63&gt;'RI compounds'!$C$12,INT(EXP(($B63-'RI compounds'!$C$12)/'RI compounds'!$H$13+LN('RI compounds'!$D$12))),""),"")</f>
        <v>#REF!</v>
      </c>
      <c r="N63" s="45" t="e">
        <f>IF($B63&lt;'RI compounds'!$C$14,IF($B63&gt;'RI compounds'!$C$13,INT(EXP(($B63-'RI compounds'!$C$13)/'RI compounds'!$H$14+LN('RI compounds'!$D$13))),""),"")</f>
        <v>#REF!</v>
      </c>
      <c r="O63" s="45" t="e">
        <f>IF($B63&lt;'RI compounds'!$C$15,IF($B63&gt;'RI compounds'!$C$14,INT(EXP(($B63-'RI compounds'!$C$14)/'RI compounds'!$H$15+LN('RI compounds'!$D$14))),""),"")</f>
        <v>#REF!</v>
      </c>
      <c r="P63" s="45" t="e">
        <f>IF($B63&lt;'RI compounds'!$C$16,IF($B63&gt;'RI compounds'!$C$15,INT(EXP(($B63-'RI compounds'!$C$15)/'RI compounds'!$H$16+LN('RI compounds'!$D$15))),""),"")</f>
        <v>#REF!</v>
      </c>
      <c r="Q63" s="45" t="e">
        <f>IF($B63&lt;'RI compounds'!$C$17,IF($B63&gt;'RI compounds'!$C$16,INT(EXP(($B63-'RI compounds'!$C$16)/'RI compounds'!$H$17+LN('RI compounds'!$D$16))),""),"")</f>
        <v>#REF!</v>
      </c>
      <c r="R63" s="45" t="e">
        <f>IF($B63&lt;'RI compounds'!$C$18,IF($B63&gt;'RI compounds'!$C$17,INT(EXP(($B63-'RI compounds'!$C$17)/'RI compounds'!$H$18+LN('RI compounds'!$D$17))),""),"")</f>
        <v>#REF!</v>
      </c>
      <c r="S63" s="45" t="e">
        <f>IF($B63&lt;'RI compounds'!$C$19,IF($B63&gt;'RI compounds'!$C$18,INT(EXP(($B63-'RI compounds'!$C$18)/'RI compounds'!$H$19+LN('RI compounds'!$D$18))),""),"")</f>
        <v>#REF!</v>
      </c>
      <c r="T63" s="45" t="e">
        <f>IF($B63&lt;'RI compounds'!$C$20,IF($B63&gt;'RI compounds'!$C$19,INT(EXP(($B63-'RI compounds'!$C$19)/'RI compounds'!$H$20+LN('RI compounds'!$D$19))),""),"")</f>
        <v>#REF!</v>
      </c>
      <c r="U63" s="45" t="e">
        <f>IF($B63&lt;'RI compounds'!$C$21,IF($B63&gt;'RI compounds'!$C$20,INT(EXP(($B63-'RI compounds'!$C$20)/'RI compounds'!$H$21+LN('RI compounds'!$D$20))),""),"")</f>
        <v>#REF!</v>
      </c>
      <c r="V63" s="45" t="e">
        <f>IF($B63&gt;'RI compounds'!$C$21,INT(EXP(($B63-'RI compounds'!$C$20)/'RI compounds'!$H$21+LN('RI compounds'!$D$20))),"")</f>
        <v>#REF!</v>
      </c>
      <c r="W63" s="28"/>
      <c r="X63" s="48" t="str">
        <f>All!B63</f>
        <v>Butanoic acid, 2-methyl-</v>
      </c>
      <c r="Y63" s="46">
        <f>+All!F63</f>
        <v>0.5</v>
      </c>
      <c r="Z63" s="49">
        <f>+All!H63</f>
        <v>838</v>
      </c>
      <c r="AA63" s="50" t="str">
        <f>IF($Z63=500,'RI compounds'!$C$3,IF($Z63&lt;'RI compounds'!$D$3,(LN($Z63)-LN('RI compounds'!$D$3))*'RI compounds'!$H$4+'RI compounds'!$C$3,""))</f>
        <v/>
      </c>
      <c r="AB63" s="50" t="str">
        <f>IF($Z63=600,'RI compounds'!$C$4,IF($Z63&lt;'RI compounds'!$D$4,IF($Z63&gt;'RI compounds'!$D$3,(LN($Z63)-LN('RI compounds'!$D$3))*'RI compounds'!$H$4+'RI compounds'!$C$3,""),""))</f>
        <v/>
      </c>
      <c r="AC63" s="50" t="str">
        <f>IF($Z63=700,+'RI compounds'!$C$5,IF($Z63&lt;'RI compounds'!$D$5,IF($Z63&gt;'RI compounds'!$D$4,(LN($Z63)-LN('RI compounds'!$D$4))*'RI compounds'!$H$5+'RI compounds'!$C$4,""),""))</f>
        <v/>
      </c>
      <c r="AD63" s="50" t="str">
        <f>IF($Z63=800,'RI compounds'!$C$6,IF($Z63&lt;'RI compounds'!$D$6,IF($Z63&gt;'RI compounds'!$D$5,(LN($Z63)-LN('RI compounds'!$D$5))*'RI compounds'!$H$6+'RI compounds'!$C$5,""),""))</f>
        <v/>
      </c>
      <c r="AE63" s="50">
        <f>IF($Z63=900,'RI compounds'!$C$7,IF($Z63&lt;'RI compounds'!$D$7,IF($Z63&gt;'RI compounds'!$D$6,(LN($Z63)-LN('RI compounds'!$D$6))*'RI compounds'!$H$7+'RI compounds'!$C$6,""),""))</f>
        <v>9.3468194912118001</v>
      </c>
      <c r="AF63" s="50" t="str">
        <f>IF($Z63=1000,'RI compounds'!$C$8,IF($Z63&lt;'RI compounds'!$D$8,IF($Z63&gt;'RI compounds'!$D$7,(LN($Z63)-LN('RI compounds'!$D$7))*'RI compounds'!$H$8+'RI compounds'!$C$7,""),""))</f>
        <v/>
      </c>
      <c r="AG63" s="50" t="str">
        <f>IF($Z63=1100,'RI compounds'!$C$9,IF($Z63&lt;'RI compounds'!$D$9,IF($Z63&gt;'RI compounds'!$D$8,(LN($Z63)-LN('RI compounds'!$D$8))*'RI compounds'!$H$9+'RI compounds'!$C$8,""),""))</f>
        <v/>
      </c>
      <c r="AH63" s="50" t="str">
        <f>IF($Z63=1200,'RI compounds'!$C$10,IF($Z63&lt;'RI compounds'!$D$10,IF($Z63&gt;'RI compounds'!$D$9,(LN($Z63)-LN('RI compounds'!$D$9))*'RI compounds'!$H$10+'RI compounds'!$C$9,""),""))</f>
        <v/>
      </c>
      <c r="AI63" s="50" t="str">
        <f>IF($Z63=1300,'RI compounds'!$C$11,IF($Z63&lt;'RI compounds'!$D$11,IF($Z63&gt;'RI compounds'!$D$10,(LN($Z63)-LN('RI compounds'!$D$10))*'RI compounds'!$H$11+'RI compounds'!$C$10,""),""))</f>
        <v/>
      </c>
      <c r="AJ63" s="50" t="str">
        <f>IF($Z63=1400,'RI compounds'!$C$12,IF($Z63&lt;'RI compounds'!$D$12,IF($Z63&gt;'RI compounds'!$D$11,(LN($Z63)-LN('RI compounds'!$D$11))*'RI compounds'!$H$12+'RI compounds'!$C$11,""),""))</f>
        <v/>
      </c>
      <c r="AK63" s="50" t="str">
        <f>IF($Z63=1500,'RI compounds'!$C$13,IF($Z63&lt;'RI compounds'!$D$13,IF($Z63&gt;'RI compounds'!$D$12,(LN($Z63)-LN('RI compounds'!$D$12))*'RI compounds'!$H$13+'RI compounds'!$C$12,""),""))</f>
        <v/>
      </c>
      <c r="AL63" s="50" t="str">
        <f>IF($Z63=1600,'RI compounds'!$C$14,IF($Z63&lt;'RI compounds'!$D$14,IF($Z63&gt;'RI compounds'!$D$13,(LN($Z63)-LN('RI compounds'!$D$13))*'RI compounds'!$H$14+'RI compounds'!$C$13,""),""))</f>
        <v/>
      </c>
      <c r="AM63" s="50" t="str">
        <f>IF($Z63=1700,'RI compounds'!$C$15,IF($Z63&lt;'RI compounds'!$D$15,IF($Z63&gt;'RI compounds'!$D$14,(LN($Z63)-LN('RI compounds'!$D$14))*'RI compounds'!$H$15+'RI compounds'!$C$14,""),""))</f>
        <v/>
      </c>
      <c r="AN63" s="50" t="str">
        <f>IF($Z63=1800,'RI compounds'!$C$16,IF($Z63&lt;'RI compounds'!$D$16,IF($Z63&gt;'RI compounds'!$D$15,(LN($Z63)-LN('RI compounds'!$D$15))*'RI compounds'!$H$16+'RI compounds'!$C$15,""),""))</f>
        <v/>
      </c>
      <c r="AO63" s="50" t="str">
        <f>IF($Z63=1900,'RI compounds'!$C$17,IF($Z63&lt;'RI compounds'!$D$17,IF($Z63&gt;'RI compounds'!$D$16,(LN($Z63)-LN('RI compounds'!$D$16))*'RI compounds'!$H$17+'RI compounds'!$C$16,""),""))</f>
        <v/>
      </c>
      <c r="AP63" s="50" t="str">
        <f>IF($Z63=2000,'RI compounds'!$C$18,IF($Z63&lt;'RI compounds'!$D$18,IF($Z63&gt;'RI compounds'!$D$17,(LN($Z63)-LN('RI compounds'!$D$17))*'RI compounds'!$H$18+'RI compounds'!$C$17,""),""))</f>
        <v/>
      </c>
      <c r="AQ63" s="50" t="str">
        <f>IF($Z63=2100,'RI compounds'!$C$19,IF($Z63&lt;'RI compounds'!$D$19,IF($Z63&gt;'RI compounds'!$D$18,(LN($Z63)-LN('RI compounds'!$D$18))*'RI compounds'!$H$19+'RI compounds'!$C$18,""),""))</f>
        <v/>
      </c>
      <c r="AR63" s="50" t="str">
        <f>IF($Z63=2200,'RI compounds'!$C$20,IF($Z63&lt;'RI compounds'!$D$20,IF($Z63&gt;'RI compounds'!$D$19,(LN($Z63)-LN('RI compounds'!$D$19))*'RI compounds'!$H$20+'RI compounds'!$C$19,""),""))</f>
        <v/>
      </c>
      <c r="AS63" s="50" t="str">
        <f>IF($Z63=2300,'RI compounds'!$C$21,IF($Z63&lt;'RI compounds'!$D$21,IF($Z63&gt;'RI compounds'!$D$20,(LN($Z63)-LN('RI compounds'!$D$20))*'RI compounds'!$H$21+'RI compounds'!$C$20,""),""))</f>
        <v/>
      </c>
      <c r="AT63" s="50" t="str">
        <f>IF($Z63&gt;2300,(LN($Z63)-LN('RI compounds'!$D$20))*'RI compounds'!$H$21+'RI compounds'!$C$20,"")</f>
        <v/>
      </c>
    </row>
    <row r="64" spans="1:46" s="7" customFormat="1" ht="15" x14ac:dyDescent="0.25">
      <c r="A64" s="46">
        <f>+All!F64</f>
        <v>0.5</v>
      </c>
      <c r="B64" s="47" t="e">
        <f>All!#REF!</f>
        <v>#REF!</v>
      </c>
      <c r="C64" s="45" t="e">
        <f>IF(B64&lt;'RI compounds'!$C$3,INT(EXP((B64-'RI compounds'!$C$3)/'RI compounds'!$H$4+LN('RI compounds'!$D$3))),"")</f>
        <v>#REF!</v>
      </c>
      <c r="D64" s="45" t="e">
        <f>IF($B64&lt;'RI compounds'!$C$4,IF($B64&gt;'RI compounds'!$C$3,INT(EXP(($B64-'RI compounds'!$C$3)/'RI compounds'!$H$4+LN('RI compounds'!$D$3))),""),"")</f>
        <v>#REF!</v>
      </c>
      <c r="E64" s="45" t="e">
        <f>IF($B64&lt;'RI compounds'!$C$5,IF($B64&gt;'RI compounds'!$C$4,INT(EXP(($B64-'RI compounds'!$C$4)/'RI compounds'!$H$5+LN('RI compounds'!$D$4))),""),"")</f>
        <v>#REF!</v>
      </c>
      <c r="F64" s="45" t="e">
        <f>IF($B64&lt;'RI compounds'!$C$6,IF($B64&gt;'RI compounds'!$C$5,INT(EXP(($B64-'RI compounds'!$C$5)/'RI compounds'!$H$6+LN('RI compounds'!$D$5))),""),"")</f>
        <v>#REF!</v>
      </c>
      <c r="G64" s="45" t="e">
        <f>IF($B64&lt;'RI compounds'!$C$7,IF($B64&gt;'RI compounds'!$C$6,INT(EXP(($B64-'RI compounds'!$C$6)/'RI compounds'!$H$7+LN('RI compounds'!$D$6))),""),"")</f>
        <v>#REF!</v>
      </c>
      <c r="H64" s="45" t="e">
        <f>IF($B64&lt;'RI compounds'!$C$8,IF($B64&gt;'RI compounds'!$C$7,INT(EXP(($B64-'RI compounds'!$C$7)/'RI compounds'!$H$8+LN('RI compounds'!$D$7))),""),"")</f>
        <v>#REF!</v>
      </c>
      <c r="I64" s="45" t="e">
        <f>IF($B64&lt;'RI compounds'!$C$9,IF($B64&gt;'RI compounds'!$C$8,INT(EXP(($B64-'RI compounds'!$C$8)/'RI compounds'!$H$9+LN('RI compounds'!$D$8))),""),"")</f>
        <v>#REF!</v>
      </c>
      <c r="J64" s="45" t="e">
        <f>IF($B64&lt;'RI compounds'!$C$10,IF($B64&gt;'RI compounds'!$C$9,INT(EXP(($B64-'RI compounds'!$C$9)/'RI compounds'!$H$10+LN('RI compounds'!$D$9))),""),"")</f>
        <v>#REF!</v>
      </c>
      <c r="K64" s="45" t="e">
        <f>IF($B64&lt;'RI compounds'!$C$11,IF($B64&gt;'RI compounds'!$C$10,INT(EXP(($B64-'RI compounds'!$C$10)/'RI compounds'!$H$11+LN('RI compounds'!$D$10))),""),"")</f>
        <v>#REF!</v>
      </c>
      <c r="L64" s="45" t="e">
        <f>IF($B64&lt;'RI compounds'!$C$12,IF($B64&gt;'RI compounds'!$C$11,INT(EXP(($B64-'RI compounds'!$C$11)/'RI compounds'!$H$12+LN('RI compounds'!$D$11))),""),"")</f>
        <v>#REF!</v>
      </c>
      <c r="M64" s="45" t="e">
        <f>IF($B64&lt;'RI compounds'!$C$13,IF($B64&gt;'RI compounds'!$C$12,INT(EXP(($B64-'RI compounds'!$C$12)/'RI compounds'!$H$13+LN('RI compounds'!$D$12))),""),"")</f>
        <v>#REF!</v>
      </c>
      <c r="N64" s="45" t="e">
        <f>IF($B64&lt;'RI compounds'!$C$14,IF($B64&gt;'RI compounds'!$C$13,INT(EXP(($B64-'RI compounds'!$C$13)/'RI compounds'!$H$14+LN('RI compounds'!$D$13))),""),"")</f>
        <v>#REF!</v>
      </c>
      <c r="O64" s="45" t="e">
        <f>IF($B64&lt;'RI compounds'!$C$15,IF($B64&gt;'RI compounds'!$C$14,INT(EXP(($B64-'RI compounds'!$C$14)/'RI compounds'!$H$15+LN('RI compounds'!$D$14))),""),"")</f>
        <v>#REF!</v>
      </c>
      <c r="P64" s="45" t="e">
        <f>IF($B64&lt;'RI compounds'!$C$16,IF($B64&gt;'RI compounds'!$C$15,INT(EXP(($B64-'RI compounds'!$C$15)/'RI compounds'!$H$16+LN('RI compounds'!$D$15))),""),"")</f>
        <v>#REF!</v>
      </c>
      <c r="Q64" s="45" t="e">
        <f>IF($B64&lt;'RI compounds'!$C$17,IF($B64&gt;'RI compounds'!$C$16,INT(EXP(($B64-'RI compounds'!$C$16)/'RI compounds'!$H$17+LN('RI compounds'!$D$16))),""),"")</f>
        <v>#REF!</v>
      </c>
      <c r="R64" s="45" t="e">
        <f>IF($B64&lt;'RI compounds'!$C$18,IF($B64&gt;'RI compounds'!$C$17,INT(EXP(($B64-'RI compounds'!$C$17)/'RI compounds'!$H$18+LN('RI compounds'!$D$17))),""),"")</f>
        <v>#REF!</v>
      </c>
      <c r="S64" s="45" t="e">
        <f>IF($B64&lt;'RI compounds'!$C$19,IF($B64&gt;'RI compounds'!$C$18,INT(EXP(($B64-'RI compounds'!$C$18)/'RI compounds'!$H$19+LN('RI compounds'!$D$18))),""),"")</f>
        <v>#REF!</v>
      </c>
      <c r="T64" s="45" t="e">
        <f>IF($B64&lt;'RI compounds'!$C$20,IF($B64&gt;'RI compounds'!$C$19,INT(EXP(($B64-'RI compounds'!$C$19)/'RI compounds'!$H$20+LN('RI compounds'!$D$19))),""),"")</f>
        <v>#REF!</v>
      </c>
      <c r="U64" s="45" t="e">
        <f>IF($B64&lt;'RI compounds'!$C$21,IF($B64&gt;'RI compounds'!$C$20,INT(EXP(($B64-'RI compounds'!$C$20)/'RI compounds'!$H$21+LN('RI compounds'!$D$20))),""),"")</f>
        <v>#REF!</v>
      </c>
      <c r="V64" s="45" t="e">
        <f>IF($B64&gt;'RI compounds'!$C$21,INT(EXP(($B64-'RI compounds'!$C$20)/'RI compounds'!$H$21+LN('RI compounds'!$D$20))),"")</f>
        <v>#REF!</v>
      </c>
      <c r="W64" s="28"/>
      <c r="X64" s="48" t="str">
        <f>All!B64</f>
        <v>Unknown Sulfur compound2</v>
      </c>
      <c r="Y64" s="46">
        <f>+All!F64</f>
        <v>0.5</v>
      </c>
      <c r="Z64" s="49">
        <f>+All!H64</f>
        <v>840</v>
      </c>
      <c r="AA64" s="50" t="str">
        <f>IF($Z64=500,'RI compounds'!$C$3,IF($Z64&lt;'RI compounds'!$D$3,(LN($Z64)-LN('RI compounds'!$D$3))*'RI compounds'!$H$4+'RI compounds'!$C$3,""))</f>
        <v/>
      </c>
      <c r="AB64" s="50" t="str">
        <f>IF($Z64=600,'RI compounds'!$C$4,IF($Z64&lt;'RI compounds'!$D$4,IF($Z64&gt;'RI compounds'!$D$3,(LN($Z64)-LN('RI compounds'!$D$3))*'RI compounds'!$H$4+'RI compounds'!$C$3,""),""))</f>
        <v/>
      </c>
      <c r="AC64" s="50" t="str">
        <f>IF($Z64=700,+'RI compounds'!$C$5,IF($Z64&lt;'RI compounds'!$D$5,IF($Z64&gt;'RI compounds'!$D$4,(LN($Z64)-LN('RI compounds'!$D$4))*'RI compounds'!$H$5+'RI compounds'!$C$4,""),""))</f>
        <v/>
      </c>
      <c r="AD64" s="50" t="str">
        <f>IF($Z64=800,'RI compounds'!$C$6,IF($Z64&lt;'RI compounds'!$D$6,IF($Z64&gt;'RI compounds'!$D$5,(LN($Z64)-LN('RI compounds'!$D$5))*'RI compounds'!$H$6+'RI compounds'!$C$5,""),""))</f>
        <v/>
      </c>
      <c r="AE64" s="50">
        <f>IF($Z64=900,'RI compounds'!$C$7,IF($Z64&lt;'RI compounds'!$D$7,IF($Z64&gt;'RI compounds'!$D$6,(LN($Z64)-LN('RI compounds'!$D$6))*'RI compounds'!$H$7+'RI compounds'!$C$6,""),""))</f>
        <v>9.3885722066052306</v>
      </c>
      <c r="AF64" s="50" t="str">
        <f>IF($Z64=1000,'RI compounds'!$C$8,IF($Z64&lt;'RI compounds'!$D$8,IF($Z64&gt;'RI compounds'!$D$7,(LN($Z64)-LN('RI compounds'!$D$7))*'RI compounds'!$H$8+'RI compounds'!$C$7,""),""))</f>
        <v/>
      </c>
      <c r="AG64" s="50" t="str">
        <f>IF($Z64=1100,'RI compounds'!$C$9,IF($Z64&lt;'RI compounds'!$D$9,IF($Z64&gt;'RI compounds'!$D$8,(LN($Z64)-LN('RI compounds'!$D$8))*'RI compounds'!$H$9+'RI compounds'!$C$8,""),""))</f>
        <v/>
      </c>
      <c r="AH64" s="50" t="str">
        <f>IF($Z64=1200,'RI compounds'!$C$10,IF($Z64&lt;'RI compounds'!$D$10,IF($Z64&gt;'RI compounds'!$D$9,(LN($Z64)-LN('RI compounds'!$D$9))*'RI compounds'!$H$10+'RI compounds'!$C$9,""),""))</f>
        <v/>
      </c>
      <c r="AI64" s="50" t="str">
        <f>IF($Z64=1300,'RI compounds'!$C$11,IF($Z64&lt;'RI compounds'!$D$11,IF($Z64&gt;'RI compounds'!$D$10,(LN($Z64)-LN('RI compounds'!$D$10))*'RI compounds'!$H$11+'RI compounds'!$C$10,""),""))</f>
        <v/>
      </c>
      <c r="AJ64" s="50" t="str">
        <f>IF($Z64=1400,'RI compounds'!$C$12,IF($Z64&lt;'RI compounds'!$D$12,IF($Z64&gt;'RI compounds'!$D$11,(LN($Z64)-LN('RI compounds'!$D$11))*'RI compounds'!$H$12+'RI compounds'!$C$11,""),""))</f>
        <v/>
      </c>
      <c r="AK64" s="50" t="str">
        <f>IF($Z64=1500,'RI compounds'!$C$13,IF($Z64&lt;'RI compounds'!$D$13,IF($Z64&gt;'RI compounds'!$D$12,(LN($Z64)-LN('RI compounds'!$D$12))*'RI compounds'!$H$13+'RI compounds'!$C$12,""),""))</f>
        <v/>
      </c>
      <c r="AL64" s="50" t="str">
        <f>IF($Z64=1600,'RI compounds'!$C$14,IF($Z64&lt;'RI compounds'!$D$14,IF($Z64&gt;'RI compounds'!$D$13,(LN($Z64)-LN('RI compounds'!$D$13))*'RI compounds'!$H$14+'RI compounds'!$C$13,""),""))</f>
        <v/>
      </c>
      <c r="AM64" s="50" t="str">
        <f>IF($Z64=1700,'RI compounds'!$C$15,IF($Z64&lt;'RI compounds'!$D$15,IF($Z64&gt;'RI compounds'!$D$14,(LN($Z64)-LN('RI compounds'!$D$14))*'RI compounds'!$H$15+'RI compounds'!$C$14,""),""))</f>
        <v/>
      </c>
      <c r="AN64" s="50" t="str">
        <f>IF($Z64=1800,'RI compounds'!$C$16,IF($Z64&lt;'RI compounds'!$D$16,IF($Z64&gt;'RI compounds'!$D$15,(LN($Z64)-LN('RI compounds'!$D$15))*'RI compounds'!$H$16+'RI compounds'!$C$15,""),""))</f>
        <v/>
      </c>
      <c r="AO64" s="50" t="str">
        <f>IF($Z64=1900,'RI compounds'!$C$17,IF($Z64&lt;'RI compounds'!$D$17,IF($Z64&gt;'RI compounds'!$D$16,(LN($Z64)-LN('RI compounds'!$D$16))*'RI compounds'!$H$17+'RI compounds'!$C$16,""),""))</f>
        <v/>
      </c>
      <c r="AP64" s="50" t="str">
        <f>IF($Z64=2000,'RI compounds'!$C$18,IF($Z64&lt;'RI compounds'!$D$18,IF($Z64&gt;'RI compounds'!$D$17,(LN($Z64)-LN('RI compounds'!$D$17))*'RI compounds'!$H$18+'RI compounds'!$C$17,""),""))</f>
        <v/>
      </c>
      <c r="AQ64" s="50" t="str">
        <f>IF($Z64=2100,'RI compounds'!$C$19,IF($Z64&lt;'RI compounds'!$D$19,IF($Z64&gt;'RI compounds'!$D$18,(LN($Z64)-LN('RI compounds'!$D$18))*'RI compounds'!$H$19+'RI compounds'!$C$18,""),""))</f>
        <v/>
      </c>
      <c r="AR64" s="50" t="str">
        <f>IF($Z64=2200,'RI compounds'!$C$20,IF($Z64&lt;'RI compounds'!$D$20,IF($Z64&gt;'RI compounds'!$D$19,(LN($Z64)-LN('RI compounds'!$D$19))*'RI compounds'!$H$20+'RI compounds'!$C$19,""),""))</f>
        <v/>
      </c>
      <c r="AS64" s="50" t="str">
        <f>IF($Z64=2300,'RI compounds'!$C$21,IF($Z64&lt;'RI compounds'!$D$21,IF($Z64&gt;'RI compounds'!$D$20,(LN($Z64)-LN('RI compounds'!$D$20))*'RI compounds'!$H$21+'RI compounds'!$C$20,""),""))</f>
        <v/>
      </c>
      <c r="AT64" s="50" t="str">
        <f>IF($Z64&gt;2300,(LN($Z64)-LN('RI compounds'!$D$20))*'RI compounds'!$H$21+'RI compounds'!$C$20,"")</f>
        <v/>
      </c>
    </row>
    <row r="65" spans="1:46" s="7" customFormat="1" ht="15" x14ac:dyDescent="0.25">
      <c r="A65" s="46">
        <f>+All!F65</f>
        <v>0.5</v>
      </c>
      <c r="B65" s="47" t="e">
        <f>All!#REF!</f>
        <v>#REF!</v>
      </c>
      <c r="C65" s="45" t="e">
        <f>IF(B65&lt;'RI compounds'!$C$3,INT(EXP((B65-'RI compounds'!$C$3)/'RI compounds'!$H$4+LN('RI compounds'!$D$3))),"")</f>
        <v>#REF!</v>
      </c>
      <c r="D65" s="45" t="e">
        <f>IF($B65&lt;'RI compounds'!$C$4,IF($B65&gt;'RI compounds'!$C$3,INT(EXP(($B65-'RI compounds'!$C$3)/'RI compounds'!$H$4+LN('RI compounds'!$D$3))),""),"")</f>
        <v>#REF!</v>
      </c>
      <c r="E65" s="45" t="e">
        <f>IF($B65&lt;'RI compounds'!$C$5,IF($B65&gt;'RI compounds'!$C$4,INT(EXP(($B65-'RI compounds'!$C$4)/'RI compounds'!$H$5+LN('RI compounds'!$D$4))),""),"")</f>
        <v>#REF!</v>
      </c>
      <c r="F65" s="45" t="e">
        <f>IF($B65&lt;'RI compounds'!$C$6,IF($B65&gt;'RI compounds'!$C$5,INT(EXP(($B65-'RI compounds'!$C$5)/'RI compounds'!$H$6+LN('RI compounds'!$D$5))),""),"")</f>
        <v>#REF!</v>
      </c>
      <c r="G65" s="45" t="e">
        <f>IF($B65&lt;'RI compounds'!$C$7,IF($B65&gt;'RI compounds'!$C$6,INT(EXP(($B65-'RI compounds'!$C$6)/'RI compounds'!$H$7+LN('RI compounds'!$D$6))),""),"")</f>
        <v>#REF!</v>
      </c>
      <c r="H65" s="45" t="e">
        <f>IF($B65&lt;'RI compounds'!$C$8,IF($B65&gt;'RI compounds'!$C$7,INT(EXP(($B65-'RI compounds'!$C$7)/'RI compounds'!$H$8+LN('RI compounds'!$D$7))),""),"")</f>
        <v>#REF!</v>
      </c>
      <c r="I65" s="45" t="e">
        <f>IF($B65&lt;'RI compounds'!$C$9,IF($B65&gt;'RI compounds'!$C$8,INT(EXP(($B65-'RI compounds'!$C$8)/'RI compounds'!$H$9+LN('RI compounds'!$D$8))),""),"")</f>
        <v>#REF!</v>
      </c>
      <c r="J65" s="45" t="e">
        <f>IF($B65&lt;'RI compounds'!$C$10,IF($B65&gt;'RI compounds'!$C$9,INT(EXP(($B65-'RI compounds'!$C$9)/'RI compounds'!$H$10+LN('RI compounds'!$D$9))),""),"")</f>
        <v>#REF!</v>
      </c>
      <c r="K65" s="45" t="e">
        <f>IF($B65&lt;'RI compounds'!$C$11,IF($B65&gt;'RI compounds'!$C$10,INT(EXP(($B65-'RI compounds'!$C$10)/'RI compounds'!$H$11+LN('RI compounds'!$D$10))),""),"")</f>
        <v>#REF!</v>
      </c>
      <c r="L65" s="45" t="e">
        <f>IF($B65&lt;'RI compounds'!$C$12,IF($B65&gt;'RI compounds'!$C$11,INT(EXP(($B65-'RI compounds'!$C$11)/'RI compounds'!$H$12+LN('RI compounds'!$D$11))),""),"")</f>
        <v>#REF!</v>
      </c>
      <c r="M65" s="45" t="e">
        <f>IF($B65&lt;'RI compounds'!$C$13,IF($B65&gt;'RI compounds'!$C$12,INT(EXP(($B65-'RI compounds'!$C$12)/'RI compounds'!$H$13+LN('RI compounds'!$D$12))),""),"")</f>
        <v>#REF!</v>
      </c>
      <c r="N65" s="45" t="e">
        <f>IF($B65&lt;'RI compounds'!$C$14,IF($B65&gt;'RI compounds'!$C$13,INT(EXP(($B65-'RI compounds'!$C$13)/'RI compounds'!$H$14+LN('RI compounds'!$D$13))),""),"")</f>
        <v>#REF!</v>
      </c>
      <c r="O65" s="45" t="e">
        <f>IF($B65&lt;'RI compounds'!$C$15,IF($B65&gt;'RI compounds'!$C$14,INT(EXP(($B65-'RI compounds'!$C$14)/'RI compounds'!$H$15+LN('RI compounds'!$D$14))),""),"")</f>
        <v>#REF!</v>
      </c>
      <c r="P65" s="45" t="e">
        <f>IF($B65&lt;'RI compounds'!$C$16,IF($B65&gt;'RI compounds'!$C$15,INT(EXP(($B65-'RI compounds'!$C$15)/'RI compounds'!$H$16+LN('RI compounds'!$D$15))),""),"")</f>
        <v>#REF!</v>
      </c>
      <c r="Q65" s="45" t="e">
        <f>IF($B65&lt;'RI compounds'!$C$17,IF($B65&gt;'RI compounds'!$C$16,INT(EXP(($B65-'RI compounds'!$C$16)/'RI compounds'!$H$17+LN('RI compounds'!$D$16))),""),"")</f>
        <v>#REF!</v>
      </c>
      <c r="R65" s="45" t="e">
        <f>IF($B65&lt;'RI compounds'!$C$18,IF($B65&gt;'RI compounds'!$C$17,INT(EXP(($B65-'RI compounds'!$C$17)/'RI compounds'!$H$18+LN('RI compounds'!$D$17))),""),"")</f>
        <v>#REF!</v>
      </c>
      <c r="S65" s="45" t="e">
        <f>IF($B65&lt;'RI compounds'!$C$19,IF($B65&gt;'RI compounds'!$C$18,INT(EXP(($B65-'RI compounds'!$C$18)/'RI compounds'!$H$19+LN('RI compounds'!$D$18))),""),"")</f>
        <v>#REF!</v>
      </c>
      <c r="T65" s="45" t="e">
        <f>IF($B65&lt;'RI compounds'!$C$20,IF($B65&gt;'RI compounds'!$C$19,INT(EXP(($B65-'RI compounds'!$C$19)/'RI compounds'!$H$20+LN('RI compounds'!$D$19))),""),"")</f>
        <v>#REF!</v>
      </c>
      <c r="U65" s="45" t="e">
        <f>IF($B65&lt;'RI compounds'!$C$21,IF($B65&gt;'RI compounds'!$C$20,INT(EXP(($B65-'RI compounds'!$C$20)/'RI compounds'!$H$21+LN('RI compounds'!$D$20))),""),"")</f>
        <v>#REF!</v>
      </c>
      <c r="V65" s="45" t="e">
        <f>IF($B65&gt;'RI compounds'!$C$21,INT(EXP(($B65-'RI compounds'!$C$20)/'RI compounds'!$H$21+LN('RI compounds'!$D$20))),"")</f>
        <v>#REF!</v>
      </c>
      <c r="W65" s="28"/>
      <c r="X65" s="48" t="str">
        <f>All!B65</f>
        <v>Valeric acid**= Pentanoic acid**</v>
      </c>
      <c r="Y65" s="46">
        <f>+All!F65</f>
        <v>0.5</v>
      </c>
      <c r="Z65" s="49">
        <f>+All!H65</f>
        <v>857</v>
      </c>
      <c r="AA65" s="50" t="str">
        <f>IF($Z65=500,'RI compounds'!$C$3,IF($Z65&lt;'RI compounds'!$D$3,(LN($Z65)-LN('RI compounds'!$D$3))*'RI compounds'!$H$4+'RI compounds'!$C$3,""))</f>
        <v/>
      </c>
      <c r="AB65" s="50" t="str">
        <f>IF($Z65=600,'RI compounds'!$C$4,IF($Z65&lt;'RI compounds'!$D$4,IF($Z65&gt;'RI compounds'!$D$3,(LN($Z65)-LN('RI compounds'!$D$3))*'RI compounds'!$H$4+'RI compounds'!$C$3,""),""))</f>
        <v/>
      </c>
      <c r="AC65" s="50" t="str">
        <f>IF($Z65=700,+'RI compounds'!$C$5,IF($Z65&lt;'RI compounds'!$D$5,IF($Z65&gt;'RI compounds'!$D$4,(LN($Z65)-LN('RI compounds'!$D$4))*'RI compounds'!$H$5+'RI compounds'!$C$4,""),""))</f>
        <v/>
      </c>
      <c r="AD65" s="50" t="str">
        <f>IF($Z65=800,'RI compounds'!$C$6,IF($Z65&lt;'RI compounds'!$D$6,IF($Z65&gt;'RI compounds'!$D$5,(LN($Z65)-LN('RI compounds'!$D$5))*'RI compounds'!$H$6+'RI compounds'!$C$5,""),""))</f>
        <v/>
      </c>
      <c r="AE65" s="50">
        <f>IF($Z65=900,'RI compounds'!$C$7,IF($Z65&lt;'RI compounds'!$D$7,IF($Z65&gt;'RI compounds'!$D$6,(LN($Z65)-LN('RI compounds'!$D$6))*'RI compounds'!$H$7+'RI compounds'!$C$6,""),""))</f>
        <v>9.7395083407980643</v>
      </c>
      <c r="AF65" s="50" t="str">
        <f>IF($Z65=1000,'RI compounds'!$C$8,IF($Z65&lt;'RI compounds'!$D$8,IF($Z65&gt;'RI compounds'!$D$7,(LN($Z65)-LN('RI compounds'!$D$7))*'RI compounds'!$H$8+'RI compounds'!$C$7,""),""))</f>
        <v/>
      </c>
      <c r="AG65" s="50" t="str">
        <f>IF($Z65=1100,'RI compounds'!$C$9,IF($Z65&lt;'RI compounds'!$D$9,IF($Z65&gt;'RI compounds'!$D$8,(LN($Z65)-LN('RI compounds'!$D$8))*'RI compounds'!$H$9+'RI compounds'!$C$8,""),""))</f>
        <v/>
      </c>
      <c r="AH65" s="50" t="str">
        <f>IF($Z65=1200,'RI compounds'!$C$10,IF($Z65&lt;'RI compounds'!$D$10,IF($Z65&gt;'RI compounds'!$D$9,(LN($Z65)-LN('RI compounds'!$D$9))*'RI compounds'!$H$10+'RI compounds'!$C$9,""),""))</f>
        <v/>
      </c>
      <c r="AI65" s="50" t="str">
        <f>IF($Z65=1300,'RI compounds'!$C$11,IF($Z65&lt;'RI compounds'!$D$11,IF($Z65&gt;'RI compounds'!$D$10,(LN($Z65)-LN('RI compounds'!$D$10))*'RI compounds'!$H$11+'RI compounds'!$C$10,""),""))</f>
        <v/>
      </c>
      <c r="AJ65" s="50" t="str">
        <f>IF($Z65=1400,'RI compounds'!$C$12,IF($Z65&lt;'RI compounds'!$D$12,IF($Z65&gt;'RI compounds'!$D$11,(LN($Z65)-LN('RI compounds'!$D$11))*'RI compounds'!$H$12+'RI compounds'!$C$11,""),""))</f>
        <v/>
      </c>
      <c r="AK65" s="50" t="str">
        <f>IF($Z65=1500,'RI compounds'!$C$13,IF($Z65&lt;'RI compounds'!$D$13,IF($Z65&gt;'RI compounds'!$D$12,(LN($Z65)-LN('RI compounds'!$D$12))*'RI compounds'!$H$13+'RI compounds'!$C$12,""),""))</f>
        <v/>
      </c>
      <c r="AL65" s="50" t="str">
        <f>IF($Z65=1600,'RI compounds'!$C$14,IF($Z65&lt;'RI compounds'!$D$14,IF($Z65&gt;'RI compounds'!$D$13,(LN($Z65)-LN('RI compounds'!$D$13))*'RI compounds'!$H$14+'RI compounds'!$C$13,""),""))</f>
        <v/>
      </c>
      <c r="AM65" s="50" t="str">
        <f>IF($Z65=1700,'RI compounds'!$C$15,IF($Z65&lt;'RI compounds'!$D$15,IF($Z65&gt;'RI compounds'!$D$14,(LN($Z65)-LN('RI compounds'!$D$14))*'RI compounds'!$H$15+'RI compounds'!$C$14,""),""))</f>
        <v/>
      </c>
      <c r="AN65" s="50" t="str">
        <f>IF($Z65=1800,'RI compounds'!$C$16,IF($Z65&lt;'RI compounds'!$D$16,IF($Z65&gt;'RI compounds'!$D$15,(LN($Z65)-LN('RI compounds'!$D$15))*'RI compounds'!$H$16+'RI compounds'!$C$15,""),""))</f>
        <v/>
      </c>
      <c r="AO65" s="50" t="str">
        <f>IF($Z65=1900,'RI compounds'!$C$17,IF($Z65&lt;'RI compounds'!$D$17,IF($Z65&gt;'RI compounds'!$D$16,(LN($Z65)-LN('RI compounds'!$D$16))*'RI compounds'!$H$17+'RI compounds'!$C$16,""),""))</f>
        <v/>
      </c>
      <c r="AP65" s="50" t="str">
        <f>IF($Z65=2000,'RI compounds'!$C$18,IF($Z65&lt;'RI compounds'!$D$18,IF($Z65&gt;'RI compounds'!$D$17,(LN($Z65)-LN('RI compounds'!$D$17))*'RI compounds'!$H$18+'RI compounds'!$C$17,""),""))</f>
        <v/>
      </c>
      <c r="AQ65" s="50" t="str">
        <f>IF($Z65=2100,'RI compounds'!$C$19,IF($Z65&lt;'RI compounds'!$D$19,IF($Z65&gt;'RI compounds'!$D$18,(LN($Z65)-LN('RI compounds'!$D$18))*'RI compounds'!$H$19+'RI compounds'!$C$18,""),""))</f>
        <v/>
      </c>
      <c r="AR65" s="50" t="str">
        <f>IF($Z65=2200,'RI compounds'!$C$20,IF($Z65&lt;'RI compounds'!$D$20,IF($Z65&gt;'RI compounds'!$D$19,(LN($Z65)-LN('RI compounds'!$D$19))*'RI compounds'!$H$20+'RI compounds'!$C$19,""),""))</f>
        <v/>
      </c>
      <c r="AS65" s="50" t="str">
        <f>IF($Z65=2300,'RI compounds'!$C$21,IF($Z65&lt;'RI compounds'!$D$21,IF($Z65&gt;'RI compounds'!$D$20,(LN($Z65)-LN('RI compounds'!$D$20))*'RI compounds'!$H$21+'RI compounds'!$C$20,""),""))</f>
        <v/>
      </c>
      <c r="AT65" s="50" t="str">
        <f>IF($Z65&gt;2300,(LN($Z65)-LN('RI compounds'!$D$20))*'RI compounds'!$H$21+'RI compounds'!$C$20,"")</f>
        <v/>
      </c>
    </row>
    <row r="66" spans="1:46" s="7" customFormat="1" ht="15" x14ac:dyDescent="0.25">
      <c r="A66" s="46">
        <f>+All!F66</f>
        <v>0.5</v>
      </c>
      <c r="B66" s="47" t="e">
        <f>All!#REF!</f>
        <v>#REF!</v>
      </c>
      <c r="C66" s="45" t="e">
        <f>IF(B66&lt;'RI compounds'!$C$3,INT(EXP((B66-'RI compounds'!$C$3)/'RI compounds'!$H$4+LN('RI compounds'!$D$3))),"")</f>
        <v>#REF!</v>
      </c>
      <c r="D66" s="45" t="e">
        <f>IF($B66&lt;'RI compounds'!$C$4,IF($B66&gt;'RI compounds'!$C$3,INT(EXP(($B66-'RI compounds'!$C$3)/'RI compounds'!$H$4+LN('RI compounds'!$D$3))),""),"")</f>
        <v>#REF!</v>
      </c>
      <c r="E66" s="45" t="e">
        <f>IF($B66&lt;'RI compounds'!$C$5,IF($B66&gt;'RI compounds'!$C$4,INT(EXP(($B66-'RI compounds'!$C$4)/'RI compounds'!$H$5+LN('RI compounds'!$D$4))),""),"")</f>
        <v>#REF!</v>
      </c>
      <c r="F66" s="45" t="e">
        <f>IF($B66&lt;'RI compounds'!$C$6,IF($B66&gt;'RI compounds'!$C$5,INT(EXP(($B66-'RI compounds'!$C$5)/'RI compounds'!$H$6+LN('RI compounds'!$D$5))),""),"")</f>
        <v>#REF!</v>
      </c>
      <c r="G66" s="45" t="e">
        <f>IF($B66&lt;'RI compounds'!$C$7,IF($B66&gt;'RI compounds'!$C$6,INT(EXP(($B66-'RI compounds'!$C$6)/'RI compounds'!$H$7+LN('RI compounds'!$D$6))),""),"")</f>
        <v>#REF!</v>
      </c>
      <c r="H66" s="45" t="e">
        <f>IF($B66&lt;'RI compounds'!$C$8,IF($B66&gt;'RI compounds'!$C$7,INT(EXP(($B66-'RI compounds'!$C$7)/'RI compounds'!$H$8+LN('RI compounds'!$D$7))),""),"")</f>
        <v>#REF!</v>
      </c>
      <c r="I66" s="45" t="e">
        <f>IF($B66&lt;'RI compounds'!$C$9,IF($B66&gt;'RI compounds'!$C$8,INT(EXP(($B66-'RI compounds'!$C$8)/'RI compounds'!$H$9+LN('RI compounds'!$D$8))),""),"")</f>
        <v>#REF!</v>
      </c>
      <c r="J66" s="45" t="e">
        <f>IF($B66&lt;'RI compounds'!$C$10,IF($B66&gt;'RI compounds'!$C$9,INT(EXP(($B66-'RI compounds'!$C$9)/'RI compounds'!$H$10+LN('RI compounds'!$D$9))),""),"")</f>
        <v>#REF!</v>
      </c>
      <c r="K66" s="45" t="e">
        <f>IF($B66&lt;'RI compounds'!$C$11,IF($B66&gt;'RI compounds'!$C$10,INT(EXP(($B66-'RI compounds'!$C$10)/'RI compounds'!$H$11+LN('RI compounds'!$D$10))),""),"")</f>
        <v>#REF!</v>
      </c>
      <c r="L66" s="45" t="e">
        <f>IF($B66&lt;'RI compounds'!$C$12,IF($B66&gt;'RI compounds'!$C$11,INT(EXP(($B66-'RI compounds'!$C$11)/'RI compounds'!$H$12+LN('RI compounds'!$D$11))),""),"")</f>
        <v>#REF!</v>
      </c>
      <c r="M66" s="45" t="e">
        <f>IF($B66&lt;'RI compounds'!$C$13,IF($B66&gt;'RI compounds'!$C$12,INT(EXP(($B66-'RI compounds'!$C$12)/'RI compounds'!$H$13+LN('RI compounds'!$D$12))),""),"")</f>
        <v>#REF!</v>
      </c>
      <c r="N66" s="45" t="e">
        <f>IF($B66&lt;'RI compounds'!$C$14,IF($B66&gt;'RI compounds'!$C$13,INT(EXP(($B66-'RI compounds'!$C$13)/'RI compounds'!$H$14+LN('RI compounds'!$D$13))),""),"")</f>
        <v>#REF!</v>
      </c>
      <c r="O66" s="45" t="e">
        <f>IF($B66&lt;'RI compounds'!$C$15,IF($B66&gt;'RI compounds'!$C$14,INT(EXP(($B66-'RI compounds'!$C$14)/'RI compounds'!$H$15+LN('RI compounds'!$D$14))),""),"")</f>
        <v>#REF!</v>
      </c>
      <c r="P66" s="45" t="e">
        <f>IF($B66&lt;'RI compounds'!$C$16,IF($B66&gt;'RI compounds'!$C$15,INT(EXP(($B66-'RI compounds'!$C$15)/'RI compounds'!$H$16+LN('RI compounds'!$D$15))),""),"")</f>
        <v>#REF!</v>
      </c>
      <c r="Q66" s="45" t="e">
        <f>IF($B66&lt;'RI compounds'!$C$17,IF($B66&gt;'RI compounds'!$C$16,INT(EXP(($B66-'RI compounds'!$C$16)/'RI compounds'!$H$17+LN('RI compounds'!$D$16))),""),"")</f>
        <v>#REF!</v>
      </c>
      <c r="R66" s="45" t="e">
        <f>IF($B66&lt;'RI compounds'!$C$18,IF($B66&gt;'RI compounds'!$C$17,INT(EXP(($B66-'RI compounds'!$C$17)/'RI compounds'!$H$18+LN('RI compounds'!$D$17))),""),"")</f>
        <v>#REF!</v>
      </c>
      <c r="S66" s="45" t="e">
        <f>IF($B66&lt;'RI compounds'!$C$19,IF($B66&gt;'RI compounds'!$C$18,INT(EXP(($B66-'RI compounds'!$C$18)/'RI compounds'!$H$19+LN('RI compounds'!$D$18))),""),"")</f>
        <v>#REF!</v>
      </c>
      <c r="T66" s="45" t="e">
        <f>IF($B66&lt;'RI compounds'!$C$20,IF($B66&gt;'RI compounds'!$C$19,INT(EXP(($B66-'RI compounds'!$C$19)/'RI compounds'!$H$20+LN('RI compounds'!$D$19))),""),"")</f>
        <v>#REF!</v>
      </c>
      <c r="U66" s="45" t="e">
        <f>IF($B66&lt;'RI compounds'!$C$21,IF($B66&gt;'RI compounds'!$C$20,INT(EXP(($B66-'RI compounds'!$C$20)/'RI compounds'!$H$21+LN('RI compounds'!$D$20))),""),"")</f>
        <v>#REF!</v>
      </c>
      <c r="V66" s="45" t="e">
        <f>IF($B66&gt;'RI compounds'!$C$21,INT(EXP(($B66-'RI compounds'!$C$20)/'RI compounds'!$H$21+LN('RI compounds'!$D$20))),"")</f>
        <v>#REF!</v>
      </c>
      <c r="W66" s="28"/>
      <c r="X66" s="48" t="str">
        <f>All!B66</f>
        <v>Ethylbenzene</v>
      </c>
      <c r="Y66" s="46">
        <f>+All!F66</f>
        <v>0.5</v>
      </c>
      <c r="Z66" s="49">
        <f>+All!H66</f>
        <v>861</v>
      </c>
      <c r="AA66" s="50" t="str">
        <f>IF($Z66=500,'RI compounds'!$C$3,IF($Z66&lt;'RI compounds'!$D$3,(LN($Z66)-LN('RI compounds'!$D$3))*'RI compounds'!$H$4+'RI compounds'!$C$3,""))</f>
        <v/>
      </c>
      <c r="AB66" s="50" t="str">
        <f>IF($Z66=600,'RI compounds'!$C$4,IF($Z66&lt;'RI compounds'!$D$4,IF($Z66&gt;'RI compounds'!$D$3,(LN($Z66)-LN('RI compounds'!$D$3))*'RI compounds'!$H$4+'RI compounds'!$C$3,""),""))</f>
        <v/>
      </c>
      <c r="AC66" s="50" t="str">
        <f>IF($Z66=700,+'RI compounds'!$C$5,IF($Z66&lt;'RI compounds'!$D$5,IF($Z66&gt;'RI compounds'!$D$4,(LN($Z66)-LN('RI compounds'!$D$4))*'RI compounds'!$H$5+'RI compounds'!$C$4,""),""))</f>
        <v/>
      </c>
      <c r="AD66" s="50" t="str">
        <f>IF($Z66=800,'RI compounds'!$C$6,IF($Z66&lt;'RI compounds'!$D$6,IF($Z66&gt;'RI compounds'!$D$5,(LN($Z66)-LN('RI compounds'!$D$5))*'RI compounds'!$H$6+'RI compounds'!$C$5,""),""))</f>
        <v/>
      </c>
      <c r="AE66" s="50">
        <f>IF($Z66=900,'RI compounds'!$C$7,IF($Z66&lt;'RI compounds'!$D$7,IF($Z66&gt;'RI compounds'!$D$6,(LN($Z66)-LN('RI compounds'!$D$6))*'RI compounds'!$H$7+'RI compounds'!$C$6,""),""))</f>
        <v>9.8210696328266867</v>
      </c>
      <c r="AF66" s="50" t="str">
        <f>IF($Z66=1000,'RI compounds'!$C$8,IF($Z66&lt;'RI compounds'!$D$8,IF($Z66&gt;'RI compounds'!$D$7,(LN($Z66)-LN('RI compounds'!$D$7))*'RI compounds'!$H$8+'RI compounds'!$C$7,""),""))</f>
        <v/>
      </c>
      <c r="AG66" s="50" t="str">
        <f>IF($Z66=1100,'RI compounds'!$C$9,IF($Z66&lt;'RI compounds'!$D$9,IF($Z66&gt;'RI compounds'!$D$8,(LN($Z66)-LN('RI compounds'!$D$8))*'RI compounds'!$H$9+'RI compounds'!$C$8,""),""))</f>
        <v/>
      </c>
      <c r="AH66" s="50" t="str">
        <f>IF($Z66=1200,'RI compounds'!$C$10,IF($Z66&lt;'RI compounds'!$D$10,IF($Z66&gt;'RI compounds'!$D$9,(LN($Z66)-LN('RI compounds'!$D$9))*'RI compounds'!$H$10+'RI compounds'!$C$9,""),""))</f>
        <v/>
      </c>
      <c r="AI66" s="50" t="str">
        <f>IF($Z66=1300,'RI compounds'!$C$11,IF($Z66&lt;'RI compounds'!$D$11,IF($Z66&gt;'RI compounds'!$D$10,(LN($Z66)-LN('RI compounds'!$D$10))*'RI compounds'!$H$11+'RI compounds'!$C$10,""),""))</f>
        <v/>
      </c>
      <c r="AJ66" s="50" t="str">
        <f>IF($Z66=1400,'RI compounds'!$C$12,IF($Z66&lt;'RI compounds'!$D$12,IF($Z66&gt;'RI compounds'!$D$11,(LN($Z66)-LN('RI compounds'!$D$11))*'RI compounds'!$H$12+'RI compounds'!$C$11,""),""))</f>
        <v/>
      </c>
      <c r="AK66" s="50" t="str">
        <f>IF($Z66=1500,'RI compounds'!$C$13,IF($Z66&lt;'RI compounds'!$D$13,IF($Z66&gt;'RI compounds'!$D$12,(LN($Z66)-LN('RI compounds'!$D$12))*'RI compounds'!$H$13+'RI compounds'!$C$12,""),""))</f>
        <v/>
      </c>
      <c r="AL66" s="50" t="str">
        <f>IF($Z66=1600,'RI compounds'!$C$14,IF($Z66&lt;'RI compounds'!$D$14,IF($Z66&gt;'RI compounds'!$D$13,(LN($Z66)-LN('RI compounds'!$D$13))*'RI compounds'!$H$14+'RI compounds'!$C$13,""),""))</f>
        <v/>
      </c>
      <c r="AM66" s="50" t="str">
        <f>IF($Z66=1700,'RI compounds'!$C$15,IF($Z66&lt;'RI compounds'!$D$15,IF($Z66&gt;'RI compounds'!$D$14,(LN($Z66)-LN('RI compounds'!$D$14))*'RI compounds'!$H$15+'RI compounds'!$C$14,""),""))</f>
        <v/>
      </c>
      <c r="AN66" s="50" t="str">
        <f>IF($Z66=1800,'RI compounds'!$C$16,IF($Z66&lt;'RI compounds'!$D$16,IF($Z66&gt;'RI compounds'!$D$15,(LN($Z66)-LN('RI compounds'!$D$15))*'RI compounds'!$H$16+'RI compounds'!$C$15,""),""))</f>
        <v/>
      </c>
      <c r="AO66" s="50" t="str">
        <f>IF($Z66=1900,'RI compounds'!$C$17,IF($Z66&lt;'RI compounds'!$D$17,IF($Z66&gt;'RI compounds'!$D$16,(LN($Z66)-LN('RI compounds'!$D$16))*'RI compounds'!$H$17+'RI compounds'!$C$16,""),""))</f>
        <v/>
      </c>
      <c r="AP66" s="50" t="str">
        <f>IF($Z66=2000,'RI compounds'!$C$18,IF($Z66&lt;'RI compounds'!$D$18,IF($Z66&gt;'RI compounds'!$D$17,(LN($Z66)-LN('RI compounds'!$D$17))*'RI compounds'!$H$18+'RI compounds'!$C$17,""),""))</f>
        <v/>
      </c>
      <c r="AQ66" s="50" t="str">
        <f>IF($Z66=2100,'RI compounds'!$C$19,IF($Z66&lt;'RI compounds'!$D$19,IF($Z66&gt;'RI compounds'!$D$18,(LN($Z66)-LN('RI compounds'!$D$18))*'RI compounds'!$H$19+'RI compounds'!$C$18,""),""))</f>
        <v/>
      </c>
      <c r="AR66" s="50" t="str">
        <f>IF($Z66=2200,'RI compounds'!$C$20,IF($Z66&lt;'RI compounds'!$D$20,IF($Z66&gt;'RI compounds'!$D$19,(LN($Z66)-LN('RI compounds'!$D$19))*'RI compounds'!$H$20+'RI compounds'!$C$19,""),""))</f>
        <v/>
      </c>
      <c r="AS66" s="50" t="str">
        <f>IF($Z66=2300,'RI compounds'!$C$21,IF($Z66&lt;'RI compounds'!$D$21,IF($Z66&gt;'RI compounds'!$D$20,(LN($Z66)-LN('RI compounds'!$D$20))*'RI compounds'!$H$21+'RI compounds'!$C$20,""),""))</f>
        <v/>
      </c>
      <c r="AT66" s="50" t="str">
        <f>IF($Z66&gt;2300,(LN($Z66)-LN('RI compounds'!$D$20))*'RI compounds'!$H$21+'RI compounds'!$C$20,"")</f>
        <v/>
      </c>
    </row>
    <row r="67" spans="1:46" s="7" customFormat="1" ht="15" x14ac:dyDescent="0.25">
      <c r="A67" s="46">
        <f>+All!F67</f>
        <v>0.7</v>
      </c>
      <c r="B67" s="47" t="e">
        <f>All!#REF!</f>
        <v>#REF!</v>
      </c>
      <c r="C67" s="45" t="e">
        <f>IF(B67&lt;'RI compounds'!$C$3,INT(EXP((B67-'RI compounds'!$C$3)/'RI compounds'!$H$4+LN('RI compounds'!$D$3))),"")</f>
        <v>#REF!</v>
      </c>
      <c r="D67" s="45" t="e">
        <f>IF($B67&lt;'RI compounds'!$C$4,IF($B67&gt;'RI compounds'!$C$3,INT(EXP(($B67-'RI compounds'!$C$3)/'RI compounds'!$H$4+LN('RI compounds'!$D$3))),""),"")</f>
        <v>#REF!</v>
      </c>
      <c r="E67" s="45" t="e">
        <f>IF($B67&lt;'RI compounds'!$C$5,IF($B67&gt;'RI compounds'!$C$4,INT(EXP(($B67-'RI compounds'!$C$4)/'RI compounds'!$H$5+LN('RI compounds'!$D$4))),""),"")</f>
        <v>#REF!</v>
      </c>
      <c r="F67" s="45" t="e">
        <f>IF($B67&lt;'RI compounds'!$C$6,IF($B67&gt;'RI compounds'!$C$5,INT(EXP(($B67-'RI compounds'!$C$5)/'RI compounds'!$H$6+LN('RI compounds'!$D$5))),""),"")</f>
        <v>#REF!</v>
      </c>
      <c r="G67" s="45" t="e">
        <f>IF($B67&lt;'RI compounds'!$C$7,IF($B67&gt;'RI compounds'!$C$6,INT(EXP(($B67-'RI compounds'!$C$6)/'RI compounds'!$H$7+LN('RI compounds'!$D$6))),""),"")</f>
        <v>#REF!</v>
      </c>
      <c r="H67" s="45" t="e">
        <f>IF($B67&lt;'RI compounds'!$C$8,IF($B67&gt;'RI compounds'!$C$7,INT(EXP(($B67-'RI compounds'!$C$7)/'RI compounds'!$H$8+LN('RI compounds'!$D$7))),""),"")</f>
        <v>#REF!</v>
      </c>
      <c r="I67" s="45" t="e">
        <f>IF($B67&lt;'RI compounds'!$C$9,IF($B67&gt;'RI compounds'!$C$8,INT(EXP(($B67-'RI compounds'!$C$8)/'RI compounds'!$H$9+LN('RI compounds'!$D$8))),""),"")</f>
        <v>#REF!</v>
      </c>
      <c r="J67" s="45" t="e">
        <f>IF($B67&lt;'RI compounds'!$C$10,IF($B67&gt;'RI compounds'!$C$9,INT(EXP(($B67-'RI compounds'!$C$9)/'RI compounds'!$H$10+LN('RI compounds'!$D$9))),""),"")</f>
        <v>#REF!</v>
      </c>
      <c r="K67" s="45" t="e">
        <f>IF($B67&lt;'RI compounds'!$C$11,IF($B67&gt;'RI compounds'!$C$10,INT(EXP(($B67-'RI compounds'!$C$10)/'RI compounds'!$H$11+LN('RI compounds'!$D$10))),""),"")</f>
        <v>#REF!</v>
      </c>
      <c r="L67" s="45" t="e">
        <f>IF($B67&lt;'RI compounds'!$C$12,IF($B67&gt;'RI compounds'!$C$11,INT(EXP(($B67-'RI compounds'!$C$11)/'RI compounds'!$H$12+LN('RI compounds'!$D$11))),""),"")</f>
        <v>#REF!</v>
      </c>
      <c r="M67" s="45" t="e">
        <f>IF($B67&lt;'RI compounds'!$C$13,IF($B67&gt;'RI compounds'!$C$12,INT(EXP(($B67-'RI compounds'!$C$12)/'RI compounds'!$H$13+LN('RI compounds'!$D$12))),""),"")</f>
        <v>#REF!</v>
      </c>
      <c r="N67" s="45" t="e">
        <f>IF($B67&lt;'RI compounds'!$C$14,IF($B67&gt;'RI compounds'!$C$13,INT(EXP(($B67-'RI compounds'!$C$13)/'RI compounds'!$H$14+LN('RI compounds'!$D$13))),""),"")</f>
        <v>#REF!</v>
      </c>
      <c r="O67" s="45" t="e">
        <f>IF($B67&lt;'RI compounds'!$C$15,IF($B67&gt;'RI compounds'!$C$14,INT(EXP(($B67-'RI compounds'!$C$14)/'RI compounds'!$H$15+LN('RI compounds'!$D$14))),""),"")</f>
        <v>#REF!</v>
      </c>
      <c r="P67" s="45" t="e">
        <f>IF($B67&lt;'RI compounds'!$C$16,IF($B67&gt;'RI compounds'!$C$15,INT(EXP(($B67-'RI compounds'!$C$15)/'RI compounds'!$H$16+LN('RI compounds'!$D$15))),""),"")</f>
        <v>#REF!</v>
      </c>
      <c r="Q67" s="45" t="e">
        <f>IF($B67&lt;'RI compounds'!$C$17,IF($B67&gt;'RI compounds'!$C$16,INT(EXP(($B67-'RI compounds'!$C$16)/'RI compounds'!$H$17+LN('RI compounds'!$D$16))),""),"")</f>
        <v>#REF!</v>
      </c>
      <c r="R67" s="45" t="e">
        <f>IF($B67&lt;'RI compounds'!$C$18,IF($B67&gt;'RI compounds'!$C$17,INT(EXP(($B67-'RI compounds'!$C$17)/'RI compounds'!$H$18+LN('RI compounds'!$D$17))),""),"")</f>
        <v>#REF!</v>
      </c>
      <c r="S67" s="45" t="e">
        <f>IF($B67&lt;'RI compounds'!$C$19,IF($B67&gt;'RI compounds'!$C$18,INT(EXP(($B67-'RI compounds'!$C$18)/'RI compounds'!$H$19+LN('RI compounds'!$D$18))),""),"")</f>
        <v>#REF!</v>
      </c>
      <c r="T67" s="45" t="e">
        <f>IF($B67&lt;'RI compounds'!$C$20,IF($B67&gt;'RI compounds'!$C$19,INT(EXP(($B67-'RI compounds'!$C$19)/'RI compounds'!$H$20+LN('RI compounds'!$D$19))),""),"")</f>
        <v>#REF!</v>
      </c>
      <c r="U67" s="45" t="e">
        <f>IF($B67&lt;'RI compounds'!$C$21,IF($B67&gt;'RI compounds'!$C$20,INT(EXP(($B67-'RI compounds'!$C$20)/'RI compounds'!$H$21+LN('RI compounds'!$D$20))),""),"")</f>
        <v>#REF!</v>
      </c>
      <c r="V67" s="45" t="e">
        <f>IF($B67&gt;'RI compounds'!$C$21,INT(EXP(($B67-'RI compounds'!$C$20)/'RI compounds'!$H$21+LN('RI compounds'!$D$20))),"")</f>
        <v>#REF!</v>
      </c>
      <c r="W67" s="28"/>
      <c r="X67" s="48" t="str">
        <f>All!B67</f>
        <v>1-Hexanol</v>
      </c>
      <c r="Y67" s="46">
        <f>+All!F67</f>
        <v>0.7</v>
      </c>
      <c r="Z67" s="49">
        <f>+All!H67</f>
        <v>863</v>
      </c>
      <c r="AA67" s="50" t="str">
        <f>IF($Z67=500,'RI compounds'!$C$3,IF($Z67&lt;'RI compounds'!$D$3,(LN($Z67)-LN('RI compounds'!$D$3))*'RI compounds'!$H$4+'RI compounds'!$C$3,""))</f>
        <v/>
      </c>
      <c r="AB67" s="50" t="str">
        <f>IF($Z67=600,'RI compounds'!$C$4,IF($Z67&lt;'RI compounds'!$D$4,IF($Z67&gt;'RI compounds'!$D$3,(LN($Z67)-LN('RI compounds'!$D$3))*'RI compounds'!$H$4+'RI compounds'!$C$3,""),""))</f>
        <v/>
      </c>
      <c r="AC67" s="50" t="str">
        <f>IF($Z67=700,+'RI compounds'!$C$5,IF($Z67&lt;'RI compounds'!$D$5,IF($Z67&gt;'RI compounds'!$D$4,(LN($Z67)-LN('RI compounds'!$D$4))*'RI compounds'!$H$5+'RI compounds'!$C$4,""),""))</f>
        <v/>
      </c>
      <c r="AD67" s="50" t="str">
        <f>IF($Z67=800,'RI compounds'!$C$6,IF($Z67&lt;'RI compounds'!$D$6,IF($Z67&gt;'RI compounds'!$D$5,(LN($Z67)-LN('RI compounds'!$D$5))*'RI compounds'!$H$6+'RI compounds'!$C$5,""),""))</f>
        <v/>
      </c>
      <c r="AE67" s="50">
        <f>IF($Z67=900,'RI compounds'!$C$7,IF($Z67&lt;'RI compounds'!$D$7,IF($Z67&gt;'RI compounds'!$D$6,(LN($Z67)-LN('RI compounds'!$D$6))*'RI compounds'!$H$7+'RI compounds'!$C$6,""),""))</f>
        <v>9.8617082956360527</v>
      </c>
      <c r="AF67" s="50" t="str">
        <f>IF($Z67=1000,'RI compounds'!$C$8,IF($Z67&lt;'RI compounds'!$D$8,IF($Z67&gt;'RI compounds'!$D$7,(LN($Z67)-LN('RI compounds'!$D$7))*'RI compounds'!$H$8+'RI compounds'!$C$7,""),""))</f>
        <v/>
      </c>
      <c r="AG67" s="50" t="str">
        <f>IF($Z67=1100,'RI compounds'!$C$9,IF($Z67&lt;'RI compounds'!$D$9,IF($Z67&gt;'RI compounds'!$D$8,(LN($Z67)-LN('RI compounds'!$D$8))*'RI compounds'!$H$9+'RI compounds'!$C$8,""),""))</f>
        <v/>
      </c>
      <c r="AH67" s="50" t="str">
        <f>IF($Z67=1200,'RI compounds'!$C$10,IF($Z67&lt;'RI compounds'!$D$10,IF($Z67&gt;'RI compounds'!$D$9,(LN($Z67)-LN('RI compounds'!$D$9))*'RI compounds'!$H$10+'RI compounds'!$C$9,""),""))</f>
        <v/>
      </c>
      <c r="AI67" s="50" t="str">
        <f>IF($Z67=1300,'RI compounds'!$C$11,IF($Z67&lt;'RI compounds'!$D$11,IF($Z67&gt;'RI compounds'!$D$10,(LN($Z67)-LN('RI compounds'!$D$10))*'RI compounds'!$H$11+'RI compounds'!$C$10,""),""))</f>
        <v/>
      </c>
      <c r="AJ67" s="50" t="str">
        <f>IF($Z67=1400,'RI compounds'!$C$12,IF($Z67&lt;'RI compounds'!$D$12,IF($Z67&gt;'RI compounds'!$D$11,(LN($Z67)-LN('RI compounds'!$D$11))*'RI compounds'!$H$12+'RI compounds'!$C$11,""),""))</f>
        <v/>
      </c>
      <c r="AK67" s="50" t="str">
        <f>IF($Z67=1500,'RI compounds'!$C$13,IF($Z67&lt;'RI compounds'!$D$13,IF($Z67&gt;'RI compounds'!$D$12,(LN($Z67)-LN('RI compounds'!$D$12))*'RI compounds'!$H$13+'RI compounds'!$C$12,""),""))</f>
        <v/>
      </c>
      <c r="AL67" s="50" t="str">
        <f>IF($Z67=1600,'RI compounds'!$C$14,IF($Z67&lt;'RI compounds'!$D$14,IF($Z67&gt;'RI compounds'!$D$13,(LN($Z67)-LN('RI compounds'!$D$13))*'RI compounds'!$H$14+'RI compounds'!$C$13,""),""))</f>
        <v/>
      </c>
      <c r="AM67" s="50" t="str">
        <f>IF($Z67=1700,'RI compounds'!$C$15,IF($Z67&lt;'RI compounds'!$D$15,IF($Z67&gt;'RI compounds'!$D$14,(LN($Z67)-LN('RI compounds'!$D$14))*'RI compounds'!$H$15+'RI compounds'!$C$14,""),""))</f>
        <v/>
      </c>
      <c r="AN67" s="50" t="str">
        <f>IF($Z67=1800,'RI compounds'!$C$16,IF($Z67&lt;'RI compounds'!$D$16,IF($Z67&gt;'RI compounds'!$D$15,(LN($Z67)-LN('RI compounds'!$D$15))*'RI compounds'!$H$16+'RI compounds'!$C$15,""),""))</f>
        <v/>
      </c>
      <c r="AO67" s="50" t="str">
        <f>IF($Z67=1900,'RI compounds'!$C$17,IF($Z67&lt;'RI compounds'!$D$17,IF($Z67&gt;'RI compounds'!$D$16,(LN($Z67)-LN('RI compounds'!$D$16))*'RI compounds'!$H$17+'RI compounds'!$C$16,""),""))</f>
        <v/>
      </c>
      <c r="AP67" s="50" t="str">
        <f>IF($Z67=2000,'RI compounds'!$C$18,IF($Z67&lt;'RI compounds'!$D$18,IF($Z67&gt;'RI compounds'!$D$17,(LN($Z67)-LN('RI compounds'!$D$17))*'RI compounds'!$H$18+'RI compounds'!$C$17,""),""))</f>
        <v/>
      </c>
      <c r="AQ67" s="50" t="str">
        <f>IF($Z67=2100,'RI compounds'!$C$19,IF($Z67&lt;'RI compounds'!$D$19,IF($Z67&gt;'RI compounds'!$D$18,(LN($Z67)-LN('RI compounds'!$D$18))*'RI compounds'!$H$19+'RI compounds'!$C$18,""),""))</f>
        <v/>
      </c>
      <c r="AR67" s="50" t="str">
        <f>IF($Z67=2200,'RI compounds'!$C$20,IF($Z67&lt;'RI compounds'!$D$20,IF($Z67&gt;'RI compounds'!$D$19,(LN($Z67)-LN('RI compounds'!$D$19))*'RI compounds'!$H$20+'RI compounds'!$C$19,""),""))</f>
        <v/>
      </c>
      <c r="AS67" s="50" t="str">
        <f>IF($Z67=2300,'RI compounds'!$C$21,IF($Z67&lt;'RI compounds'!$D$21,IF($Z67&gt;'RI compounds'!$D$20,(LN($Z67)-LN('RI compounds'!$D$20))*'RI compounds'!$H$21+'RI compounds'!$C$20,""),""))</f>
        <v/>
      </c>
      <c r="AT67" s="50" t="str">
        <f>IF($Z67&gt;2300,(LN($Z67)-LN('RI compounds'!$D$20))*'RI compounds'!$H$21+'RI compounds'!$C$20,"")</f>
        <v/>
      </c>
    </row>
    <row r="68" spans="1:46" s="7" customFormat="1" ht="15" x14ac:dyDescent="0.25">
      <c r="A68" s="46">
        <f>+All!F68</f>
        <v>0.7</v>
      </c>
      <c r="B68" s="47" t="e">
        <f>All!#REF!</f>
        <v>#REF!</v>
      </c>
      <c r="C68" s="45" t="e">
        <f>IF(B68&lt;'RI compounds'!$C$3,INT(EXP((B68-'RI compounds'!$C$3)/'RI compounds'!$H$4+LN('RI compounds'!$D$3))),"")</f>
        <v>#REF!</v>
      </c>
      <c r="D68" s="45" t="e">
        <f>IF($B68&lt;'RI compounds'!$C$4,IF($B68&gt;'RI compounds'!$C$3,INT(EXP(($B68-'RI compounds'!$C$3)/'RI compounds'!$H$4+LN('RI compounds'!$D$3))),""),"")</f>
        <v>#REF!</v>
      </c>
      <c r="E68" s="45" t="e">
        <f>IF($B68&lt;'RI compounds'!$C$5,IF($B68&gt;'RI compounds'!$C$4,INT(EXP(($B68-'RI compounds'!$C$4)/'RI compounds'!$H$5+LN('RI compounds'!$D$4))),""),"")</f>
        <v>#REF!</v>
      </c>
      <c r="F68" s="45" t="e">
        <f>IF($B68&lt;'RI compounds'!$C$6,IF($B68&gt;'RI compounds'!$C$5,INT(EXP(($B68-'RI compounds'!$C$5)/'RI compounds'!$H$6+LN('RI compounds'!$D$5))),""),"")</f>
        <v>#REF!</v>
      </c>
      <c r="G68" s="45" t="e">
        <f>IF($B68&lt;'RI compounds'!$C$7,IF($B68&gt;'RI compounds'!$C$6,INT(EXP(($B68-'RI compounds'!$C$6)/'RI compounds'!$H$7+LN('RI compounds'!$D$6))),""),"")</f>
        <v>#REF!</v>
      </c>
      <c r="H68" s="45" t="e">
        <f>IF($B68&lt;'RI compounds'!$C$8,IF($B68&gt;'RI compounds'!$C$7,INT(EXP(($B68-'RI compounds'!$C$7)/'RI compounds'!$H$8+LN('RI compounds'!$D$7))),""),"")</f>
        <v>#REF!</v>
      </c>
      <c r="I68" s="45" t="e">
        <f>IF($B68&lt;'RI compounds'!$C$9,IF($B68&gt;'RI compounds'!$C$8,INT(EXP(($B68-'RI compounds'!$C$8)/'RI compounds'!$H$9+LN('RI compounds'!$D$8))),""),"")</f>
        <v>#REF!</v>
      </c>
      <c r="J68" s="45" t="e">
        <f>IF($B68&lt;'RI compounds'!$C$10,IF($B68&gt;'RI compounds'!$C$9,INT(EXP(($B68-'RI compounds'!$C$9)/'RI compounds'!$H$10+LN('RI compounds'!$D$9))),""),"")</f>
        <v>#REF!</v>
      </c>
      <c r="K68" s="45" t="e">
        <f>IF($B68&lt;'RI compounds'!$C$11,IF($B68&gt;'RI compounds'!$C$10,INT(EXP(($B68-'RI compounds'!$C$10)/'RI compounds'!$H$11+LN('RI compounds'!$D$10))),""),"")</f>
        <v>#REF!</v>
      </c>
      <c r="L68" s="45" t="e">
        <f>IF($B68&lt;'RI compounds'!$C$12,IF($B68&gt;'RI compounds'!$C$11,INT(EXP(($B68-'RI compounds'!$C$11)/'RI compounds'!$H$12+LN('RI compounds'!$D$11))),""),"")</f>
        <v>#REF!</v>
      </c>
      <c r="M68" s="45" t="e">
        <f>IF($B68&lt;'RI compounds'!$C$13,IF($B68&gt;'RI compounds'!$C$12,INT(EXP(($B68-'RI compounds'!$C$12)/'RI compounds'!$H$13+LN('RI compounds'!$D$12))),""),"")</f>
        <v>#REF!</v>
      </c>
      <c r="N68" s="45" t="e">
        <f>IF($B68&lt;'RI compounds'!$C$14,IF($B68&gt;'RI compounds'!$C$13,INT(EXP(($B68-'RI compounds'!$C$13)/'RI compounds'!$H$14+LN('RI compounds'!$D$13))),""),"")</f>
        <v>#REF!</v>
      </c>
      <c r="O68" s="45" t="e">
        <f>IF($B68&lt;'RI compounds'!$C$15,IF($B68&gt;'RI compounds'!$C$14,INT(EXP(($B68-'RI compounds'!$C$14)/'RI compounds'!$H$15+LN('RI compounds'!$D$14))),""),"")</f>
        <v>#REF!</v>
      </c>
      <c r="P68" s="45" t="e">
        <f>IF($B68&lt;'RI compounds'!$C$16,IF($B68&gt;'RI compounds'!$C$15,INT(EXP(($B68-'RI compounds'!$C$15)/'RI compounds'!$H$16+LN('RI compounds'!$D$15))),""),"")</f>
        <v>#REF!</v>
      </c>
      <c r="Q68" s="45" t="e">
        <f>IF($B68&lt;'RI compounds'!$C$17,IF($B68&gt;'RI compounds'!$C$16,INT(EXP(($B68-'RI compounds'!$C$16)/'RI compounds'!$H$17+LN('RI compounds'!$D$16))),""),"")</f>
        <v>#REF!</v>
      </c>
      <c r="R68" s="45" t="e">
        <f>IF($B68&lt;'RI compounds'!$C$18,IF($B68&gt;'RI compounds'!$C$17,INT(EXP(($B68-'RI compounds'!$C$17)/'RI compounds'!$H$18+LN('RI compounds'!$D$17))),""),"")</f>
        <v>#REF!</v>
      </c>
      <c r="S68" s="45" t="e">
        <f>IF($B68&lt;'RI compounds'!$C$19,IF($B68&gt;'RI compounds'!$C$18,INT(EXP(($B68-'RI compounds'!$C$18)/'RI compounds'!$H$19+LN('RI compounds'!$D$18))),""),"")</f>
        <v>#REF!</v>
      </c>
      <c r="T68" s="45" t="e">
        <f>IF($B68&lt;'RI compounds'!$C$20,IF($B68&gt;'RI compounds'!$C$19,INT(EXP(($B68-'RI compounds'!$C$19)/'RI compounds'!$H$20+LN('RI compounds'!$D$19))),""),"")</f>
        <v>#REF!</v>
      </c>
      <c r="U68" s="45" t="e">
        <f>IF($B68&lt;'RI compounds'!$C$21,IF($B68&gt;'RI compounds'!$C$20,INT(EXP(($B68-'RI compounds'!$C$20)/'RI compounds'!$H$21+LN('RI compounds'!$D$20))),""),"")</f>
        <v>#REF!</v>
      </c>
      <c r="V68" s="45" t="e">
        <f>IF($B68&gt;'RI compounds'!$C$21,INT(EXP(($B68-'RI compounds'!$C$20)/'RI compounds'!$H$21+LN('RI compounds'!$D$20))),"")</f>
        <v>#REF!</v>
      </c>
      <c r="W68" s="28"/>
      <c r="X68" s="48" t="str">
        <f>All!B68</f>
        <v>1-Hexanol saturated</v>
      </c>
      <c r="Y68" s="46">
        <f>+All!F68</f>
        <v>0.7</v>
      </c>
      <c r="Z68" s="49">
        <f>+All!H68</f>
        <v>863</v>
      </c>
      <c r="AA68" s="50" t="str">
        <f>IF($Z68=500,'RI compounds'!$C$3,IF($Z68&lt;'RI compounds'!$D$3,(LN($Z68)-LN('RI compounds'!$D$3))*'RI compounds'!$H$4+'RI compounds'!$C$3,""))</f>
        <v/>
      </c>
      <c r="AB68" s="50" t="str">
        <f>IF($Z68=600,'RI compounds'!$C$4,IF($Z68&lt;'RI compounds'!$D$4,IF($Z68&gt;'RI compounds'!$D$3,(LN($Z68)-LN('RI compounds'!$D$3))*'RI compounds'!$H$4+'RI compounds'!$C$3,""),""))</f>
        <v/>
      </c>
      <c r="AC68" s="50" t="str">
        <f>IF($Z68=700,+'RI compounds'!$C$5,IF($Z68&lt;'RI compounds'!$D$5,IF($Z68&gt;'RI compounds'!$D$4,(LN($Z68)-LN('RI compounds'!$D$4))*'RI compounds'!$H$5+'RI compounds'!$C$4,""),""))</f>
        <v/>
      </c>
      <c r="AD68" s="50" t="str">
        <f>IF($Z68=800,'RI compounds'!$C$6,IF($Z68&lt;'RI compounds'!$D$6,IF($Z68&gt;'RI compounds'!$D$5,(LN($Z68)-LN('RI compounds'!$D$5))*'RI compounds'!$H$6+'RI compounds'!$C$5,""),""))</f>
        <v/>
      </c>
      <c r="AE68" s="50">
        <f>IF($Z68=900,'RI compounds'!$C$7,IF($Z68&lt;'RI compounds'!$D$7,IF($Z68&gt;'RI compounds'!$D$6,(LN($Z68)-LN('RI compounds'!$D$6))*'RI compounds'!$H$7+'RI compounds'!$C$6,""),""))</f>
        <v>9.8617082956360527</v>
      </c>
      <c r="AF68" s="50" t="str">
        <f>IF($Z68=1000,'RI compounds'!$C$8,IF($Z68&lt;'RI compounds'!$D$8,IF($Z68&gt;'RI compounds'!$D$7,(LN($Z68)-LN('RI compounds'!$D$7))*'RI compounds'!$H$8+'RI compounds'!$C$7,""),""))</f>
        <v/>
      </c>
      <c r="AG68" s="50" t="str">
        <f>IF($Z68=1100,'RI compounds'!$C$9,IF($Z68&lt;'RI compounds'!$D$9,IF($Z68&gt;'RI compounds'!$D$8,(LN($Z68)-LN('RI compounds'!$D$8))*'RI compounds'!$H$9+'RI compounds'!$C$8,""),""))</f>
        <v/>
      </c>
      <c r="AH68" s="50" t="str">
        <f>IF($Z68=1200,'RI compounds'!$C$10,IF($Z68&lt;'RI compounds'!$D$10,IF($Z68&gt;'RI compounds'!$D$9,(LN($Z68)-LN('RI compounds'!$D$9))*'RI compounds'!$H$10+'RI compounds'!$C$9,""),""))</f>
        <v/>
      </c>
      <c r="AI68" s="50" t="str">
        <f>IF($Z68=1300,'RI compounds'!$C$11,IF($Z68&lt;'RI compounds'!$D$11,IF($Z68&gt;'RI compounds'!$D$10,(LN($Z68)-LN('RI compounds'!$D$10))*'RI compounds'!$H$11+'RI compounds'!$C$10,""),""))</f>
        <v/>
      </c>
      <c r="AJ68" s="50" t="str">
        <f>IF($Z68=1400,'RI compounds'!$C$12,IF($Z68&lt;'RI compounds'!$D$12,IF($Z68&gt;'RI compounds'!$D$11,(LN($Z68)-LN('RI compounds'!$D$11))*'RI compounds'!$H$12+'RI compounds'!$C$11,""),""))</f>
        <v/>
      </c>
      <c r="AK68" s="50" t="str">
        <f>IF($Z68=1500,'RI compounds'!$C$13,IF($Z68&lt;'RI compounds'!$D$13,IF($Z68&gt;'RI compounds'!$D$12,(LN($Z68)-LN('RI compounds'!$D$12))*'RI compounds'!$H$13+'RI compounds'!$C$12,""),""))</f>
        <v/>
      </c>
      <c r="AL68" s="50" t="str">
        <f>IF($Z68=1600,'RI compounds'!$C$14,IF($Z68&lt;'RI compounds'!$D$14,IF($Z68&gt;'RI compounds'!$D$13,(LN($Z68)-LN('RI compounds'!$D$13))*'RI compounds'!$H$14+'RI compounds'!$C$13,""),""))</f>
        <v/>
      </c>
      <c r="AM68" s="50" t="str">
        <f>IF($Z68=1700,'RI compounds'!$C$15,IF($Z68&lt;'RI compounds'!$D$15,IF($Z68&gt;'RI compounds'!$D$14,(LN($Z68)-LN('RI compounds'!$D$14))*'RI compounds'!$H$15+'RI compounds'!$C$14,""),""))</f>
        <v/>
      </c>
      <c r="AN68" s="50" t="str">
        <f>IF($Z68=1800,'RI compounds'!$C$16,IF($Z68&lt;'RI compounds'!$D$16,IF($Z68&gt;'RI compounds'!$D$15,(LN($Z68)-LN('RI compounds'!$D$15))*'RI compounds'!$H$16+'RI compounds'!$C$15,""),""))</f>
        <v/>
      </c>
      <c r="AO68" s="50" t="str">
        <f>IF($Z68=1900,'RI compounds'!$C$17,IF($Z68&lt;'RI compounds'!$D$17,IF($Z68&gt;'RI compounds'!$D$16,(LN($Z68)-LN('RI compounds'!$D$16))*'RI compounds'!$H$17+'RI compounds'!$C$16,""),""))</f>
        <v/>
      </c>
      <c r="AP68" s="50" t="str">
        <f>IF($Z68=2000,'RI compounds'!$C$18,IF($Z68&lt;'RI compounds'!$D$18,IF($Z68&gt;'RI compounds'!$D$17,(LN($Z68)-LN('RI compounds'!$D$17))*'RI compounds'!$H$18+'RI compounds'!$C$17,""),""))</f>
        <v/>
      </c>
      <c r="AQ68" s="50" t="str">
        <f>IF($Z68=2100,'RI compounds'!$C$19,IF($Z68&lt;'RI compounds'!$D$19,IF($Z68&gt;'RI compounds'!$D$18,(LN($Z68)-LN('RI compounds'!$D$18))*'RI compounds'!$H$19+'RI compounds'!$C$18,""),""))</f>
        <v/>
      </c>
      <c r="AR68" s="50" t="str">
        <f>IF($Z68=2200,'RI compounds'!$C$20,IF($Z68&lt;'RI compounds'!$D$20,IF($Z68&gt;'RI compounds'!$D$19,(LN($Z68)-LN('RI compounds'!$D$19))*'RI compounds'!$H$20+'RI compounds'!$C$19,""),""))</f>
        <v/>
      </c>
      <c r="AS68" s="50" t="str">
        <f>IF($Z68=2300,'RI compounds'!$C$21,IF($Z68&lt;'RI compounds'!$D$21,IF($Z68&gt;'RI compounds'!$D$20,(LN($Z68)-LN('RI compounds'!$D$20))*'RI compounds'!$H$21+'RI compounds'!$C$20,""),""))</f>
        <v/>
      </c>
      <c r="AT68" s="50" t="str">
        <f>IF($Z68&gt;2300,(LN($Z68)-LN('RI compounds'!$D$20))*'RI compounds'!$H$21+'RI compounds'!$C$20,"")</f>
        <v/>
      </c>
    </row>
    <row r="69" spans="1:46" s="7" customFormat="1" ht="15" x14ac:dyDescent="0.25">
      <c r="A69" s="46">
        <f>+All!F69</f>
        <v>1</v>
      </c>
      <c r="B69" s="47" t="e">
        <f>All!#REF!</f>
        <v>#REF!</v>
      </c>
      <c r="C69" s="45" t="e">
        <f>IF(B69&lt;'RI compounds'!$C$3,INT(EXP((B69-'RI compounds'!$C$3)/'RI compounds'!$H$4+LN('RI compounds'!$D$3))),"")</f>
        <v>#REF!</v>
      </c>
      <c r="D69" s="45" t="e">
        <f>IF($B69&lt;'RI compounds'!$C$4,IF($B69&gt;'RI compounds'!$C$3,INT(EXP(($B69-'RI compounds'!$C$3)/'RI compounds'!$H$4+LN('RI compounds'!$D$3))),""),"")</f>
        <v>#REF!</v>
      </c>
      <c r="E69" s="45" t="e">
        <f>IF($B69&lt;'RI compounds'!$C$5,IF($B69&gt;'RI compounds'!$C$4,INT(EXP(($B69-'RI compounds'!$C$4)/'RI compounds'!$H$5+LN('RI compounds'!$D$4))),""),"")</f>
        <v>#REF!</v>
      </c>
      <c r="F69" s="45" t="e">
        <f>IF($B69&lt;'RI compounds'!$C$6,IF($B69&gt;'RI compounds'!$C$5,INT(EXP(($B69-'RI compounds'!$C$5)/'RI compounds'!$H$6+LN('RI compounds'!$D$5))),""),"")</f>
        <v>#REF!</v>
      </c>
      <c r="G69" s="45" t="e">
        <f>IF($B69&lt;'RI compounds'!$C$7,IF($B69&gt;'RI compounds'!$C$6,INT(EXP(($B69-'RI compounds'!$C$6)/'RI compounds'!$H$7+LN('RI compounds'!$D$6))),""),"")</f>
        <v>#REF!</v>
      </c>
      <c r="H69" s="45" t="e">
        <f>IF($B69&lt;'RI compounds'!$C$8,IF($B69&gt;'RI compounds'!$C$7,INT(EXP(($B69-'RI compounds'!$C$7)/'RI compounds'!$H$8+LN('RI compounds'!$D$7))),""),"")</f>
        <v>#REF!</v>
      </c>
      <c r="I69" s="45" t="e">
        <f>IF($B69&lt;'RI compounds'!$C$9,IF($B69&gt;'RI compounds'!$C$8,INT(EXP(($B69-'RI compounds'!$C$8)/'RI compounds'!$H$9+LN('RI compounds'!$D$8))),""),"")</f>
        <v>#REF!</v>
      </c>
      <c r="J69" s="45" t="e">
        <f>IF($B69&lt;'RI compounds'!$C$10,IF($B69&gt;'RI compounds'!$C$9,INT(EXP(($B69-'RI compounds'!$C$9)/'RI compounds'!$H$10+LN('RI compounds'!$D$9))),""),"")</f>
        <v>#REF!</v>
      </c>
      <c r="K69" s="45" t="e">
        <f>IF($B69&lt;'RI compounds'!$C$11,IF($B69&gt;'RI compounds'!$C$10,INT(EXP(($B69-'RI compounds'!$C$10)/'RI compounds'!$H$11+LN('RI compounds'!$D$10))),""),"")</f>
        <v>#REF!</v>
      </c>
      <c r="L69" s="45" t="e">
        <f>IF($B69&lt;'RI compounds'!$C$12,IF($B69&gt;'RI compounds'!$C$11,INT(EXP(($B69-'RI compounds'!$C$11)/'RI compounds'!$H$12+LN('RI compounds'!$D$11))),""),"")</f>
        <v>#REF!</v>
      </c>
      <c r="M69" s="45" t="e">
        <f>IF($B69&lt;'RI compounds'!$C$13,IF($B69&gt;'RI compounds'!$C$12,INT(EXP(($B69-'RI compounds'!$C$12)/'RI compounds'!$H$13+LN('RI compounds'!$D$12))),""),"")</f>
        <v>#REF!</v>
      </c>
      <c r="N69" s="45" t="e">
        <f>IF($B69&lt;'RI compounds'!$C$14,IF($B69&gt;'RI compounds'!$C$13,INT(EXP(($B69-'RI compounds'!$C$13)/'RI compounds'!$H$14+LN('RI compounds'!$D$13))),""),"")</f>
        <v>#REF!</v>
      </c>
      <c r="O69" s="45" t="e">
        <f>IF($B69&lt;'RI compounds'!$C$15,IF($B69&gt;'RI compounds'!$C$14,INT(EXP(($B69-'RI compounds'!$C$14)/'RI compounds'!$H$15+LN('RI compounds'!$D$14))),""),"")</f>
        <v>#REF!</v>
      </c>
      <c r="P69" s="45" t="e">
        <f>IF($B69&lt;'RI compounds'!$C$16,IF($B69&gt;'RI compounds'!$C$15,INT(EXP(($B69-'RI compounds'!$C$15)/'RI compounds'!$H$16+LN('RI compounds'!$D$15))),""),"")</f>
        <v>#REF!</v>
      </c>
      <c r="Q69" s="45" t="e">
        <f>IF($B69&lt;'RI compounds'!$C$17,IF($B69&gt;'RI compounds'!$C$16,INT(EXP(($B69-'RI compounds'!$C$16)/'RI compounds'!$H$17+LN('RI compounds'!$D$16))),""),"")</f>
        <v>#REF!</v>
      </c>
      <c r="R69" s="45" t="e">
        <f>IF($B69&lt;'RI compounds'!$C$18,IF($B69&gt;'RI compounds'!$C$17,INT(EXP(($B69-'RI compounds'!$C$17)/'RI compounds'!$H$18+LN('RI compounds'!$D$17))),""),"")</f>
        <v>#REF!</v>
      </c>
      <c r="S69" s="45" t="e">
        <f>IF($B69&lt;'RI compounds'!$C$19,IF($B69&gt;'RI compounds'!$C$18,INT(EXP(($B69-'RI compounds'!$C$18)/'RI compounds'!$H$19+LN('RI compounds'!$D$18))),""),"")</f>
        <v>#REF!</v>
      </c>
      <c r="T69" s="45" t="e">
        <f>IF($B69&lt;'RI compounds'!$C$20,IF($B69&gt;'RI compounds'!$C$19,INT(EXP(($B69-'RI compounds'!$C$19)/'RI compounds'!$H$20+LN('RI compounds'!$D$19))),""),"")</f>
        <v>#REF!</v>
      </c>
      <c r="U69" s="45" t="e">
        <f>IF($B69&lt;'RI compounds'!$C$21,IF($B69&gt;'RI compounds'!$C$20,INT(EXP(($B69-'RI compounds'!$C$20)/'RI compounds'!$H$21+LN('RI compounds'!$D$20))),""),"")</f>
        <v>#REF!</v>
      </c>
      <c r="V69" s="45" t="e">
        <f>IF($B69&gt;'RI compounds'!$C$21,INT(EXP(($B69-'RI compounds'!$C$20)/'RI compounds'!$H$21+LN('RI compounds'!$D$20))),"")</f>
        <v>#REF!</v>
      </c>
      <c r="W69" s="28"/>
      <c r="X69" s="48" t="str">
        <f>All!B69</f>
        <v>p-Xylene</v>
      </c>
      <c r="Y69" s="46">
        <f>+All!F69</f>
        <v>1</v>
      </c>
      <c r="Z69" s="49">
        <f>+All!H69</f>
        <v>874</v>
      </c>
      <c r="AA69" s="50" t="str">
        <f>IF($Z69=500,'RI compounds'!$C$3,IF($Z69&lt;'RI compounds'!$D$3,(LN($Z69)-LN('RI compounds'!$D$3))*'RI compounds'!$H$4+'RI compounds'!$C$3,""))</f>
        <v/>
      </c>
      <c r="AB69" s="50" t="str">
        <f>IF($Z69=600,'RI compounds'!$C$4,IF($Z69&lt;'RI compounds'!$D$4,IF($Z69&gt;'RI compounds'!$D$3,(LN($Z69)-LN('RI compounds'!$D$3))*'RI compounds'!$H$4+'RI compounds'!$C$3,""),""))</f>
        <v/>
      </c>
      <c r="AC69" s="50" t="str">
        <f>IF($Z69=700,+'RI compounds'!$C$5,IF($Z69&lt;'RI compounds'!$D$5,IF($Z69&gt;'RI compounds'!$D$4,(LN($Z69)-LN('RI compounds'!$D$4))*'RI compounds'!$H$5+'RI compounds'!$C$4,""),""))</f>
        <v/>
      </c>
      <c r="AD69" s="50" t="str">
        <f>IF($Z69=800,'RI compounds'!$C$6,IF($Z69&lt;'RI compounds'!$D$6,IF($Z69&gt;'RI compounds'!$D$5,(LN($Z69)-LN('RI compounds'!$D$5))*'RI compounds'!$H$6+'RI compounds'!$C$5,""),""))</f>
        <v/>
      </c>
      <c r="AE69" s="50">
        <f>IF($Z69=900,'RI compounds'!$C$7,IF($Z69&lt;'RI compounds'!$D$7,IF($Z69&gt;'RI compounds'!$D$6,(LN($Z69)-LN('RI compounds'!$D$6))*'RI compounds'!$H$7+'RI compounds'!$C$6,""),""))</f>
        <v>10.08355100096831</v>
      </c>
      <c r="AF69" s="50" t="str">
        <f>IF($Z69=1000,'RI compounds'!$C$8,IF($Z69&lt;'RI compounds'!$D$8,IF($Z69&gt;'RI compounds'!$D$7,(LN($Z69)-LN('RI compounds'!$D$7))*'RI compounds'!$H$8+'RI compounds'!$C$7,""),""))</f>
        <v/>
      </c>
      <c r="AG69" s="50" t="str">
        <f>IF($Z69=1100,'RI compounds'!$C$9,IF($Z69&lt;'RI compounds'!$D$9,IF($Z69&gt;'RI compounds'!$D$8,(LN($Z69)-LN('RI compounds'!$D$8))*'RI compounds'!$H$9+'RI compounds'!$C$8,""),""))</f>
        <v/>
      </c>
      <c r="AH69" s="50" t="str">
        <f>IF($Z69=1200,'RI compounds'!$C$10,IF($Z69&lt;'RI compounds'!$D$10,IF($Z69&gt;'RI compounds'!$D$9,(LN($Z69)-LN('RI compounds'!$D$9))*'RI compounds'!$H$10+'RI compounds'!$C$9,""),""))</f>
        <v/>
      </c>
      <c r="AI69" s="50" t="str">
        <f>IF($Z69=1300,'RI compounds'!$C$11,IF($Z69&lt;'RI compounds'!$D$11,IF($Z69&gt;'RI compounds'!$D$10,(LN($Z69)-LN('RI compounds'!$D$10))*'RI compounds'!$H$11+'RI compounds'!$C$10,""),""))</f>
        <v/>
      </c>
      <c r="AJ69" s="50" t="str">
        <f>IF($Z69=1400,'RI compounds'!$C$12,IF($Z69&lt;'RI compounds'!$D$12,IF($Z69&gt;'RI compounds'!$D$11,(LN($Z69)-LN('RI compounds'!$D$11))*'RI compounds'!$H$12+'RI compounds'!$C$11,""),""))</f>
        <v/>
      </c>
      <c r="AK69" s="50" t="str">
        <f>IF($Z69=1500,'RI compounds'!$C$13,IF($Z69&lt;'RI compounds'!$D$13,IF($Z69&gt;'RI compounds'!$D$12,(LN($Z69)-LN('RI compounds'!$D$12))*'RI compounds'!$H$13+'RI compounds'!$C$12,""),""))</f>
        <v/>
      </c>
      <c r="AL69" s="50" t="str">
        <f>IF($Z69=1600,'RI compounds'!$C$14,IF($Z69&lt;'RI compounds'!$D$14,IF($Z69&gt;'RI compounds'!$D$13,(LN($Z69)-LN('RI compounds'!$D$13))*'RI compounds'!$H$14+'RI compounds'!$C$13,""),""))</f>
        <v/>
      </c>
      <c r="AM69" s="50" t="str">
        <f>IF($Z69=1700,'RI compounds'!$C$15,IF($Z69&lt;'RI compounds'!$D$15,IF($Z69&gt;'RI compounds'!$D$14,(LN($Z69)-LN('RI compounds'!$D$14))*'RI compounds'!$H$15+'RI compounds'!$C$14,""),""))</f>
        <v/>
      </c>
      <c r="AN69" s="50" t="str">
        <f>IF($Z69=1800,'RI compounds'!$C$16,IF($Z69&lt;'RI compounds'!$D$16,IF($Z69&gt;'RI compounds'!$D$15,(LN($Z69)-LN('RI compounds'!$D$15))*'RI compounds'!$H$16+'RI compounds'!$C$15,""),""))</f>
        <v/>
      </c>
      <c r="AO69" s="50" t="str">
        <f>IF($Z69=1900,'RI compounds'!$C$17,IF($Z69&lt;'RI compounds'!$D$17,IF($Z69&gt;'RI compounds'!$D$16,(LN($Z69)-LN('RI compounds'!$D$16))*'RI compounds'!$H$17+'RI compounds'!$C$16,""),""))</f>
        <v/>
      </c>
      <c r="AP69" s="50" t="str">
        <f>IF($Z69=2000,'RI compounds'!$C$18,IF($Z69&lt;'RI compounds'!$D$18,IF($Z69&gt;'RI compounds'!$D$17,(LN($Z69)-LN('RI compounds'!$D$17))*'RI compounds'!$H$18+'RI compounds'!$C$17,""),""))</f>
        <v/>
      </c>
      <c r="AQ69" s="50" t="str">
        <f>IF($Z69=2100,'RI compounds'!$C$19,IF($Z69&lt;'RI compounds'!$D$19,IF($Z69&gt;'RI compounds'!$D$18,(LN($Z69)-LN('RI compounds'!$D$18))*'RI compounds'!$H$19+'RI compounds'!$C$18,""),""))</f>
        <v/>
      </c>
      <c r="AR69" s="50" t="str">
        <f>IF($Z69=2200,'RI compounds'!$C$20,IF($Z69&lt;'RI compounds'!$D$20,IF($Z69&gt;'RI compounds'!$D$19,(LN($Z69)-LN('RI compounds'!$D$19))*'RI compounds'!$H$20+'RI compounds'!$C$19,""),""))</f>
        <v/>
      </c>
      <c r="AS69" s="50" t="str">
        <f>IF($Z69=2300,'RI compounds'!$C$21,IF($Z69&lt;'RI compounds'!$D$21,IF($Z69&gt;'RI compounds'!$D$20,(LN($Z69)-LN('RI compounds'!$D$20))*'RI compounds'!$H$21+'RI compounds'!$C$20,""),""))</f>
        <v/>
      </c>
      <c r="AT69" s="50" t="str">
        <f>IF($Z69&gt;2300,(LN($Z69)-LN('RI compounds'!$D$20))*'RI compounds'!$H$21+'RI compounds'!$C$20,"")</f>
        <v/>
      </c>
    </row>
    <row r="70" spans="1:46" s="7" customFormat="1" ht="15" x14ac:dyDescent="0.25">
      <c r="A70" s="46">
        <f>+All!F70</f>
        <v>0.5</v>
      </c>
      <c r="B70" s="47" t="e">
        <f>All!#REF!</f>
        <v>#REF!</v>
      </c>
      <c r="C70" s="45" t="e">
        <f>IF(B70&lt;'RI compounds'!$C$3,INT(EXP((B70-'RI compounds'!$C$3)/'RI compounds'!$H$4+LN('RI compounds'!$D$3))),"")</f>
        <v>#REF!</v>
      </c>
      <c r="D70" s="45" t="e">
        <f>IF($B70&lt;'RI compounds'!$C$4,IF($B70&gt;'RI compounds'!$C$3,INT(EXP(($B70-'RI compounds'!$C$3)/'RI compounds'!$H$4+LN('RI compounds'!$D$3))),""),"")</f>
        <v>#REF!</v>
      </c>
      <c r="E70" s="45" t="e">
        <f>IF($B70&lt;'RI compounds'!$C$5,IF($B70&gt;'RI compounds'!$C$4,INT(EXP(($B70-'RI compounds'!$C$4)/'RI compounds'!$H$5+LN('RI compounds'!$D$4))),""),"")</f>
        <v>#REF!</v>
      </c>
      <c r="F70" s="45" t="e">
        <f>IF($B70&lt;'RI compounds'!$C$6,IF($B70&gt;'RI compounds'!$C$5,INT(EXP(($B70-'RI compounds'!$C$5)/'RI compounds'!$H$6+LN('RI compounds'!$D$5))),""),"")</f>
        <v>#REF!</v>
      </c>
      <c r="G70" s="45" t="e">
        <f>IF($B70&lt;'RI compounds'!$C$7,IF($B70&gt;'RI compounds'!$C$6,INT(EXP(($B70-'RI compounds'!$C$6)/'RI compounds'!$H$7+LN('RI compounds'!$D$6))),""),"")</f>
        <v>#REF!</v>
      </c>
      <c r="H70" s="45" t="e">
        <f>IF($B70&lt;'RI compounds'!$C$8,IF($B70&gt;'RI compounds'!$C$7,INT(EXP(($B70-'RI compounds'!$C$7)/'RI compounds'!$H$8+LN('RI compounds'!$D$7))),""),"")</f>
        <v>#REF!</v>
      </c>
      <c r="I70" s="45" t="e">
        <f>IF($B70&lt;'RI compounds'!$C$9,IF($B70&gt;'RI compounds'!$C$8,INT(EXP(($B70-'RI compounds'!$C$8)/'RI compounds'!$H$9+LN('RI compounds'!$D$8))),""),"")</f>
        <v>#REF!</v>
      </c>
      <c r="J70" s="45" t="e">
        <f>IF($B70&lt;'RI compounds'!$C$10,IF($B70&gt;'RI compounds'!$C$9,INT(EXP(($B70-'RI compounds'!$C$9)/'RI compounds'!$H$10+LN('RI compounds'!$D$9))),""),"")</f>
        <v>#REF!</v>
      </c>
      <c r="K70" s="45" t="e">
        <f>IF($B70&lt;'RI compounds'!$C$11,IF($B70&gt;'RI compounds'!$C$10,INT(EXP(($B70-'RI compounds'!$C$10)/'RI compounds'!$H$11+LN('RI compounds'!$D$10))),""),"")</f>
        <v>#REF!</v>
      </c>
      <c r="L70" s="45" t="e">
        <f>IF($B70&lt;'RI compounds'!$C$12,IF($B70&gt;'RI compounds'!$C$11,INT(EXP(($B70-'RI compounds'!$C$11)/'RI compounds'!$H$12+LN('RI compounds'!$D$11))),""),"")</f>
        <v>#REF!</v>
      </c>
      <c r="M70" s="45" t="e">
        <f>IF($B70&lt;'RI compounds'!$C$13,IF($B70&gt;'RI compounds'!$C$12,INT(EXP(($B70-'RI compounds'!$C$12)/'RI compounds'!$H$13+LN('RI compounds'!$D$12))),""),"")</f>
        <v>#REF!</v>
      </c>
      <c r="N70" s="45" t="e">
        <f>IF($B70&lt;'RI compounds'!$C$14,IF($B70&gt;'RI compounds'!$C$13,INT(EXP(($B70-'RI compounds'!$C$13)/'RI compounds'!$H$14+LN('RI compounds'!$D$13))),""),"")</f>
        <v>#REF!</v>
      </c>
      <c r="O70" s="45" t="e">
        <f>IF($B70&lt;'RI compounds'!$C$15,IF($B70&gt;'RI compounds'!$C$14,INT(EXP(($B70-'RI compounds'!$C$14)/'RI compounds'!$H$15+LN('RI compounds'!$D$14))),""),"")</f>
        <v>#REF!</v>
      </c>
      <c r="P70" s="45" t="e">
        <f>IF($B70&lt;'RI compounds'!$C$16,IF($B70&gt;'RI compounds'!$C$15,INT(EXP(($B70-'RI compounds'!$C$15)/'RI compounds'!$H$16+LN('RI compounds'!$D$15))),""),"")</f>
        <v>#REF!</v>
      </c>
      <c r="Q70" s="45" t="e">
        <f>IF($B70&lt;'RI compounds'!$C$17,IF($B70&gt;'RI compounds'!$C$16,INT(EXP(($B70-'RI compounds'!$C$16)/'RI compounds'!$H$17+LN('RI compounds'!$D$16))),""),"")</f>
        <v>#REF!</v>
      </c>
      <c r="R70" s="45" t="e">
        <f>IF($B70&lt;'RI compounds'!$C$18,IF($B70&gt;'RI compounds'!$C$17,INT(EXP(($B70-'RI compounds'!$C$17)/'RI compounds'!$H$18+LN('RI compounds'!$D$17))),""),"")</f>
        <v>#REF!</v>
      </c>
      <c r="S70" s="45" t="e">
        <f>IF($B70&lt;'RI compounds'!$C$19,IF($B70&gt;'RI compounds'!$C$18,INT(EXP(($B70-'RI compounds'!$C$18)/'RI compounds'!$H$19+LN('RI compounds'!$D$18))),""),"")</f>
        <v>#REF!</v>
      </c>
      <c r="T70" s="45" t="e">
        <f>IF($B70&lt;'RI compounds'!$C$20,IF($B70&gt;'RI compounds'!$C$19,INT(EXP(($B70-'RI compounds'!$C$19)/'RI compounds'!$H$20+LN('RI compounds'!$D$19))),""),"")</f>
        <v>#REF!</v>
      </c>
      <c r="U70" s="45" t="e">
        <f>IF($B70&lt;'RI compounds'!$C$21,IF($B70&gt;'RI compounds'!$C$20,INT(EXP(($B70-'RI compounds'!$C$20)/'RI compounds'!$H$21+LN('RI compounds'!$D$20))),""),"")</f>
        <v>#REF!</v>
      </c>
      <c r="V70" s="45" t="e">
        <f>IF($B70&gt;'RI compounds'!$C$21,INT(EXP(($B70-'RI compounds'!$C$20)/'RI compounds'!$H$21+LN('RI compounds'!$D$20))),"")</f>
        <v>#REF!</v>
      </c>
      <c r="W70" s="28"/>
      <c r="X70" s="48" t="str">
        <f>All!B70</f>
        <v>2-Heptanone</v>
      </c>
      <c r="Y70" s="46">
        <f>+All!F70</f>
        <v>0.5</v>
      </c>
      <c r="Z70" s="49">
        <f>+All!H70</f>
        <v>885</v>
      </c>
      <c r="AA70" s="50" t="str">
        <f>IF($Z70=500,'RI compounds'!$C$3,IF($Z70&lt;'RI compounds'!$D$3,(LN($Z70)-LN('RI compounds'!$D$3))*'RI compounds'!$H$4+'RI compounds'!$C$3,""))</f>
        <v/>
      </c>
      <c r="AB70" s="50" t="str">
        <f>IF($Z70=600,'RI compounds'!$C$4,IF($Z70&lt;'RI compounds'!$D$4,IF($Z70&gt;'RI compounds'!$D$3,(LN($Z70)-LN('RI compounds'!$D$3))*'RI compounds'!$H$4+'RI compounds'!$C$3,""),""))</f>
        <v/>
      </c>
      <c r="AC70" s="50" t="str">
        <f>IF($Z70=700,+'RI compounds'!$C$5,IF($Z70&lt;'RI compounds'!$D$5,IF($Z70&gt;'RI compounds'!$D$4,(LN($Z70)-LN('RI compounds'!$D$4))*'RI compounds'!$H$5+'RI compounds'!$C$4,""),""))</f>
        <v/>
      </c>
      <c r="AD70" s="50" t="str">
        <f>IF($Z70=800,'RI compounds'!$C$6,IF($Z70&lt;'RI compounds'!$D$6,IF($Z70&gt;'RI compounds'!$D$5,(LN($Z70)-LN('RI compounds'!$D$5))*'RI compounds'!$H$6+'RI compounds'!$C$5,""),""))</f>
        <v/>
      </c>
      <c r="AE70" s="50">
        <f>IF($Z70=900,'RI compounds'!$C$7,IF($Z70&lt;'RI compounds'!$D$7,IF($Z70&gt;'RI compounds'!$D$6,(LN($Z70)-LN('RI compounds'!$D$6))*'RI compounds'!$H$7+'RI compounds'!$C$6,""),""))</f>
        <v>10.302619023202549</v>
      </c>
      <c r="AF70" s="50" t="str">
        <f>IF($Z70=1000,'RI compounds'!$C$8,IF($Z70&lt;'RI compounds'!$D$8,IF($Z70&gt;'RI compounds'!$D$7,(LN($Z70)-LN('RI compounds'!$D$7))*'RI compounds'!$H$8+'RI compounds'!$C$7,""),""))</f>
        <v/>
      </c>
      <c r="AG70" s="50" t="str">
        <f>IF($Z70=1100,'RI compounds'!$C$9,IF($Z70&lt;'RI compounds'!$D$9,IF($Z70&gt;'RI compounds'!$D$8,(LN($Z70)-LN('RI compounds'!$D$8))*'RI compounds'!$H$9+'RI compounds'!$C$8,""),""))</f>
        <v/>
      </c>
      <c r="AH70" s="50" t="str">
        <f>IF($Z70=1200,'RI compounds'!$C$10,IF($Z70&lt;'RI compounds'!$D$10,IF($Z70&gt;'RI compounds'!$D$9,(LN($Z70)-LN('RI compounds'!$D$9))*'RI compounds'!$H$10+'RI compounds'!$C$9,""),""))</f>
        <v/>
      </c>
      <c r="AI70" s="50" t="str">
        <f>IF($Z70=1300,'RI compounds'!$C$11,IF($Z70&lt;'RI compounds'!$D$11,IF($Z70&gt;'RI compounds'!$D$10,(LN($Z70)-LN('RI compounds'!$D$10))*'RI compounds'!$H$11+'RI compounds'!$C$10,""),""))</f>
        <v/>
      </c>
      <c r="AJ70" s="50" t="str">
        <f>IF($Z70=1400,'RI compounds'!$C$12,IF($Z70&lt;'RI compounds'!$D$12,IF($Z70&gt;'RI compounds'!$D$11,(LN($Z70)-LN('RI compounds'!$D$11))*'RI compounds'!$H$12+'RI compounds'!$C$11,""),""))</f>
        <v/>
      </c>
      <c r="AK70" s="50" t="str">
        <f>IF($Z70=1500,'RI compounds'!$C$13,IF($Z70&lt;'RI compounds'!$D$13,IF($Z70&gt;'RI compounds'!$D$12,(LN($Z70)-LN('RI compounds'!$D$12))*'RI compounds'!$H$13+'RI compounds'!$C$12,""),""))</f>
        <v/>
      </c>
      <c r="AL70" s="50" t="str">
        <f>IF($Z70=1600,'RI compounds'!$C$14,IF($Z70&lt;'RI compounds'!$D$14,IF($Z70&gt;'RI compounds'!$D$13,(LN($Z70)-LN('RI compounds'!$D$13))*'RI compounds'!$H$14+'RI compounds'!$C$13,""),""))</f>
        <v/>
      </c>
      <c r="AM70" s="50" t="str">
        <f>IF($Z70=1700,'RI compounds'!$C$15,IF($Z70&lt;'RI compounds'!$D$15,IF($Z70&gt;'RI compounds'!$D$14,(LN($Z70)-LN('RI compounds'!$D$14))*'RI compounds'!$H$15+'RI compounds'!$C$14,""),""))</f>
        <v/>
      </c>
      <c r="AN70" s="50" t="str">
        <f>IF($Z70=1800,'RI compounds'!$C$16,IF($Z70&lt;'RI compounds'!$D$16,IF($Z70&gt;'RI compounds'!$D$15,(LN($Z70)-LN('RI compounds'!$D$15))*'RI compounds'!$H$16+'RI compounds'!$C$15,""),""))</f>
        <v/>
      </c>
      <c r="AO70" s="50" t="str">
        <f>IF($Z70=1900,'RI compounds'!$C$17,IF($Z70&lt;'RI compounds'!$D$17,IF($Z70&gt;'RI compounds'!$D$16,(LN($Z70)-LN('RI compounds'!$D$16))*'RI compounds'!$H$17+'RI compounds'!$C$16,""),""))</f>
        <v/>
      </c>
      <c r="AP70" s="50" t="str">
        <f>IF($Z70=2000,'RI compounds'!$C$18,IF($Z70&lt;'RI compounds'!$D$18,IF($Z70&gt;'RI compounds'!$D$17,(LN($Z70)-LN('RI compounds'!$D$17))*'RI compounds'!$H$18+'RI compounds'!$C$17,""),""))</f>
        <v/>
      </c>
      <c r="AQ70" s="50" t="str">
        <f>IF($Z70=2100,'RI compounds'!$C$19,IF($Z70&lt;'RI compounds'!$D$19,IF($Z70&gt;'RI compounds'!$D$18,(LN($Z70)-LN('RI compounds'!$D$18))*'RI compounds'!$H$19+'RI compounds'!$C$18,""),""))</f>
        <v/>
      </c>
      <c r="AR70" s="50" t="str">
        <f>IF($Z70=2200,'RI compounds'!$C$20,IF($Z70&lt;'RI compounds'!$D$20,IF($Z70&gt;'RI compounds'!$D$19,(LN($Z70)-LN('RI compounds'!$D$19))*'RI compounds'!$H$20+'RI compounds'!$C$19,""),""))</f>
        <v/>
      </c>
      <c r="AS70" s="50" t="str">
        <f>IF($Z70=2300,'RI compounds'!$C$21,IF($Z70&lt;'RI compounds'!$D$21,IF($Z70&gt;'RI compounds'!$D$20,(LN($Z70)-LN('RI compounds'!$D$20))*'RI compounds'!$H$21+'RI compounds'!$C$20,""),""))</f>
        <v/>
      </c>
      <c r="AT70" s="50" t="str">
        <f>IF($Z70&gt;2300,(LN($Z70)-LN('RI compounds'!$D$20))*'RI compounds'!$H$21+'RI compounds'!$C$20,"")</f>
        <v/>
      </c>
    </row>
    <row r="71" spans="1:46" s="7" customFormat="1" ht="15" x14ac:dyDescent="0.25">
      <c r="A71" s="46">
        <f>+All!F71</f>
        <v>0.5</v>
      </c>
      <c r="B71" s="47" t="e">
        <f>All!#REF!</f>
        <v>#REF!</v>
      </c>
      <c r="C71" s="45" t="e">
        <f>IF(B71&lt;'RI compounds'!$C$3,INT(EXP((B71-'RI compounds'!$C$3)/'RI compounds'!$H$4+LN('RI compounds'!$D$3))),"")</f>
        <v>#REF!</v>
      </c>
      <c r="D71" s="45" t="e">
        <f>IF($B71&lt;'RI compounds'!$C$4,IF($B71&gt;'RI compounds'!$C$3,INT(EXP(($B71-'RI compounds'!$C$3)/'RI compounds'!$H$4+LN('RI compounds'!$D$3))),""),"")</f>
        <v>#REF!</v>
      </c>
      <c r="E71" s="45" t="e">
        <f>IF($B71&lt;'RI compounds'!$C$5,IF($B71&gt;'RI compounds'!$C$4,INT(EXP(($B71-'RI compounds'!$C$4)/'RI compounds'!$H$5+LN('RI compounds'!$D$4))),""),"")</f>
        <v>#REF!</v>
      </c>
      <c r="F71" s="45" t="e">
        <f>IF($B71&lt;'RI compounds'!$C$6,IF($B71&gt;'RI compounds'!$C$5,INT(EXP(($B71-'RI compounds'!$C$5)/'RI compounds'!$H$6+LN('RI compounds'!$D$5))),""),"")</f>
        <v>#REF!</v>
      </c>
      <c r="G71" s="45" t="e">
        <f>IF($B71&lt;'RI compounds'!$C$7,IF($B71&gt;'RI compounds'!$C$6,INT(EXP(($B71-'RI compounds'!$C$6)/'RI compounds'!$H$7+LN('RI compounds'!$D$6))),""),"")</f>
        <v>#REF!</v>
      </c>
      <c r="H71" s="45" t="e">
        <f>IF($B71&lt;'RI compounds'!$C$8,IF($B71&gt;'RI compounds'!$C$7,INT(EXP(($B71-'RI compounds'!$C$7)/'RI compounds'!$H$8+LN('RI compounds'!$D$7))),""),"")</f>
        <v>#REF!</v>
      </c>
      <c r="I71" s="45" t="e">
        <f>IF($B71&lt;'RI compounds'!$C$9,IF($B71&gt;'RI compounds'!$C$8,INT(EXP(($B71-'RI compounds'!$C$8)/'RI compounds'!$H$9+LN('RI compounds'!$D$8))),""),"")</f>
        <v>#REF!</v>
      </c>
      <c r="J71" s="45" t="e">
        <f>IF($B71&lt;'RI compounds'!$C$10,IF($B71&gt;'RI compounds'!$C$9,INT(EXP(($B71-'RI compounds'!$C$9)/'RI compounds'!$H$10+LN('RI compounds'!$D$9))),""),"")</f>
        <v>#REF!</v>
      </c>
      <c r="K71" s="45" t="e">
        <f>IF($B71&lt;'RI compounds'!$C$11,IF($B71&gt;'RI compounds'!$C$10,INT(EXP(($B71-'RI compounds'!$C$10)/'RI compounds'!$H$11+LN('RI compounds'!$D$10))),""),"")</f>
        <v>#REF!</v>
      </c>
      <c r="L71" s="45" t="e">
        <f>IF($B71&lt;'RI compounds'!$C$12,IF($B71&gt;'RI compounds'!$C$11,INT(EXP(($B71-'RI compounds'!$C$11)/'RI compounds'!$H$12+LN('RI compounds'!$D$11))),""),"")</f>
        <v>#REF!</v>
      </c>
      <c r="M71" s="45" t="e">
        <f>IF($B71&lt;'RI compounds'!$C$13,IF($B71&gt;'RI compounds'!$C$12,INT(EXP(($B71-'RI compounds'!$C$12)/'RI compounds'!$H$13+LN('RI compounds'!$D$12))),""),"")</f>
        <v>#REF!</v>
      </c>
      <c r="N71" s="45" t="e">
        <f>IF($B71&lt;'RI compounds'!$C$14,IF($B71&gt;'RI compounds'!$C$13,INT(EXP(($B71-'RI compounds'!$C$13)/'RI compounds'!$H$14+LN('RI compounds'!$D$13))),""),"")</f>
        <v>#REF!</v>
      </c>
      <c r="O71" s="45" t="e">
        <f>IF($B71&lt;'RI compounds'!$C$15,IF($B71&gt;'RI compounds'!$C$14,INT(EXP(($B71-'RI compounds'!$C$14)/'RI compounds'!$H$15+LN('RI compounds'!$D$14))),""),"")</f>
        <v>#REF!</v>
      </c>
      <c r="P71" s="45" t="e">
        <f>IF($B71&lt;'RI compounds'!$C$16,IF($B71&gt;'RI compounds'!$C$15,INT(EXP(($B71-'RI compounds'!$C$15)/'RI compounds'!$H$16+LN('RI compounds'!$D$15))),""),"")</f>
        <v>#REF!</v>
      </c>
      <c r="Q71" s="45" t="e">
        <f>IF($B71&lt;'RI compounds'!$C$17,IF($B71&gt;'RI compounds'!$C$16,INT(EXP(($B71-'RI compounds'!$C$16)/'RI compounds'!$H$17+LN('RI compounds'!$D$16))),""),"")</f>
        <v>#REF!</v>
      </c>
      <c r="R71" s="45" t="e">
        <f>IF($B71&lt;'RI compounds'!$C$18,IF($B71&gt;'RI compounds'!$C$17,INT(EXP(($B71-'RI compounds'!$C$17)/'RI compounds'!$H$18+LN('RI compounds'!$D$17))),""),"")</f>
        <v>#REF!</v>
      </c>
      <c r="S71" s="45" t="e">
        <f>IF($B71&lt;'RI compounds'!$C$19,IF($B71&gt;'RI compounds'!$C$18,INT(EXP(($B71-'RI compounds'!$C$18)/'RI compounds'!$H$19+LN('RI compounds'!$D$18))),""),"")</f>
        <v>#REF!</v>
      </c>
      <c r="T71" s="45" t="e">
        <f>IF($B71&lt;'RI compounds'!$C$20,IF($B71&gt;'RI compounds'!$C$19,INT(EXP(($B71-'RI compounds'!$C$19)/'RI compounds'!$H$20+LN('RI compounds'!$D$19))),""),"")</f>
        <v>#REF!</v>
      </c>
      <c r="U71" s="45" t="e">
        <f>IF($B71&lt;'RI compounds'!$C$21,IF($B71&gt;'RI compounds'!$C$20,INT(EXP(($B71-'RI compounds'!$C$20)/'RI compounds'!$H$21+LN('RI compounds'!$D$20))),""),"")</f>
        <v>#REF!</v>
      </c>
      <c r="V71" s="45" t="e">
        <f>IF($B71&gt;'RI compounds'!$C$21,INT(EXP(($B71-'RI compounds'!$C$20)/'RI compounds'!$H$21+LN('RI compounds'!$D$20))),"")</f>
        <v>#REF!</v>
      </c>
      <c r="W71" s="28"/>
      <c r="X71" s="48" t="str">
        <f>All!B71</f>
        <v>2-Heptanol</v>
      </c>
      <c r="Y71" s="46">
        <f>+All!F71</f>
        <v>0.5</v>
      </c>
      <c r="Z71" s="49">
        <f>+All!H71</f>
        <v>896</v>
      </c>
      <c r="AA71" s="50" t="str">
        <f>IF($Z71=500,'RI compounds'!$C$3,IF($Z71&lt;'RI compounds'!$D$3,(LN($Z71)-LN('RI compounds'!$D$3))*'RI compounds'!$H$4+'RI compounds'!$C$3,""))</f>
        <v/>
      </c>
      <c r="AB71" s="50" t="str">
        <f>IF($Z71=600,'RI compounds'!$C$4,IF($Z71&lt;'RI compounds'!$D$4,IF($Z71&gt;'RI compounds'!$D$3,(LN($Z71)-LN('RI compounds'!$D$3))*'RI compounds'!$H$4+'RI compounds'!$C$3,""),""))</f>
        <v/>
      </c>
      <c r="AC71" s="50" t="str">
        <f>IF($Z71=700,+'RI compounds'!$C$5,IF($Z71&lt;'RI compounds'!$D$5,IF($Z71&gt;'RI compounds'!$D$4,(LN($Z71)-LN('RI compounds'!$D$4))*'RI compounds'!$H$5+'RI compounds'!$C$4,""),""))</f>
        <v/>
      </c>
      <c r="AD71" s="50" t="str">
        <f>IF($Z71=800,'RI compounds'!$C$6,IF($Z71&lt;'RI compounds'!$D$6,IF($Z71&gt;'RI compounds'!$D$5,(LN($Z71)-LN('RI compounds'!$D$5))*'RI compounds'!$H$6+'RI compounds'!$C$5,""),""))</f>
        <v/>
      </c>
      <c r="AE71" s="50">
        <f>IF($Z71=900,'RI compounds'!$C$7,IF($Z71&lt;'RI compounds'!$D$7,IF($Z71&gt;'RI compounds'!$D$6,(LN($Z71)-LN('RI compounds'!$D$6))*'RI compounds'!$H$7+'RI compounds'!$C$6,""),""))</f>
        <v>10.518980914148106</v>
      </c>
      <c r="AF71" s="50" t="str">
        <f>IF($Z71=1000,'RI compounds'!$C$8,IF($Z71&lt;'RI compounds'!$D$8,IF($Z71&gt;'RI compounds'!$D$7,(LN($Z71)-LN('RI compounds'!$D$7))*'RI compounds'!$H$8+'RI compounds'!$C$7,""),""))</f>
        <v/>
      </c>
      <c r="AG71" s="50" t="str">
        <f>IF($Z71=1100,'RI compounds'!$C$9,IF($Z71&lt;'RI compounds'!$D$9,IF($Z71&gt;'RI compounds'!$D$8,(LN($Z71)-LN('RI compounds'!$D$8))*'RI compounds'!$H$9+'RI compounds'!$C$8,""),""))</f>
        <v/>
      </c>
      <c r="AH71" s="50" t="str">
        <f>IF($Z71=1200,'RI compounds'!$C$10,IF($Z71&lt;'RI compounds'!$D$10,IF($Z71&gt;'RI compounds'!$D$9,(LN($Z71)-LN('RI compounds'!$D$9))*'RI compounds'!$H$10+'RI compounds'!$C$9,""),""))</f>
        <v/>
      </c>
      <c r="AI71" s="50" t="str">
        <f>IF($Z71=1300,'RI compounds'!$C$11,IF($Z71&lt;'RI compounds'!$D$11,IF($Z71&gt;'RI compounds'!$D$10,(LN($Z71)-LN('RI compounds'!$D$10))*'RI compounds'!$H$11+'RI compounds'!$C$10,""),""))</f>
        <v/>
      </c>
      <c r="AJ71" s="50" t="str">
        <f>IF($Z71=1400,'RI compounds'!$C$12,IF($Z71&lt;'RI compounds'!$D$12,IF($Z71&gt;'RI compounds'!$D$11,(LN($Z71)-LN('RI compounds'!$D$11))*'RI compounds'!$H$12+'RI compounds'!$C$11,""),""))</f>
        <v/>
      </c>
      <c r="AK71" s="50" t="str">
        <f>IF($Z71=1500,'RI compounds'!$C$13,IF($Z71&lt;'RI compounds'!$D$13,IF($Z71&gt;'RI compounds'!$D$12,(LN($Z71)-LN('RI compounds'!$D$12))*'RI compounds'!$H$13+'RI compounds'!$C$12,""),""))</f>
        <v/>
      </c>
      <c r="AL71" s="50" t="str">
        <f>IF($Z71=1600,'RI compounds'!$C$14,IF($Z71&lt;'RI compounds'!$D$14,IF($Z71&gt;'RI compounds'!$D$13,(LN($Z71)-LN('RI compounds'!$D$13))*'RI compounds'!$H$14+'RI compounds'!$C$13,""),""))</f>
        <v/>
      </c>
      <c r="AM71" s="50" t="str">
        <f>IF($Z71=1700,'RI compounds'!$C$15,IF($Z71&lt;'RI compounds'!$D$15,IF($Z71&gt;'RI compounds'!$D$14,(LN($Z71)-LN('RI compounds'!$D$14))*'RI compounds'!$H$15+'RI compounds'!$C$14,""),""))</f>
        <v/>
      </c>
      <c r="AN71" s="50" t="str">
        <f>IF($Z71=1800,'RI compounds'!$C$16,IF($Z71&lt;'RI compounds'!$D$16,IF($Z71&gt;'RI compounds'!$D$15,(LN($Z71)-LN('RI compounds'!$D$15))*'RI compounds'!$H$16+'RI compounds'!$C$15,""),""))</f>
        <v/>
      </c>
      <c r="AO71" s="50" t="str">
        <f>IF($Z71=1900,'RI compounds'!$C$17,IF($Z71&lt;'RI compounds'!$D$17,IF($Z71&gt;'RI compounds'!$D$16,(LN($Z71)-LN('RI compounds'!$D$16))*'RI compounds'!$H$17+'RI compounds'!$C$16,""),""))</f>
        <v/>
      </c>
      <c r="AP71" s="50" t="str">
        <f>IF($Z71=2000,'RI compounds'!$C$18,IF($Z71&lt;'RI compounds'!$D$18,IF($Z71&gt;'RI compounds'!$D$17,(LN($Z71)-LN('RI compounds'!$D$17))*'RI compounds'!$H$18+'RI compounds'!$C$17,""),""))</f>
        <v/>
      </c>
      <c r="AQ71" s="50" t="str">
        <f>IF($Z71=2100,'RI compounds'!$C$19,IF($Z71&lt;'RI compounds'!$D$19,IF($Z71&gt;'RI compounds'!$D$18,(LN($Z71)-LN('RI compounds'!$D$18))*'RI compounds'!$H$19+'RI compounds'!$C$18,""),""))</f>
        <v/>
      </c>
      <c r="AR71" s="50" t="str">
        <f>IF($Z71=2200,'RI compounds'!$C$20,IF($Z71&lt;'RI compounds'!$D$20,IF($Z71&gt;'RI compounds'!$D$19,(LN($Z71)-LN('RI compounds'!$D$19))*'RI compounds'!$H$20+'RI compounds'!$C$19,""),""))</f>
        <v/>
      </c>
      <c r="AS71" s="50" t="str">
        <f>IF($Z71=2300,'RI compounds'!$C$21,IF($Z71&lt;'RI compounds'!$D$21,IF($Z71&gt;'RI compounds'!$D$20,(LN($Z71)-LN('RI compounds'!$D$20))*'RI compounds'!$H$21+'RI compounds'!$C$20,""),""))</f>
        <v/>
      </c>
      <c r="AT71" s="50" t="str">
        <f>IF($Z71&gt;2300,(LN($Z71)-LN('RI compounds'!$D$20))*'RI compounds'!$H$21+'RI compounds'!$C$20,"")</f>
        <v/>
      </c>
    </row>
    <row r="72" spans="1:46" s="7" customFormat="1" ht="15" x14ac:dyDescent="0.25">
      <c r="A72" s="46">
        <f>+All!F72</f>
        <v>0.5</v>
      </c>
      <c r="B72" s="47" t="e">
        <f>All!#REF!</f>
        <v>#REF!</v>
      </c>
      <c r="C72" s="45" t="e">
        <f>IF(B72&lt;'RI compounds'!$C$3,INT(EXP((B72-'RI compounds'!$C$3)/'RI compounds'!$H$4+LN('RI compounds'!$D$3))),"")</f>
        <v>#REF!</v>
      </c>
      <c r="D72" s="45" t="e">
        <f>IF($B72&lt;'RI compounds'!$C$4,IF($B72&gt;'RI compounds'!$C$3,INT(EXP(($B72-'RI compounds'!$C$3)/'RI compounds'!$H$4+LN('RI compounds'!$D$3))),""),"")</f>
        <v>#REF!</v>
      </c>
      <c r="E72" s="45" t="e">
        <f>IF($B72&lt;'RI compounds'!$C$5,IF($B72&gt;'RI compounds'!$C$4,INT(EXP(($B72-'RI compounds'!$C$4)/'RI compounds'!$H$5+LN('RI compounds'!$D$4))),""),"")</f>
        <v>#REF!</v>
      </c>
      <c r="F72" s="45" t="e">
        <f>IF($B72&lt;'RI compounds'!$C$6,IF($B72&gt;'RI compounds'!$C$5,INT(EXP(($B72-'RI compounds'!$C$5)/'RI compounds'!$H$6+LN('RI compounds'!$D$5))),""),"")</f>
        <v>#REF!</v>
      </c>
      <c r="G72" s="45" t="e">
        <f>IF($B72&lt;'RI compounds'!$C$7,IF($B72&gt;'RI compounds'!$C$6,INT(EXP(($B72-'RI compounds'!$C$6)/'RI compounds'!$H$7+LN('RI compounds'!$D$6))),""),"")</f>
        <v>#REF!</v>
      </c>
      <c r="H72" s="45" t="e">
        <f>IF($B72&lt;'RI compounds'!$C$8,IF($B72&gt;'RI compounds'!$C$7,INT(EXP(($B72-'RI compounds'!$C$7)/'RI compounds'!$H$8+LN('RI compounds'!$D$7))),""),"")</f>
        <v>#REF!</v>
      </c>
      <c r="I72" s="45" t="e">
        <f>IF($B72&lt;'RI compounds'!$C$9,IF($B72&gt;'RI compounds'!$C$8,INT(EXP(($B72-'RI compounds'!$C$8)/'RI compounds'!$H$9+LN('RI compounds'!$D$8))),""),"")</f>
        <v>#REF!</v>
      </c>
      <c r="J72" s="45" t="e">
        <f>IF($B72&lt;'RI compounds'!$C$10,IF($B72&gt;'RI compounds'!$C$9,INT(EXP(($B72-'RI compounds'!$C$9)/'RI compounds'!$H$10+LN('RI compounds'!$D$9))),""),"")</f>
        <v>#REF!</v>
      </c>
      <c r="K72" s="45" t="e">
        <f>IF($B72&lt;'RI compounds'!$C$11,IF($B72&gt;'RI compounds'!$C$10,INT(EXP(($B72-'RI compounds'!$C$10)/'RI compounds'!$H$11+LN('RI compounds'!$D$10))),""),"")</f>
        <v>#REF!</v>
      </c>
      <c r="L72" s="45" t="e">
        <f>IF($B72&lt;'RI compounds'!$C$12,IF($B72&gt;'RI compounds'!$C$11,INT(EXP(($B72-'RI compounds'!$C$11)/'RI compounds'!$H$12+LN('RI compounds'!$D$11))),""),"")</f>
        <v>#REF!</v>
      </c>
      <c r="M72" s="45" t="e">
        <f>IF($B72&lt;'RI compounds'!$C$13,IF($B72&gt;'RI compounds'!$C$12,INT(EXP(($B72-'RI compounds'!$C$12)/'RI compounds'!$H$13+LN('RI compounds'!$D$12))),""),"")</f>
        <v>#REF!</v>
      </c>
      <c r="N72" s="45" t="e">
        <f>IF($B72&lt;'RI compounds'!$C$14,IF($B72&gt;'RI compounds'!$C$13,INT(EXP(($B72-'RI compounds'!$C$13)/'RI compounds'!$H$14+LN('RI compounds'!$D$13))),""),"")</f>
        <v>#REF!</v>
      </c>
      <c r="O72" s="45" t="e">
        <f>IF($B72&lt;'RI compounds'!$C$15,IF($B72&gt;'RI compounds'!$C$14,INT(EXP(($B72-'RI compounds'!$C$14)/'RI compounds'!$H$15+LN('RI compounds'!$D$14))),""),"")</f>
        <v>#REF!</v>
      </c>
      <c r="P72" s="45" t="e">
        <f>IF($B72&lt;'RI compounds'!$C$16,IF($B72&gt;'RI compounds'!$C$15,INT(EXP(($B72-'RI compounds'!$C$15)/'RI compounds'!$H$16+LN('RI compounds'!$D$15))),""),"")</f>
        <v>#REF!</v>
      </c>
      <c r="Q72" s="45" t="e">
        <f>IF($B72&lt;'RI compounds'!$C$17,IF($B72&gt;'RI compounds'!$C$16,INT(EXP(($B72-'RI compounds'!$C$16)/'RI compounds'!$H$17+LN('RI compounds'!$D$16))),""),"")</f>
        <v>#REF!</v>
      </c>
      <c r="R72" s="45" t="e">
        <f>IF($B72&lt;'RI compounds'!$C$18,IF($B72&gt;'RI compounds'!$C$17,INT(EXP(($B72-'RI compounds'!$C$17)/'RI compounds'!$H$18+LN('RI compounds'!$D$17))),""),"")</f>
        <v>#REF!</v>
      </c>
      <c r="S72" s="45" t="e">
        <f>IF($B72&lt;'RI compounds'!$C$19,IF($B72&gt;'RI compounds'!$C$18,INT(EXP(($B72-'RI compounds'!$C$18)/'RI compounds'!$H$19+LN('RI compounds'!$D$18))),""),"")</f>
        <v>#REF!</v>
      </c>
      <c r="T72" s="45" t="e">
        <f>IF($B72&lt;'RI compounds'!$C$20,IF($B72&gt;'RI compounds'!$C$19,INT(EXP(($B72-'RI compounds'!$C$19)/'RI compounds'!$H$20+LN('RI compounds'!$D$19))),""),"")</f>
        <v>#REF!</v>
      </c>
      <c r="U72" s="45" t="e">
        <f>IF($B72&lt;'RI compounds'!$C$21,IF($B72&gt;'RI compounds'!$C$20,INT(EXP(($B72-'RI compounds'!$C$20)/'RI compounds'!$H$21+LN('RI compounds'!$D$20))),""),"")</f>
        <v>#REF!</v>
      </c>
      <c r="V72" s="45" t="e">
        <f>IF($B72&gt;'RI compounds'!$C$21,INT(EXP(($B72-'RI compounds'!$C$20)/'RI compounds'!$H$21+LN('RI compounds'!$D$20))),"")</f>
        <v>#REF!</v>
      </c>
      <c r="W72" s="28"/>
      <c r="X72" s="48" t="str">
        <f>All!B72</f>
        <v>Styrene**</v>
      </c>
      <c r="Y72" s="46">
        <f>+All!F72</f>
        <v>0.5</v>
      </c>
      <c r="Z72" s="49">
        <f>+All!H72</f>
        <v>896</v>
      </c>
      <c r="AA72" s="50" t="str">
        <f>IF($Z72=500,'RI compounds'!$C$3,IF($Z72&lt;'RI compounds'!$D$3,(LN($Z72)-LN('RI compounds'!$D$3))*'RI compounds'!$H$4+'RI compounds'!$C$3,""))</f>
        <v/>
      </c>
      <c r="AB72" s="50" t="str">
        <f>IF($Z72=600,'RI compounds'!$C$4,IF($Z72&lt;'RI compounds'!$D$4,IF($Z72&gt;'RI compounds'!$D$3,(LN($Z72)-LN('RI compounds'!$D$3))*'RI compounds'!$H$4+'RI compounds'!$C$3,""),""))</f>
        <v/>
      </c>
      <c r="AC72" s="50" t="str">
        <f>IF($Z72=700,+'RI compounds'!$C$5,IF($Z72&lt;'RI compounds'!$D$5,IF($Z72&gt;'RI compounds'!$D$4,(LN($Z72)-LN('RI compounds'!$D$4))*'RI compounds'!$H$5+'RI compounds'!$C$4,""),""))</f>
        <v/>
      </c>
      <c r="AD72" s="50" t="str">
        <f>IF($Z72=800,'RI compounds'!$C$6,IF($Z72&lt;'RI compounds'!$D$6,IF($Z72&gt;'RI compounds'!$D$5,(LN($Z72)-LN('RI compounds'!$D$5))*'RI compounds'!$H$6+'RI compounds'!$C$5,""),""))</f>
        <v/>
      </c>
      <c r="AE72" s="50">
        <f>IF($Z72=900,'RI compounds'!$C$7,IF($Z72&lt;'RI compounds'!$D$7,IF($Z72&gt;'RI compounds'!$D$6,(LN($Z72)-LN('RI compounds'!$D$6))*'RI compounds'!$H$7+'RI compounds'!$C$6,""),""))</f>
        <v>10.518980914148106</v>
      </c>
      <c r="AF72" s="50" t="str">
        <f>IF($Z72=1000,'RI compounds'!$C$8,IF($Z72&lt;'RI compounds'!$D$8,IF($Z72&gt;'RI compounds'!$D$7,(LN($Z72)-LN('RI compounds'!$D$7))*'RI compounds'!$H$8+'RI compounds'!$C$7,""),""))</f>
        <v/>
      </c>
      <c r="AG72" s="50" t="str">
        <f>IF($Z72=1100,'RI compounds'!$C$9,IF($Z72&lt;'RI compounds'!$D$9,IF($Z72&gt;'RI compounds'!$D$8,(LN($Z72)-LN('RI compounds'!$D$8))*'RI compounds'!$H$9+'RI compounds'!$C$8,""),""))</f>
        <v/>
      </c>
      <c r="AH72" s="50" t="str">
        <f>IF($Z72=1200,'RI compounds'!$C$10,IF($Z72&lt;'RI compounds'!$D$10,IF($Z72&gt;'RI compounds'!$D$9,(LN($Z72)-LN('RI compounds'!$D$9))*'RI compounds'!$H$10+'RI compounds'!$C$9,""),""))</f>
        <v/>
      </c>
      <c r="AI72" s="50" t="str">
        <f>IF($Z72=1300,'RI compounds'!$C$11,IF($Z72&lt;'RI compounds'!$D$11,IF($Z72&gt;'RI compounds'!$D$10,(LN($Z72)-LN('RI compounds'!$D$10))*'RI compounds'!$H$11+'RI compounds'!$C$10,""),""))</f>
        <v/>
      </c>
      <c r="AJ72" s="50" t="str">
        <f>IF($Z72=1400,'RI compounds'!$C$12,IF($Z72&lt;'RI compounds'!$D$12,IF($Z72&gt;'RI compounds'!$D$11,(LN($Z72)-LN('RI compounds'!$D$11))*'RI compounds'!$H$12+'RI compounds'!$C$11,""),""))</f>
        <v/>
      </c>
      <c r="AK72" s="50" t="str">
        <f>IF($Z72=1500,'RI compounds'!$C$13,IF($Z72&lt;'RI compounds'!$D$13,IF($Z72&gt;'RI compounds'!$D$12,(LN($Z72)-LN('RI compounds'!$D$12))*'RI compounds'!$H$13+'RI compounds'!$C$12,""),""))</f>
        <v/>
      </c>
      <c r="AL72" s="50" t="str">
        <f>IF($Z72=1600,'RI compounds'!$C$14,IF($Z72&lt;'RI compounds'!$D$14,IF($Z72&gt;'RI compounds'!$D$13,(LN($Z72)-LN('RI compounds'!$D$13))*'RI compounds'!$H$14+'RI compounds'!$C$13,""),""))</f>
        <v/>
      </c>
      <c r="AM72" s="50" t="str">
        <f>IF($Z72=1700,'RI compounds'!$C$15,IF($Z72&lt;'RI compounds'!$D$15,IF($Z72&gt;'RI compounds'!$D$14,(LN($Z72)-LN('RI compounds'!$D$14))*'RI compounds'!$H$15+'RI compounds'!$C$14,""),""))</f>
        <v/>
      </c>
      <c r="AN72" s="50" t="str">
        <f>IF($Z72=1800,'RI compounds'!$C$16,IF($Z72&lt;'RI compounds'!$D$16,IF($Z72&gt;'RI compounds'!$D$15,(LN($Z72)-LN('RI compounds'!$D$15))*'RI compounds'!$H$16+'RI compounds'!$C$15,""),""))</f>
        <v/>
      </c>
      <c r="AO72" s="50" t="str">
        <f>IF($Z72=1900,'RI compounds'!$C$17,IF($Z72&lt;'RI compounds'!$D$17,IF($Z72&gt;'RI compounds'!$D$16,(LN($Z72)-LN('RI compounds'!$D$16))*'RI compounds'!$H$17+'RI compounds'!$C$16,""),""))</f>
        <v/>
      </c>
      <c r="AP72" s="50" t="str">
        <f>IF($Z72=2000,'RI compounds'!$C$18,IF($Z72&lt;'RI compounds'!$D$18,IF($Z72&gt;'RI compounds'!$D$17,(LN($Z72)-LN('RI compounds'!$D$17))*'RI compounds'!$H$18+'RI compounds'!$C$17,""),""))</f>
        <v/>
      </c>
      <c r="AQ72" s="50" t="str">
        <f>IF($Z72=2100,'RI compounds'!$C$19,IF($Z72&lt;'RI compounds'!$D$19,IF($Z72&gt;'RI compounds'!$D$18,(LN($Z72)-LN('RI compounds'!$D$18))*'RI compounds'!$H$19+'RI compounds'!$C$18,""),""))</f>
        <v/>
      </c>
      <c r="AR72" s="50" t="str">
        <f>IF($Z72=2200,'RI compounds'!$C$20,IF($Z72&lt;'RI compounds'!$D$20,IF($Z72&gt;'RI compounds'!$D$19,(LN($Z72)-LN('RI compounds'!$D$19))*'RI compounds'!$H$20+'RI compounds'!$C$19,""),""))</f>
        <v/>
      </c>
      <c r="AS72" s="50" t="str">
        <f>IF($Z72=2300,'RI compounds'!$C$21,IF($Z72&lt;'RI compounds'!$D$21,IF($Z72&gt;'RI compounds'!$D$20,(LN($Z72)-LN('RI compounds'!$D$20))*'RI compounds'!$H$21+'RI compounds'!$C$20,""),""))</f>
        <v/>
      </c>
      <c r="AT72" s="50" t="str">
        <f>IF($Z72&gt;2300,(LN($Z72)-LN('RI compounds'!$D$20))*'RI compounds'!$H$21+'RI compounds'!$C$20,"")</f>
        <v/>
      </c>
    </row>
    <row r="73" spans="1:46" s="7" customFormat="1" ht="15" x14ac:dyDescent="0.25">
      <c r="A73" s="46">
        <f>+All!F73</f>
        <v>0.5</v>
      </c>
      <c r="B73" s="47" t="e">
        <f>All!#REF!</f>
        <v>#REF!</v>
      </c>
      <c r="C73" s="45" t="e">
        <f>IF(B73&lt;'RI compounds'!$C$3,INT(EXP((B73-'RI compounds'!$C$3)/'RI compounds'!$H$4+LN('RI compounds'!$D$3))),"")</f>
        <v>#REF!</v>
      </c>
      <c r="D73" s="45" t="e">
        <f>IF($B73&lt;'RI compounds'!$C$4,IF($B73&gt;'RI compounds'!$C$3,INT(EXP(($B73-'RI compounds'!$C$3)/'RI compounds'!$H$4+LN('RI compounds'!$D$3))),""),"")</f>
        <v>#REF!</v>
      </c>
      <c r="E73" s="45" t="e">
        <f>IF($B73&lt;'RI compounds'!$C$5,IF($B73&gt;'RI compounds'!$C$4,INT(EXP(($B73-'RI compounds'!$C$4)/'RI compounds'!$H$5+LN('RI compounds'!$D$4))),""),"")</f>
        <v>#REF!</v>
      </c>
      <c r="F73" s="45" t="e">
        <f>IF($B73&lt;'RI compounds'!$C$6,IF($B73&gt;'RI compounds'!$C$5,INT(EXP(($B73-'RI compounds'!$C$5)/'RI compounds'!$H$6+LN('RI compounds'!$D$5))),""),"")</f>
        <v>#REF!</v>
      </c>
      <c r="G73" s="45" t="e">
        <f>IF($B73&lt;'RI compounds'!$C$7,IF($B73&gt;'RI compounds'!$C$6,INT(EXP(($B73-'RI compounds'!$C$6)/'RI compounds'!$H$7+LN('RI compounds'!$D$6))),""),"")</f>
        <v>#REF!</v>
      </c>
      <c r="H73" s="45" t="e">
        <f>IF($B73&lt;'RI compounds'!$C$8,IF($B73&gt;'RI compounds'!$C$7,INT(EXP(($B73-'RI compounds'!$C$7)/'RI compounds'!$H$8+LN('RI compounds'!$D$7))),""),"")</f>
        <v>#REF!</v>
      </c>
      <c r="I73" s="45" t="e">
        <f>IF($B73&lt;'RI compounds'!$C$9,IF($B73&gt;'RI compounds'!$C$8,INT(EXP(($B73-'RI compounds'!$C$8)/'RI compounds'!$H$9+LN('RI compounds'!$D$8))),""),"")</f>
        <v>#REF!</v>
      </c>
      <c r="J73" s="45" t="e">
        <f>IF($B73&lt;'RI compounds'!$C$10,IF($B73&gt;'RI compounds'!$C$9,INT(EXP(($B73-'RI compounds'!$C$9)/'RI compounds'!$H$10+LN('RI compounds'!$D$9))),""),"")</f>
        <v>#REF!</v>
      </c>
      <c r="K73" s="45" t="e">
        <f>IF($B73&lt;'RI compounds'!$C$11,IF($B73&gt;'RI compounds'!$C$10,INT(EXP(($B73-'RI compounds'!$C$10)/'RI compounds'!$H$11+LN('RI compounds'!$D$10))),""),"")</f>
        <v>#REF!</v>
      </c>
      <c r="L73" s="45" t="e">
        <f>IF($B73&lt;'RI compounds'!$C$12,IF($B73&gt;'RI compounds'!$C$11,INT(EXP(($B73-'RI compounds'!$C$11)/'RI compounds'!$H$12+LN('RI compounds'!$D$11))),""),"")</f>
        <v>#REF!</v>
      </c>
      <c r="M73" s="45" t="e">
        <f>IF($B73&lt;'RI compounds'!$C$13,IF($B73&gt;'RI compounds'!$C$12,INT(EXP(($B73-'RI compounds'!$C$12)/'RI compounds'!$H$13+LN('RI compounds'!$D$12))),""),"")</f>
        <v>#REF!</v>
      </c>
      <c r="N73" s="45" t="e">
        <f>IF($B73&lt;'RI compounds'!$C$14,IF($B73&gt;'RI compounds'!$C$13,INT(EXP(($B73-'RI compounds'!$C$13)/'RI compounds'!$H$14+LN('RI compounds'!$D$13))),""),"")</f>
        <v>#REF!</v>
      </c>
      <c r="O73" s="45" t="e">
        <f>IF($B73&lt;'RI compounds'!$C$15,IF($B73&gt;'RI compounds'!$C$14,INT(EXP(($B73-'RI compounds'!$C$14)/'RI compounds'!$H$15+LN('RI compounds'!$D$14))),""),"")</f>
        <v>#REF!</v>
      </c>
      <c r="P73" s="45" t="e">
        <f>IF($B73&lt;'RI compounds'!$C$16,IF($B73&gt;'RI compounds'!$C$15,INT(EXP(($B73-'RI compounds'!$C$15)/'RI compounds'!$H$16+LN('RI compounds'!$D$15))),""),"")</f>
        <v>#REF!</v>
      </c>
      <c r="Q73" s="45" t="e">
        <f>IF($B73&lt;'RI compounds'!$C$17,IF($B73&gt;'RI compounds'!$C$16,INT(EXP(($B73-'RI compounds'!$C$16)/'RI compounds'!$H$17+LN('RI compounds'!$D$16))),""),"")</f>
        <v>#REF!</v>
      </c>
      <c r="R73" s="45" t="e">
        <f>IF($B73&lt;'RI compounds'!$C$18,IF($B73&gt;'RI compounds'!$C$17,INT(EXP(($B73-'RI compounds'!$C$17)/'RI compounds'!$H$18+LN('RI compounds'!$D$17))),""),"")</f>
        <v>#REF!</v>
      </c>
      <c r="S73" s="45" t="e">
        <f>IF($B73&lt;'RI compounds'!$C$19,IF($B73&gt;'RI compounds'!$C$18,INT(EXP(($B73-'RI compounds'!$C$18)/'RI compounds'!$H$19+LN('RI compounds'!$D$18))),""),"")</f>
        <v>#REF!</v>
      </c>
      <c r="T73" s="45" t="e">
        <f>IF($B73&lt;'RI compounds'!$C$20,IF($B73&gt;'RI compounds'!$C$19,INT(EXP(($B73-'RI compounds'!$C$19)/'RI compounds'!$H$20+LN('RI compounds'!$D$19))),""),"")</f>
        <v>#REF!</v>
      </c>
      <c r="U73" s="45" t="e">
        <f>IF($B73&lt;'RI compounds'!$C$21,IF($B73&gt;'RI compounds'!$C$20,INT(EXP(($B73-'RI compounds'!$C$20)/'RI compounds'!$H$21+LN('RI compounds'!$D$20))),""),"")</f>
        <v>#REF!</v>
      </c>
      <c r="V73" s="45" t="e">
        <f>IF($B73&gt;'RI compounds'!$C$21,INT(EXP(($B73-'RI compounds'!$C$20)/'RI compounds'!$H$21+LN('RI compounds'!$D$20))),"")</f>
        <v>#REF!</v>
      </c>
      <c r="W73" s="28"/>
      <c r="X73" s="48" t="str">
        <f>All!B73</f>
        <v>Styrene**saturated</v>
      </c>
      <c r="Y73" s="46">
        <f>+All!F73</f>
        <v>0.5</v>
      </c>
      <c r="Z73" s="49">
        <f>+All!H73</f>
        <v>896</v>
      </c>
      <c r="AA73" s="50" t="str">
        <f>IF($Z73=500,'RI compounds'!$C$3,IF($Z73&lt;'RI compounds'!$D$3,(LN($Z73)-LN('RI compounds'!$D$3))*'RI compounds'!$H$4+'RI compounds'!$C$3,""))</f>
        <v/>
      </c>
      <c r="AB73" s="50" t="str">
        <f>IF($Z73=600,'RI compounds'!$C$4,IF($Z73&lt;'RI compounds'!$D$4,IF($Z73&gt;'RI compounds'!$D$3,(LN($Z73)-LN('RI compounds'!$D$3))*'RI compounds'!$H$4+'RI compounds'!$C$3,""),""))</f>
        <v/>
      </c>
      <c r="AC73" s="50" t="str">
        <f>IF($Z73=700,+'RI compounds'!$C$5,IF($Z73&lt;'RI compounds'!$D$5,IF($Z73&gt;'RI compounds'!$D$4,(LN($Z73)-LN('RI compounds'!$D$4))*'RI compounds'!$H$5+'RI compounds'!$C$4,""),""))</f>
        <v/>
      </c>
      <c r="AD73" s="50" t="str">
        <f>IF($Z73=800,'RI compounds'!$C$6,IF($Z73&lt;'RI compounds'!$D$6,IF($Z73&gt;'RI compounds'!$D$5,(LN($Z73)-LN('RI compounds'!$D$5))*'RI compounds'!$H$6+'RI compounds'!$C$5,""),""))</f>
        <v/>
      </c>
      <c r="AE73" s="50">
        <f>IF($Z73=900,'RI compounds'!$C$7,IF($Z73&lt;'RI compounds'!$D$7,IF($Z73&gt;'RI compounds'!$D$6,(LN($Z73)-LN('RI compounds'!$D$6))*'RI compounds'!$H$7+'RI compounds'!$C$6,""),""))</f>
        <v>10.518980914148106</v>
      </c>
      <c r="AF73" s="50" t="str">
        <f>IF($Z73=1000,'RI compounds'!$C$8,IF($Z73&lt;'RI compounds'!$D$8,IF($Z73&gt;'RI compounds'!$D$7,(LN($Z73)-LN('RI compounds'!$D$7))*'RI compounds'!$H$8+'RI compounds'!$C$7,""),""))</f>
        <v/>
      </c>
      <c r="AG73" s="50" t="str">
        <f>IF($Z73=1100,'RI compounds'!$C$9,IF($Z73&lt;'RI compounds'!$D$9,IF($Z73&gt;'RI compounds'!$D$8,(LN($Z73)-LN('RI compounds'!$D$8))*'RI compounds'!$H$9+'RI compounds'!$C$8,""),""))</f>
        <v/>
      </c>
      <c r="AH73" s="50" t="str">
        <f>IF($Z73=1200,'RI compounds'!$C$10,IF($Z73&lt;'RI compounds'!$D$10,IF($Z73&gt;'RI compounds'!$D$9,(LN($Z73)-LN('RI compounds'!$D$9))*'RI compounds'!$H$10+'RI compounds'!$C$9,""),""))</f>
        <v/>
      </c>
      <c r="AI73" s="50" t="str">
        <f>IF($Z73=1300,'RI compounds'!$C$11,IF($Z73&lt;'RI compounds'!$D$11,IF($Z73&gt;'RI compounds'!$D$10,(LN($Z73)-LN('RI compounds'!$D$10))*'RI compounds'!$H$11+'RI compounds'!$C$10,""),""))</f>
        <v/>
      </c>
      <c r="AJ73" s="50" t="str">
        <f>IF($Z73=1400,'RI compounds'!$C$12,IF($Z73&lt;'RI compounds'!$D$12,IF($Z73&gt;'RI compounds'!$D$11,(LN($Z73)-LN('RI compounds'!$D$11))*'RI compounds'!$H$12+'RI compounds'!$C$11,""),""))</f>
        <v/>
      </c>
      <c r="AK73" s="50" t="str">
        <f>IF($Z73=1500,'RI compounds'!$C$13,IF($Z73&lt;'RI compounds'!$D$13,IF($Z73&gt;'RI compounds'!$D$12,(LN($Z73)-LN('RI compounds'!$D$12))*'RI compounds'!$H$13+'RI compounds'!$C$12,""),""))</f>
        <v/>
      </c>
      <c r="AL73" s="50" t="str">
        <f>IF($Z73=1600,'RI compounds'!$C$14,IF($Z73&lt;'RI compounds'!$D$14,IF($Z73&gt;'RI compounds'!$D$13,(LN($Z73)-LN('RI compounds'!$D$13))*'RI compounds'!$H$14+'RI compounds'!$C$13,""),""))</f>
        <v/>
      </c>
      <c r="AM73" s="50" t="str">
        <f>IF($Z73=1700,'RI compounds'!$C$15,IF($Z73&lt;'RI compounds'!$D$15,IF($Z73&gt;'RI compounds'!$D$14,(LN($Z73)-LN('RI compounds'!$D$14))*'RI compounds'!$H$15+'RI compounds'!$C$14,""),""))</f>
        <v/>
      </c>
      <c r="AN73" s="50" t="str">
        <f>IF($Z73=1800,'RI compounds'!$C$16,IF($Z73&lt;'RI compounds'!$D$16,IF($Z73&gt;'RI compounds'!$D$15,(LN($Z73)-LN('RI compounds'!$D$15))*'RI compounds'!$H$16+'RI compounds'!$C$15,""),""))</f>
        <v/>
      </c>
      <c r="AO73" s="50" t="str">
        <f>IF($Z73=1900,'RI compounds'!$C$17,IF($Z73&lt;'RI compounds'!$D$17,IF($Z73&gt;'RI compounds'!$D$16,(LN($Z73)-LN('RI compounds'!$D$16))*'RI compounds'!$H$17+'RI compounds'!$C$16,""),""))</f>
        <v/>
      </c>
      <c r="AP73" s="50" t="str">
        <f>IF($Z73=2000,'RI compounds'!$C$18,IF($Z73&lt;'RI compounds'!$D$18,IF($Z73&gt;'RI compounds'!$D$17,(LN($Z73)-LN('RI compounds'!$D$17))*'RI compounds'!$H$18+'RI compounds'!$C$17,""),""))</f>
        <v/>
      </c>
      <c r="AQ73" s="50" t="str">
        <f>IF($Z73=2100,'RI compounds'!$C$19,IF($Z73&lt;'RI compounds'!$D$19,IF($Z73&gt;'RI compounds'!$D$18,(LN($Z73)-LN('RI compounds'!$D$18))*'RI compounds'!$H$19+'RI compounds'!$C$18,""),""))</f>
        <v/>
      </c>
      <c r="AR73" s="50" t="str">
        <f>IF($Z73=2200,'RI compounds'!$C$20,IF($Z73&lt;'RI compounds'!$D$20,IF($Z73&gt;'RI compounds'!$D$19,(LN($Z73)-LN('RI compounds'!$D$19))*'RI compounds'!$H$20+'RI compounds'!$C$19,""),""))</f>
        <v/>
      </c>
      <c r="AS73" s="50" t="str">
        <f>IF($Z73=2300,'RI compounds'!$C$21,IF($Z73&lt;'RI compounds'!$D$21,IF($Z73&gt;'RI compounds'!$D$20,(LN($Z73)-LN('RI compounds'!$D$20))*'RI compounds'!$H$21+'RI compounds'!$C$20,""),""))</f>
        <v/>
      </c>
      <c r="AT73" s="50" t="str">
        <f>IF($Z73&gt;2300,(LN($Z73)-LN('RI compounds'!$D$20))*'RI compounds'!$H$21+'RI compounds'!$C$20,"")</f>
        <v/>
      </c>
    </row>
    <row r="74" spans="1:46" s="7" customFormat="1" ht="15" x14ac:dyDescent="0.25">
      <c r="A74" s="46">
        <f>+All!F74</f>
        <v>0.5</v>
      </c>
      <c r="B74" s="47" t="e">
        <f>All!#REF!</f>
        <v>#REF!</v>
      </c>
      <c r="C74" s="45" t="e">
        <f>IF(B74&lt;'RI compounds'!$C$3,INT(EXP((B74-'RI compounds'!$C$3)/'RI compounds'!$H$4+LN('RI compounds'!$D$3))),"")</f>
        <v>#REF!</v>
      </c>
      <c r="D74" s="45" t="e">
        <f>IF($B74&lt;'RI compounds'!$C$4,IF($B74&gt;'RI compounds'!$C$3,INT(EXP(($B74-'RI compounds'!$C$3)/'RI compounds'!$H$4+LN('RI compounds'!$D$3))),""),"")</f>
        <v>#REF!</v>
      </c>
      <c r="E74" s="45" t="e">
        <f>IF($B74&lt;'RI compounds'!$C$5,IF($B74&gt;'RI compounds'!$C$4,INT(EXP(($B74-'RI compounds'!$C$4)/'RI compounds'!$H$5+LN('RI compounds'!$D$4))),""),"")</f>
        <v>#REF!</v>
      </c>
      <c r="F74" s="45" t="e">
        <f>IF($B74&lt;'RI compounds'!$C$6,IF($B74&gt;'RI compounds'!$C$5,INT(EXP(($B74-'RI compounds'!$C$5)/'RI compounds'!$H$6+LN('RI compounds'!$D$5))),""),"")</f>
        <v>#REF!</v>
      </c>
      <c r="G74" s="45" t="e">
        <f>IF($B74&lt;'RI compounds'!$C$7,IF($B74&gt;'RI compounds'!$C$6,INT(EXP(($B74-'RI compounds'!$C$6)/'RI compounds'!$H$7+LN('RI compounds'!$D$6))),""),"")</f>
        <v>#REF!</v>
      </c>
      <c r="H74" s="45" t="e">
        <f>IF($B74&lt;'RI compounds'!$C$8,IF($B74&gt;'RI compounds'!$C$7,INT(EXP(($B74-'RI compounds'!$C$7)/'RI compounds'!$H$8+LN('RI compounds'!$D$7))),""),"")</f>
        <v>#REF!</v>
      </c>
      <c r="I74" s="45" t="e">
        <f>IF($B74&lt;'RI compounds'!$C$9,IF($B74&gt;'RI compounds'!$C$8,INT(EXP(($B74-'RI compounds'!$C$8)/'RI compounds'!$H$9+LN('RI compounds'!$D$8))),""),"")</f>
        <v>#REF!</v>
      </c>
      <c r="J74" s="45" t="e">
        <f>IF($B74&lt;'RI compounds'!$C$10,IF($B74&gt;'RI compounds'!$C$9,INT(EXP(($B74-'RI compounds'!$C$9)/'RI compounds'!$H$10+LN('RI compounds'!$D$9))),""),"")</f>
        <v>#REF!</v>
      </c>
      <c r="K74" s="45" t="e">
        <f>IF($B74&lt;'RI compounds'!$C$11,IF($B74&gt;'RI compounds'!$C$10,INT(EXP(($B74-'RI compounds'!$C$10)/'RI compounds'!$H$11+LN('RI compounds'!$D$10))),""),"")</f>
        <v>#REF!</v>
      </c>
      <c r="L74" s="45" t="e">
        <f>IF($B74&lt;'RI compounds'!$C$12,IF($B74&gt;'RI compounds'!$C$11,INT(EXP(($B74-'RI compounds'!$C$11)/'RI compounds'!$H$12+LN('RI compounds'!$D$11))),""),"")</f>
        <v>#REF!</v>
      </c>
      <c r="M74" s="45" t="e">
        <f>IF($B74&lt;'RI compounds'!$C$13,IF($B74&gt;'RI compounds'!$C$12,INT(EXP(($B74-'RI compounds'!$C$12)/'RI compounds'!$H$13+LN('RI compounds'!$D$12))),""),"")</f>
        <v>#REF!</v>
      </c>
      <c r="N74" s="45" t="e">
        <f>IF($B74&lt;'RI compounds'!$C$14,IF($B74&gt;'RI compounds'!$C$13,INT(EXP(($B74-'RI compounds'!$C$13)/'RI compounds'!$H$14+LN('RI compounds'!$D$13))),""),"")</f>
        <v>#REF!</v>
      </c>
      <c r="O74" s="45" t="e">
        <f>IF($B74&lt;'RI compounds'!$C$15,IF($B74&gt;'RI compounds'!$C$14,INT(EXP(($B74-'RI compounds'!$C$14)/'RI compounds'!$H$15+LN('RI compounds'!$D$14))),""),"")</f>
        <v>#REF!</v>
      </c>
      <c r="P74" s="45" t="e">
        <f>IF($B74&lt;'RI compounds'!$C$16,IF($B74&gt;'RI compounds'!$C$15,INT(EXP(($B74-'RI compounds'!$C$15)/'RI compounds'!$H$16+LN('RI compounds'!$D$15))),""),"")</f>
        <v>#REF!</v>
      </c>
      <c r="Q74" s="45" t="e">
        <f>IF($B74&lt;'RI compounds'!$C$17,IF($B74&gt;'RI compounds'!$C$16,INT(EXP(($B74-'RI compounds'!$C$16)/'RI compounds'!$H$17+LN('RI compounds'!$D$16))),""),"")</f>
        <v>#REF!</v>
      </c>
      <c r="R74" s="45" t="e">
        <f>IF($B74&lt;'RI compounds'!$C$18,IF($B74&gt;'RI compounds'!$C$17,INT(EXP(($B74-'RI compounds'!$C$17)/'RI compounds'!$H$18+LN('RI compounds'!$D$17))),""),"")</f>
        <v>#REF!</v>
      </c>
      <c r="S74" s="45" t="e">
        <f>IF($B74&lt;'RI compounds'!$C$19,IF($B74&gt;'RI compounds'!$C$18,INT(EXP(($B74-'RI compounds'!$C$18)/'RI compounds'!$H$19+LN('RI compounds'!$D$18))),""),"")</f>
        <v>#REF!</v>
      </c>
      <c r="T74" s="45" t="e">
        <f>IF($B74&lt;'RI compounds'!$C$20,IF($B74&gt;'RI compounds'!$C$19,INT(EXP(($B74-'RI compounds'!$C$19)/'RI compounds'!$H$20+LN('RI compounds'!$D$19))),""),"")</f>
        <v>#REF!</v>
      </c>
      <c r="U74" s="45" t="e">
        <f>IF($B74&lt;'RI compounds'!$C$21,IF($B74&gt;'RI compounds'!$C$20,INT(EXP(($B74-'RI compounds'!$C$20)/'RI compounds'!$H$21+LN('RI compounds'!$D$20))),""),"")</f>
        <v>#REF!</v>
      </c>
      <c r="V74" s="45" t="e">
        <f>IF($B74&gt;'RI compounds'!$C$21,INT(EXP(($B74-'RI compounds'!$C$20)/'RI compounds'!$H$21+LN('RI compounds'!$D$20))),"")</f>
        <v>#REF!</v>
      </c>
      <c r="W74" s="28"/>
      <c r="X74" s="48" t="str">
        <f>All!B74</f>
        <v>Heptanal</v>
      </c>
      <c r="Y74" s="46">
        <f>+All!F74</f>
        <v>0.5</v>
      </c>
      <c r="Z74" s="49">
        <f>+All!H74</f>
        <v>901</v>
      </c>
      <c r="AA74" s="50" t="str">
        <f>IF($Z74=500,'RI compounds'!$C$3,IF($Z74&lt;'RI compounds'!$D$3,(LN($Z74)-LN('RI compounds'!$D$3))*'RI compounds'!$H$4+'RI compounds'!$C$3,""))</f>
        <v/>
      </c>
      <c r="AB74" s="50" t="str">
        <f>IF($Z74=600,'RI compounds'!$C$4,IF($Z74&lt;'RI compounds'!$D$4,IF($Z74&gt;'RI compounds'!$D$3,(LN($Z74)-LN('RI compounds'!$D$3))*'RI compounds'!$H$4+'RI compounds'!$C$3,""),""))</f>
        <v/>
      </c>
      <c r="AC74" s="50" t="str">
        <f>IF($Z74=700,+'RI compounds'!$C$5,IF($Z74&lt;'RI compounds'!$D$5,IF($Z74&gt;'RI compounds'!$D$4,(LN($Z74)-LN('RI compounds'!$D$4))*'RI compounds'!$H$5+'RI compounds'!$C$4,""),""))</f>
        <v/>
      </c>
      <c r="AD74" s="50" t="str">
        <f>IF($Z74=800,'RI compounds'!$C$6,IF($Z74&lt;'RI compounds'!$D$6,IF($Z74&gt;'RI compounds'!$D$5,(LN($Z74)-LN('RI compounds'!$D$5))*'RI compounds'!$H$6+'RI compounds'!$C$5,""),""))</f>
        <v/>
      </c>
      <c r="AE74" s="50" t="str">
        <f>IF($Z74=900,'RI compounds'!$C$7,IF($Z74&lt;'RI compounds'!$D$7,IF($Z74&gt;'RI compounds'!$D$6,(LN($Z74)-LN('RI compounds'!$D$6))*'RI compounds'!$H$7+'RI compounds'!$C$6,""),""))</f>
        <v/>
      </c>
      <c r="AF74" s="50">
        <f>IF($Z74=1000,'RI compounds'!$C$8,IF($Z74&lt;'RI compounds'!$D$8,IF($Z74&gt;'RI compounds'!$D$7,(LN($Z74)-LN('RI compounds'!$D$7))*'RI compounds'!$H$8+'RI compounds'!$C$7,""),""))</f>
        <v>10.622527752394907</v>
      </c>
      <c r="AG74" s="50" t="str">
        <f>IF($Z74=1100,'RI compounds'!$C$9,IF($Z74&lt;'RI compounds'!$D$9,IF($Z74&gt;'RI compounds'!$D$8,(LN($Z74)-LN('RI compounds'!$D$8))*'RI compounds'!$H$9+'RI compounds'!$C$8,""),""))</f>
        <v/>
      </c>
      <c r="AH74" s="50" t="str">
        <f>IF($Z74=1200,'RI compounds'!$C$10,IF($Z74&lt;'RI compounds'!$D$10,IF($Z74&gt;'RI compounds'!$D$9,(LN($Z74)-LN('RI compounds'!$D$9))*'RI compounds'!$H$10+'RI compounds'!$C$9,""),""))</f>
        <v/>
      </c>
      <c r="AI74" s="50" t="str">
        <f>IF($Z74=1300,'RI compounds'!$C$11,IF($Z74&lt;'RI compounds'!$D$11,IF($Z74&gt;'RI compounds'!$D$10,(LN($Z74)-LN('RI compounds'!$D$10))*'RI compounds'!$H$11+'RI compounds'!$C$10,""),""))</f>
        <v/>
      </c>
      <c r="AJ74" s="50" t="str">
        <f>IF($Z74=1400,'RI compounds'!$C$12,IF($Z74&lt;'RI compounds'!$D$12,IF($Z74&gt;'RI compounds'!$D$11,(LN($Z74)-LN('RI compounds'!$D$11))*'RI compounds'!$H$12+'RI compounds'!$C$11,""),""))</f>
        <v/>
      </c>
      <c r="AK74" s="50" t="str">
        <f>IF($Z74=1500,'RI compounds'!$C$13,IF($Z74&lt;'RI compounds'!$D$13,IF($Z74&gt;'RI compounds'!$D$12,(LN($Z74)-LN('RI compounds'!$D$12))*'RI compounds'!$H$13+'RI compounds'!$C$12,""),""))</f>
        <v/>
      </c>
      <c r="AL74" s="50" t="str">
        <f>IF($Z74=1600,'RI compounds'!$C$14,IF($Z74&lt;'RI compounds'!$D$14,IF($Z74&gt;'RI compounds'!$D$13,(LN($Z74)-LN('RI compounds'!$D$13))*'RI compounds'!$H$14+'RI compounds'!$C$13,""),""))</f>
        <v/>
      </c>
      <c r="AM74" s="50" t="str">
        <f>IF($Z74=1700,'RI compounds'!$C$15,IF($Z74&lt;'RI compounds'!$D$15,IF($Z74&gt;'RI compounds'!$D$14,(LN($Z74)-LN('RI compounds'!$D$14))*'RI compounds'!$H$15+'RI compounds'!$C$14,""),""))</f>
        <v/>
      </c>
      <c r="AN74" s="50" t="str">
        <f>IF($Z74=1800,'RI compounds'!$C$16,IF($Z74&lt;'RI compounds'!$D$16,IF($Z74&gt;'RI compounds'!$D$15,(LN($Z74)-LN('RI compounds'!$D$15))*'RI compounds'!$H$16+'RI compounds'!$C$15,""),""))</f>
        <v/>
      </c>
      <c r="AO74" s="50" t="str">
        <f>IF($Z74=1900,'RI compounds'!$C$17,IF($Z74&lt;'RI compounds'!$D$17,IF($Z74&gt;'RI compounds'!$D$16,(LN($Z74)-LN('RI compounds'!$D$16))*'RI compounds'!$H$17+'RI compounds'!$C$16,""),""))</f>
        <v/>
      </c>
      <c r="AP74" s="50" t="str">
        <f>IF($Z74=2000,'RI compounds'!$C$18,IF($Z74&lt;'RI compounds'!$D$18,IF($Z74&gt;'RI compounds'!$D$17,(LN($Z74)-LN('RI compounds'!$D$17))*'RI compounds'!$H$18+'RI compounds'!$C$17,""),""))</f>
        <v/>
      </c>
      <c r="AQ74" s="50" t="str">
        <f>IF($Z74=2100,'RI compounds'!$C$19,IF($Z74&lt;'RI compounds'!$D$19,IF($Z74&gt;'RI compounds'!$D$18,(LN($Z74)-LN('RI compounds'!$D$18))*'RI compounds'!$H$19+'RI compounds'!$C$18,""),""))</f>
        <v/>
      </c>
      <c r="AR74" s="50" t="str">
        <f>IF($Z74=2200,'RI compounds'!$C$20,IF($Z74&lt;'RI compounds'!$D$20,IF($Z74&gt;'RI compounds'!$D$19,(LN($Z74)-LN('RI compounds'!$D$19))*'RI compounds'!$H$20+'RI compounds'!$C$19,""),""))</f>
        <v/>
      </c>
      <c r="AS74" s="50" t="str">
        <f>IF($Z74=2300,'RI compounds'!$C$21,IF($Z74&lt;'RI compounds'!$D$21,IF($Z74&gt;'RI compounds'!$D$20,(LN($Z74)-LN('RI compounds'!$D$20))*'RI compounds'!$H$21+'RI compounds'!$C$20,""),""))</f>
        <v/>
      </c>
      <c r="AT74" s="50" t="str">
        <f>IF($Z74&gt;2300,(LN($Z74)-LN('RI compounds'!$D$20))*'RI compounds'!$H$21+'RI compounds'!$C$20,"")</f>
        <v/>
      </c>
    </row>
    <row r="75" spans="1:46" s="7" customFormat="1" ht="15" x14ac:dyDescent="0.25">
      <c r="A75" s="46">
        <f>+All!F75</f>
        <v>0.5</v>
      </c>
      <c r="B75" s="47" t="e">
        <f>All!#REF!</f>
        <v>#REF!</v>
      </c>
      <c r="C75" s="45" t="e">
        <f>IF(B75&lt;'RI compounds'!$C$3,INT(EXP((B75-'RI compounds'!$C$3)/'RI compounds'!$H$4+LN('RI compounds'!$D$3))),"")</f>
        <v>#REF!</v>
      </c>
      <c r="D75" s="45" t="e">
        <f>IF($B75&lt;'RI compounds'!$C$4,IF($B75&gt;'RI compounds'!$C$3,INT(EXP(($B75-'RI compounds'!$C$3)/'RI compounds'!$H$4+LN('RI compounds'!$D$3))),""),"")</f>
        <v>#REF!</v>
      </c>
      <c r="E75" s="45" t="e">
        <f>IF($B75&lt;'RI compounds'!$C$5,IF($B75&gt;'RI compounds'!$C$4,INT(EXP(($B75-'RI compounds'!$C$4)/'RI compounds'!$H$5+LN('RI compounds'!$D$4))),""),"")</f>
        <v>#REF!</v>
      </c>
      <c r="F75" s="45" t="e">
        <f>IF($B75&lt;'RI compounds'!$C$6,IF($B75&gt;'RI compounds'!$C$5,INT(EXP(($B75-'RI compounds'!$C$5)/'RI compounds'!$H$6+LN('RI compounds'!$D$5))),""),"")</f>
        <v>#REF!</v>
      </c>
      <c r="G75" s="45" t="e">
        <f>IF($B75&lt;'RI compounds'!$C$7,IF($B75&gt;'RI compounds'!$C$6,INT(EXP(($B75-'RI compounds'!$C$6)/'RI compounds'!$H$7+LN('RI compounds'!$D$6))),""),"")</f>
        <v>#REF!</v>
      </c>
      <c r="H75" s="45" t="e">
        <f>IF($B75&lt;'RI compounds'!$C$8,IF($B75&gt;'RI compounds'!$C$7,INT(EXP(($B75-'RI compounds'!$C$7)/'RI compounds'!$H$8+LN('RI compounds'!$D$7))),""),"")</f>
        <v>#REF!</v>
      </c>
      <c r="I75" s="45" t="e">
        <f>IF($B75&lt;'RI compounds'!$C$9,IF($B75&gt;'RI compounds'!$C$8,INT(EXP(($B75-'RI compounds'!$C$8)/'RI compounds'!$H$9+LN('RI compounds'!$D$8))),""),"")</f>
        <v>#REF!</v>
      </c>
      <c r="J75" s="45" t="e">
        <f>IF($B75&lt;'RI compounds'!$C$10,IF($B75&gt;'RI compounds'!$C$9,INT(EXP(($B75-'RI compounds'!$C$9)/'RI compounds'!$H$10+LN('RI compounds'!$D$9))),""),"")</f>
        <v>#REF!</v>
      </c>
      <c r="K75" s="45" t="e">
        <f>IF($B75&lt;'RI compounds'!$C$11,IF($B75&gt;'RI compounds'!$C$10,INT(EXP(($B75-'RI compounds'!$C$10)/'RI compounds'!$H$11+LN('RI compounds'!$D$10))),""),"")</f>
        <v>#REF!</v>
      </c>
      <c r="L75" s="45" t="e">
        <f>IF($B75&lt;'RI compounds'!$C$12,IF($B75&gt;'RI compounds'!$C$11,INT(EXP(($B75-'RI compounds'!$C$11)/'RI compounds'!$H$12+LN('RI compounds'!$D$11))),""),"")</f>
        <v>#REF!</v>
      </c>
      <c r="M75" s="45" t="e">
        <f>IF($B75&lt;'RI compounds'!$C$13,IF($B75&gt;'RI compounds'!$C$12,INT(EXP(($B75-'RI compounds'!$C$12)/'RI compounds'!$H$13+LN('RI compounds'!$D$12))),""),"")</f>
        <v>#REF!</v>
      </c>
      <c r="N75" s="45" t="e">
        <f>IF($B75&lt;'RI compounds'!$C$14,IF($B75&gt;'RI compounds'!$C$13,INT(EXP(($B75-'RI compounds'!$C$13)/'RI compounds'!$H$14+LN('RI compounds'!$D$13))),""),"")</f>
        <v>#REF!</v>
      </c>
      <c r="O75" s="45" t="e">
        <f>IF($B75&lt;'RI compounds'!$C$15,IF($B75&gt;'RI compounds'!$C$14,INT(EXP(($B75-'RI compounds'!$C$14)/'RI compounds'!$H$15+LN('RI compounds'!$D$14))),""),"")</f>
        <v>#REF!</v>
      </c>
      <c r="P75" s="45" t="e">
        <f>IF($B75&lt;'RI compounds'!$C$16,IF($B75&gt;'RI compounds'!$C$15,INT(EXP(($B75-'RI compounds'!$C$15)/'RI compounds'!$H$16+LN('RI compounds'!$D$15))),""),"")</f>
        <v>#REF!</v>
      </c>
      <c r="Q75" s="45" t="e">
        <f>IF($B75&lt;'RI compounds'!$C$17,IF($B75&gt;'RI compounds'!$C$16,INT(EXP(($B75-'RI compounds'!$C$16)/'RI compounds'!$H$17+LN('RI compounds'!$D$16))),""),"")</f>
        <v>#REF!</v>
      </c>
      <c r="R75" s="45" t="e">
        <f>IF($B75&lt;'RI compounds'!$C$18,IF($B75&gt;'RI compounds'!$C$17,INT(EXP(($B75-'RI compounds'!$C$17)/'RI compounds'!$H$18+LN('RI compounds'!$D$17))),""),"")</f>
        <v>#REF!</v>
      </c>
      <c r="S75" s="45" t="e">
        <f>IF($B75&lt;'RI compounds'!$C$19,IF($B75&gt;'RI compounds'!$C$18,INT(EXP(($B75-'RI compounds'!$C$18)/'RI compounds'!$H$19+LN('RI compounds'!$D$18))),""),"")</f>
        <v>#REF!</v>
      </c>
      <c r="T75" s="45" t="e">
        <f>IF($B75&lt;'RI compounds'!$C$20,IF($B75&gt;'RI compounds'!$C$19,INT(EXP(($B75-'RI compounds'!$C$19)/'RI compounds'!$H$20+LN('RI compounds'!$D$19))),""),"")</f>
        <v>#REF!</v>
      </c>
      <c r="U75" s="45" t="e">
        <f>IF($B75&lt;'RI compounds'!$C$21,IF($B75&gt;'RI compounds'!$C$20,INT(EXP(($B75-'RI compounds'!$C$20)/'RI compounds'!$H$21+LN('RI compounds'!$D$20))),""),"")</f>
        <v>#REF!</v>
      </c>
      <c r="V75" s="45" t="e">
        <f>IF($B75&gt;'RI compounds'!$C$21,INT(EXP(($B75-'RI compounds'!$C$20)/'RI compounds'!$H$21+LN('RI compounds'!$D$20))),"")</f>
        <v>#REF!</v>
      </c>
      <c r="W75" s="28"/>
      <c r="X75" s="48" t="str">
        <f>All!B75</f>
        <v>Methional</v>
      </c>
      <c r="Y75" s="46">
        <f>+All!F75</f>
        <v>0.5</v>
      </c>
      <c r="Z75" s="49">
        <f>+All!H75</f>
        <v>908</v>
      </c>
      <c r="AA75" s="50" t="str">
        <f>IF($Z75=500,'RI compounds'!$C$3,IF($Z75&lt;'RI compounds'!$D$3,(LN($Z75)-LN('RI compounds'!$D$3))*'RI compounds'!$H$4+'RI compounds'!$C$3,""))</f>
        <v/>
      </c>
      <c r="AB75" s="50" t="str">
        <f>IF($Z75=600,'RI compounds'!$C$4,IF($Z75&lt;'RI compounds'!$D$4,IF($Z75&gt;'RI compounds'!$D$3,(LN($Z75)-LN('RI compounds'!$D$3))*'RI compounds'!$H$4+'RI compounds'!$C$3,""),""))</f>
        <v/>
      </c>
      <c r="AC75" s="50" t="str">
        <f>IF($Z75=700,+'RI compounds'!$C$5,IF($Z75&lt;'RI compounds'!$D$5,IF($Z75&gt;'RI compounds'!$D$4,(LN($Z75)-LN('RI compounds'!$D$4))*'RI compounds'!$H$5+'RI compounds'!$C$4,""),""))</f>
        <v/>
      </c>
      <c r="AD75" s="50" t="str">
        <f>IF($Z75=800,'RI compounds'!$C$6,IF($Z75&lt;'RI compounds'!$D$6,IF($Z75&gt;'RI compounds'!$D$5,(LN($Z75)-LN('RI compounds'!$D$5))*'RI compounds'!$H$6+'RI compounds'!$C$5,""),""))</f>
        <v/>
      </c>
      <c r="AE75" s="50" t="str">
        <f>IF($Z75=900,'RI compounds'!$C$7,IF($Z75&lt;'RI compounds'!$D$7,IF($Z75&gt;'RI compounds'!$D$6,(LN($Z75)-LN('RI compounds'!$D$6))*'RI compounds'!$H$7+'RI compounds'!$C$6,""),""))</f>
        <v/>
      </c>
      <c r="AF75" s="50">
        <f>IF($Z75=1000,'RI compounds'!$C$8,IF($Z75&lt;'RI compounds'!$D$8,IF($Z75&gt;'RI compounds'!$D$7,(LN($Z75)-LN('RI compounds'!$D$7))*'RI compounds'!$H$8+'RI compounds'!$C$7,""),""))</f>
        <v>10.800432643310723</v>
      </c>
      <c r="AG75" s="50" t="str">
        <f>IF($Z75=1100,'RI compounds'!$C$9,IF($Z75&lt;'RI compounds'!$D$9,IF($Z75&gt;'RI compounds'!$D$8,(LN($Z75)-LN('RI compounds'!$D$8))*'RI compounds'!$H$9+'RI compounds'!$C$8,""),""))</f>
        <v/>
      </c>
      <c r="AH75" s="50" t="str">
        <f>IF($Z75=1200,'RI compounds'!$C$10,IF($Z75&lt;'RI compounds'!$D$10,IF($Z75&gt;'RI compounds'!$D$9,(LN($Z75)-LN('RI compounds'!$D$9))*'RI compounds'!$H$10+'RI compounds'!$C$9,""),""))</f>
        <v/>
      </c>
      <c r="AI75" s="50" t="str">
        <f>IF($Z75=1300,'RI compounds'!$C$11,IF($Z75&lt;'RI compounds'!$D$11,IF($Z75&gt;'RI compounds'!$D$10,(LN($Z75)-LN('RI compounds'!$D$10))*'RI compounds'!$H$11+'RI compounds'!$C$10,""),""))</f>
        <v/>
      </c>
      <c r="AJ75" s="50" t="str">
        <f>IF($Z75=1400,'RI compounds'!$C$12,IF($Z75&lt;'RI compounds'!$D$12,IF($Z75&gt;'RI compounds'!$D$11,(LN($Z75)-LN('RI compounds'!$D$11))*'RI compounds'!$H$12+'RI compounds'!$C$11,""),""))</f>
        <v/>
      </c>
      <c r="AK75" s="50" t="str">
        <f>IF($Z75=1500,'RI compounds'!$C$13,IF($Z75&lt;'RI compounds'!$D$13,IF($Z75&gt;'RI compounds'!$D$12,(LN($Z75)-LN('RI compounds'!$D$12))*'RI compounds'!$H$13+'RI compounds'!$C$12,""),""))</f>
        <v/>
      </c>
      <c r="AL75" s="50" t="str">
        <f>IF($Z75=1600,'RI compounds'!$C$14,IF($Z75&lt;'RI compounds'!$D$14,IF($Z75&gt;'RI compounds'!$D$13,(LN($Z75)-LN('RI compounds'!$D$13))*'RI compounds'!$H$14+'RI compounds'!$C$13,""),""))</f>
        <v/>
      </c>
      <c r="AM75" s="50" t="str">
        <f>IF($Z75=1700,'RI compounds'!$C$15,IF($Z75&lt;'RI compounds'!$D$15,IF($Z75&gt;'RI compounds'!$D$14,(LN($Z75)-LN('RI compounds'!$D$14))*'RI compounds'!$H$15+'RI compounds'!$C$14,""),""))</f>
        <v/>
      </c>
      <c r="AN75" s="50" t="str">
        <f>IF($Z75=1800,'RI compounds'!$C$16,IF($Z75&lt;'RI compounds'!$D$16,IF($Z75&gt;'RI compounds'!$D$15,(LN($Z75)-LN('RI compounds'!$D$15))*'RI compounds'!$H$16+'RI compounds'!$C$15,""),""))</f>
        <v/>
      </c>
      <c r="AO75" s="50" t="str">
        <f>IF($Z75=1900,'RI compounds'!$C$17,IF($Z75&lt;'RI compounds'!$D$17,IF($Z75&gt;'RI compounds'!$D$16,(LN($Z75)-LN('RI compounds'!$D$16))*'RI compounds'!$H$17+'RI compounds'!$C$16,""),""))</f>
        <v/>
      </c>
      <c r="AP75" s="50" t="str">
        <f>IF($Z75=2000,'RI compounds'!$C$18,IF($Z75&lt;'RI compounds'!$D$18,IF($Z75&gt;'RI compounds'!$D$17,(LN($Z75)-LN('RI compounds'!$D$17))*'RI compounds'!$H$18+'RI compounds'!$C$17,""),""))</f>
        <v/>
      </c>
      <c r="AQ75" s="50" t="str">
        <f>IF($Z75=2100,'RI compounds'!$C$19,IF($Z75&lt;'RI compounds'!$D$19,IF($Z75&gt;'RI compounds'!$D$18,(LN($Z75)-LN('RI compounds'!$D$18))*'RI compounds'!$H$19+'RI compounds'!$C$18,""),""))</f>
        <v/>
      </c>
      <c r="AR75" s="50" t="str">
        <f>IF($Z75=2200,'RI compounds'!$C$20,IF($Z75&lt;'RI compounds'!$D$20,IF($Z75&gt;'RI compounds'!$D$19,(LN($Z75)-LN('RI compounds'!$D$19))*'RI compounds'!$H$20+'RI compounds'!$C$19,""),""))</f>
        <v/>
      </c>
      <c r="AS75" s="50" t="str">
        <f>IF($Z75=2300,'RI compounds'!$C$21,IF($Z75&lt;'RI compounds'!$D$21,IF($Z75&gt;'RI compounds'!$D$20,(LN($Z75)-LN('RI compounds'!$D$20))*'RI compounds'!$H$21+'RI compounds'!$C$20,""),""))</f>
        <v/>
      </c>
      <c r="AT75" s="50" t="str">
        <f>IF($Z75&gt;2300,(LN($Z75)-LN('RI compounds'!$D$20))*'RI compounds'!$H$21+'RI compounds'!$C$20,"")</f>
        <v/>
      </c>
    </row>
    <row r="76" spans="1:46" s="7" customFormat="1" ht="15" x14ac:dyDescent="0.25">
      <c r="A76" s="46">
        <f>+All!F76</f>
        <v>0.5</v>
      </c>
      <c r="B76" s="47" t="e">
        <f>All!#REF!</f>
        <v>#REF!</v>
      </c>
      <c r="C76" s="45" t="e">
        <f>IF(B76&lt;'RI compounds'!$C$3,INT(EXP((B76-'RI compounds'!$C$3)/'RI compounds'!$H$4+LN('RI compounds'!$D$3))),"")</f>
        <v>#REF!</v>
      </c>
      <c r="D76" s="45" t="e">
        <f>IF($B76&lt;'RI compounds'!$C$4,IF($B76&gt;'RI compounds'!$C$3,INT(EXP(($B76-'RI compounds'!$C$3)/'RI compounds'!$H$4+LN('RI compounds'!$D$3))),""),"")</f>
        <v>#REF!</v>
      </c>
      <c r="E76" s="45" t="e">
        <f>IF($B76&lt;'RI compounds'!$C$5,IF($B76&gt;'RI compounds'!$C$4,INT(EXP(($B76-'RI compounds'!$C$4)/'RI compounds'!$H$5+LN('RI compounds'!$D$4))),""),"")</f>
        <v>#REF!</v>
      </c>
      <c r="F76" s="45" t="e">
        <f>IF($B76&lt;'RI compounds'!$C$6,IF($B76&gt;'RI compounds'!$C$5,INT(EXP(($B76-'RI compounds'!$C$5)/'RI compounds'!$H$6+LN('RI compounds'!$D$5))),""),"")</f>
        <v>#REF!</v>
      </c>
      <c r="G76" s="45" t="e">
        <f>IF($B76&lt;'RI compounds'!$C$7,IF($B76&gt;'RI compounds'!$C$6,INT(EXP(($B76-'RI compounds'!$C$6)/'RI compounds'!$H$7+LN('RI compounds'!$D$6))),""),"")</f>
        <v>#REF!</v>
      </c>
      <c r="H76" s="45" t="e">
        <f>IF($B76&lt;'RI compounds'!$C$8,IF($B76&gt;'RI compounds'!$C$7,INT(EXP(($B76-'RI compounds'!$C$7)/'RI compounds'!$H$8+LN('RI compounds'!$D$7))),""),"")</f>
        <v>#REF!</v>
      </c>
      <c r="I76" s="45" t="e">
        <f>IF($B76&lt;'RI compounds'!$C$9,IF($B76&gt;'RI compounds'!$C$8,INT(EXP(($B76-'RI compounds'!$C$8)/'RI compounds'!$H$9+LN('RI compounds'!$D$8))),""),"")</f>
        <v>#REF!</v>
      </c>
      <c r="J76" s="45" t="e">
        <f>IF($B76&lt;'RI compounds'!$C$10,IF($B76&gt;'RI compounds'!$C$9,INT(EXP(($B76-'RI compounds'!$C$9)/'RI compounds'!$H$10+LN('RI compounds'!$D$9))),""),"")</f>
        <v>#REF!</v>
      </c>
      <c r="K76" s="45" t="e">
        <f>IF($B76&lt;'RI compounds'!$C$11,IF($B76&gt;'RI compounds'!$C$10,INT(EXP(($B76-'RI compounds'!$C$10)/'RI compounds'!$H$11+LN('RI compounds'!$D$10))),""),"")</f>
        <v>#REF!</v>
      </c>
      <c r="L76" s="45" t="e">
        <f>IF($B76&lt;'RI compounds'!$C$12,IF($B76&gt;'RI compounds'!$C$11,INT(EXP(($B76-'RI compounds'!$C$11)/'RI compounds'!$H$12+LN('RI compounds'!$D$11))),""),"")</f>
        <v>#REF!</v>
      </c>
      <c r="M76" s="45" t="e">
        <f>IF($B76&lt;'RI compounds'!$C$13,IF($B76&gt;'RI compounds'!$C$12,INT(EXP(($B76-'RI compounds'!$C$12)/'RI compounds'!$H$13+LN('RI compounds'!$D$12))),""),"")</f>
        <v>#REF!</v>
      </c>
      <c r="N76" s="45" t="e">
        <f>IF($B76&lt;'RI compounds'!$C$14,IF($B76&gt;'RI compounds'!$C$13,INT(EXP(($B76-'RI compounds'!$C$13)/'RI compounds'!$H$14+LN('RI compounds'!$D$13))),""),"")</f>
        <v>#REF!</v>
      </c>
      <c r="O76" s="45" t="e">
        <f>IF($B76&lt;'RI compounds'!$C$15,IF($B76&gt;'RI compounds'!$C$14,INT(EXP(($B76-'RI compounds'!$C$14)/'RI compounds'!$H$15+LN('RI compounds'!$D$14))),""),"")</f>
        <v>#REF!</v>
      </c>
      <c r="P76" s="45" t="e">
        <f>IF($B76&lt;'RI compounds'!$C$16,IF($B76&gt;'RI compounds'!$C$15,INT(EXP(($B76-'RI compounds'!$C$15)/'RI compounds'!$H$16+LN('RI compounds'!$D$15))),""),"")</f>
        <v>#REF!</v>
      </c>
      <c r="Q76" s="45" t="e">
        <f>IF($B76&lt;'RI compounds'!$C$17,IF($B76&gt;'RI compounds'!$C$16,INT(EXP(($B76-'RI compounds'!$C$16)/'RI compounds'!$H$17+LN('RI compounds'!$D$16))),""),"")</f>
        <v>#REF!</v>
      </c>
      <c r="R76" s="45" t="e">
        <f>IF($B76&lt;'RI compounds'!$C$18,IF($B76&gt;'RI compounds'!$C$17,INT(EXP(($B76-'RI compounds'!$C$17)/'RI compounds'!$H$18+LN('RI compounds'!$D$17))),""),"")</f>
        <v>#REF!</v>
      </c>
      <c r="S76" s="45" t="e">
        <f>IF($B76&lt;'RI compounds'!$C$19,IF($B76&gt;'RI compounds'!$C$18,INT(EXP(($B76-'RI compounds'!$C$18)/'RI compounds'!$H$19+LN('RI compounds'!$D$18))),""),"")</f>
        <v>#REF!</v>
      </c>
      <c r="T76" s="45" t="e">
        <f>IF($B76&lt;'RI compounds'!$C$20,IF($B76&gt;'RI compounds'!$C$19,INT(EXP(($B76-'RI compounds'!$C$19)/'RI compounds'!$H$20+LN('RI compounds'!$D$19))),""),"")</f>
        <v>#REF!</v>
      </c>
      <c r="U76" s="45" t="e">
        <f>IF($B76&lt;'RI compounds'!$C$21,IF($B76&gt;'RI compounds'!$C$20,INT(EXP(($B76-'RI compounds'!$C$20)/'RI compounds'!$H$21+LN('RI compounds'!$D$20))),""),"")</f>
        <v>#REF!</v>
      </c>
      <c r="V76" s="45" t="e">
        <f>IF($B76&gt;'RI compounds'!$C$21,INT(EXP(($B76-'RI compounds'!$C$20)/'RI compounds'!$H$21+LN('RI compounds'!$D$20))),"")</f>
        <v>#REF!</v>
      </c>
      <c r="W76" s="28"/>
      <c r="X76" s="48" t="str">
        <f>All!B76</f>
        <v>Dimethyl sulfone</v>
      </c>
      <c r="Y76" s="46">
        <f>+All!F76</f>
        <v>0.5</v>
      </c>
      <c r="Z76" s="49">
        <f>+All!H76</f>
        <v>910</v>
      </c>
      <c r="AA76" s="50" t="str">
        <f>IF($Z76=500,'RI compounds'!$C$3,IF($Z76&lt;'RI compounds'!$D$3,(LN($Z76)-LN('RI compounds'!$D$3))*'RI compounds'!$H$4+'RI compounds'!$C$3,""))</f>
        <v/>
      </c>
      <c r="AB76" s="50" t="str">
        <f>IF($Z76=600,'RI compounds'!$C$4,IF($Z76&lt;'RI compounds'!$D$4,IF($Z76&gt;'RI compounds'!$D$3,(LN($Z76)-LN('RI compounds'!$D$3))*'RI compounds'!$H$4+'RI compounds'!$C$3,""),""))</f>
        <v/>
      </c>
      <c r="AC76" s="50" t="str">
        <f>IF($Z76=700,+'RI compounds'!$C$5,IF($Z76&lt;'RI compounds'!$D$5,IF($Z76&gt;'RI compounds'!$D$4,(LN($Z76)-LN('RI compounds'!$D$4))*'RI compounds'!$H$5+'RI compounds'!$C$4,""),""))</f>
        <v/>
      </c>
      <c r="AD76" s="50" t="str">
        <f>IF($Z76=800,'RI compounds'!$C$6,IF($Z76&lt;'RI compounds'!$D$6,IF($Z76&gt;'RI compounds'!$D$5,(LN($Z76)-LN('RI compounds'!$D$5))*'RI compounds'!$H$6+'RI compounds'!$C$5,""),""))</f>
        <v/>
      </c>
      <c r="AE76" s="50" t="str">
        <f>IF($Z76=900,'RI compounds'!$C$7,IF($Z76&lt;'RI compounds'!$D$7,IF($Z76&gt;'RI compounds'!$D$6,(LN($Z76)-LN('RI compounds'!$D$6))*'RI compounds'!$H$7+'RI compounds'!$C$6,""),""))</f>
        <v/>
      </c>
      <c r="AF76" s="50">
        <f>IF($Z76=1000,'RI compounds'!$C$8,IF($Z76&lt;'RI compounds'!$D$8,IF($Z76&gt;'RI compounds'!$D$7,(LN($Z76)-LN('RI compounds'!$D$7))*'RI compounds'!$H$8+'RI compounds'!$C$7,""),""))</f>
        <v>10.85101074659528</v>
      </c>
      <c r="AG76" s="50" t="str">
        <f>IF($Z76=1100,'RI compounds'!$C$9,IF($Z76&lt;'RI compounds'!$D$9,IF($Z76&gt;'RI compounds'!$D$8,(LN($Z76)-LN('RI compounds'!$D$8))*'RI compounds'!$H$9+'RI compounds'!$C$8,""),""))</f>
        <v/>
      </c>
      <c r="AH76" s="50" t="str">
        <f>IF($Z76=1200,'RI compounds'!$C$10,IF($Z76&lt;'RI compounds'!$D$10,IF($Z76&gt;'RI compounds'!$D$9,(LN($Z76)-LN('RI compounds'!$D$9))*'RI compounds'!$H$10+'RI compounds'!$C$9,""),""))</f>
        <v/>
      </c>
      <c r="AI76" s="50" t="str">
        <f>IF($Z76=1300,'RI compounds'!$C$11,IF($Z76&lt;'RI compounds'!$D$11,IF($Z76&gt;'RI compounds'!$D$10,(LN($Z76)-LN('RI compounds'!$D$10))*'RI compounds'!$H$11+'RI compounds'!$C$10,""),""))</f>
        <v/>
      </c>
      <c r="AJ76" s="50" t="str">
        <f>IF($Z76=1400,'RI compounds'!$C$12,IF($Z76&lt;'RI compounds'!$D$12,IF($Z76&gt;'RI compounds'!$D$11,(LN($Z76)-LN('RI compounds'!$D$11))*'RI compounds'!$H$12+'RI compounds'!$C$11,""),""))</f>
        <v/>
      </c>
      <c r="AK76" s="50" t="str">
        <f>IF($Z76=1500,'RI compounds'!$C$13,IF($Z76&lt;'RI compounds'!$D$13,IF($Z76&gt;'RI compounds'!$D$12,(LN($Z76)-LN('RI compounds'!$D$12))*'RI compounds'!$H$13+'RI compounds'!$C$12,""),""))</f>
        <v/>
      </c>
      <c r="AL76" s="50" t="str">
        <f>IF($Z76=1600,'RI compounds'!$C$14,IF($Z76&lt;'RI compounds'!$D$14,IF($Z76&gt;'RI compounds'!$D$13,(LN($Z76)-LN('RI compounds'!$D$13))*'RI compounds'!$H$14+'RI compounds'!$C$13,""),""))</f>
        <v/>
      </c>
      <c r="AM76" s="50" t="str">
        <f>IF($Z76=1700,'RI compounds'!$C$15,IF($Z76&lt;'RI compounds'!$D$15,IF($Z76&gt;'RI compounds'!$D$14,(LN($Z76)-LN('RI compounds'!$D$14))*'RI compounds'!$H$15+'RI compounds'!$C$14,""),""))</f>
        <v/>
      </c>
      <c r="AN76" s="50" t="str">
        <f>IF($Z76=1800,'RI compounds'!$C$16,IF($Z76&lt;'RI compounds'!$D$16,IF($Z76&gt;'RI compounds'!$D$15,(LN($Z76)-LN('RI compounds'!$D$15))*'RI compounds'!$H$16+'RI compounds'!$C$15,""),""))</f>
        <v/>
      </c>
      <c r="AO76" s="50" t="str">
        <f>IF($Z76=1900,'RI compounds'!$C$17,IF($Z76&lt;'RI compounds'!$D$17,IF($Z76&gt;'RI compounds'!$D$16,(LN($Z76)-LN('RI compounds'!$D$16))*'RI compounds'!$H$17+'RI compounds'!$C$16,""),""))</f>
        <v/>
      </c>
      <c r="AP76" s="50" t="str">
        <f>IF($Z76=2000,'RI compounds'!$C$18,IF($Z76&lt;'RI compounds'!$D$18,IF($Z76&gt;'RI compounds'!$D$17,(LN($Z76)-LN('RI compounds'!$D$17))*'RI compounds'!$H$18+'RI compounds'!$C$17,""),""))</f>
        <v/>
      </c>
      <c r="AQ76" s="50" t="str">
        <f>IF($Z76=2100,'RI compounds'!$C$19,IF($Z76&lt;'RI compounds'!$D$19,IF($Z76&gt;'RI compounds'!$D$18,(LN($Z76)-LN('RI compounds'!$D$18))*'RI compounds'!$H$19+'RI compounds'!$C$18,""),""))</f>
        <v/>
      </c>
      <c r="AR76" s="50" t="str">
        <f>IF($Z76=2200,'RI compounds'!$C$20,IF($Z76&lt;'RI compounds'!$D$20,IF($Z76&gt;'RI compounds'!$D$19,(LN($Z76)-LN('RI compounds'!$D$19))*'RI compounds'!$H$20+'RI compounds'!$C$19,""),""))</f>
        <v/>
      </c>
      <c r="AS76" s="50" t="str">
        <f>IF($Z76=2300,'RI compounds'!$C$21,IF($Z76&lt;'RI compounds'!$D$21,IF($Z76&gt;'RI compounds'!$D$20,(LN($Z76)-LN('RI compounds'!$D$20))*'RI compounds'!$H$21+'RI compounds'!$C$20,""),""))</f>
        <v/>
      </c>
      <c r="AT76" s="50" t="str">
        <f>IF($Z76&gt;2300,(LN($Z76)-LN('RI compounds'!$D$20))*'RI compounds'!$H$21+'RI compounds'!$C$20,"")</f>
        <v/>
      </c>
    </row>
    <row r="77" spans="1:46" s="7" customFormat="1" ht="15" x14ac:dyDescent="0.25">
      <c r="A77" s="46">
        <f>+All!F77</f>
        <v>0.5</v>
      </c>
      <c r="B77" s="47" t="e">
        <f>All!#REF!</f>
        <v>#REF!</v>
      </c>
      <c r="C77" s="45" t="e">
        <f>IF(B77&lt;'RI compounds'!$C$3,INT(EXP((B77-'RI compounds'!$C$3)/'RI compounds'!$H$4+LN('RI compounds'!$D$3))),"")</f>
        <v>#REF!</v>
      </c>
      <c r="D77" s="45" t="e">
        <f>IF($B77&lt;'RI compounds'!$C$4,IF($B77&gt;'RI compounds'!$C$3,INT(EXP(($B77-'RI compounds'!$C$3)/'RI compounds'!$H$4+LN('RI compounds'!$D$3))),""),"")</f>
        <v>#REF!</v>
      </c>
      <c r="E77" s="45" t="e">
        <f>IF($B77&lt;'RI compounds'!$C$5,IF($B77&gt;'RI compounds'!$C$4,INT(EXP(($B77-'RI compounds'!$C$4)/'RI compounds'!$H$5+LN('RI compounds'!$D$4))),""),"")</f>
        <v>#REF!</v>
      </c>
      <c r="F77" s="45" t="e">
        <f>IF($B77&lt;'RI compounds'!$C$6,IF($B77&gt;'RI compounds'!$C$5,INT(EXP(($B77-'RI compounds'!$C$5)/'RI compounds'!$H$6+LN('RI compounds'!$D$5))),""),"")</f>
        <v>#REF!</v>
      </c>
      <c r="G77" s="45" t="e">
        <f>IF($B77&lt;'RI compounds'!$C$7,IF($B77&gt;'RI compounds'!$C$6,INT(EXP(($B77-'RI compounds'!$C$6)/'RI compounds'!$H$7+LN('RI compounds'!$D$6))),""),"")</f>
        <v>#REF!</v>
      </c>
      <c r="H77" s="45" t="e">
        <f>IF($B77&lt;'RI compounds'!$C$8,IF($B77&gt;'RI compounds'!$C$7,INT(EXP(($B77-'RI compounds'!$C$7)/'RI compounds'!$H$8+LN('RI compounds'!$D$7))),""),"")</f>
        <v>#REF!</v>
      </c>
      <c r="I77" s="45" t="e">
        <f>IF($B77&lt;'RI compounds'!$C$9,IF($B77&gt;'RI compounds'!$C$8,INT(EXP(($B77-'RI compounds'!$C$8)/'RI compounds'!$H$9+LN('RI compounds'!$D$8))),""),"")</f>
        <v>#REF!</v>
      </c>
      <c r="J77" s="45" t="e">
        <f>IF($B77&lt;'RI compounds'!$C$10,IF($B77&gt;'RI compounds'!$C$9,INT(EXP(($B77-'RI compounds'!$C$9)/'RI compounds'!$H$10+LN('RI compounds'!$D$9))),""),"")</f>
        <v>#REF!</v>
      </c>
      <c r="K77" s="45" t="e">
        <f>IF($B77&lt;'RI compounds'!$C$11,IF($B77&gt;'RI compounds'!$C$10,INT(EXP(($B77-'RI compounds'!$C$10)/'RI compounds'!$H$11+LN('RI compounds'!$D$10))),""),"")</f>
        <v>#REF!</v>
      </c>
      <c r="L77" s="45" t="e">
        <f>IF($B77&lt;'RI compounds'!$C$12,IF($B77&gt;'RI compounds'!$C$11,INT(EXP(($B77-'RI compounds'!$C$11)/'RI compounds'!$H$12+LN('RI compounds'!$D$11))),""),"")</f>
        <v>#REF!</v>
      </c>
      <c r="M77" s="45" t="e">
        <f>IF($B77&lt;'RI compounds'!$C$13,IF($B77&gt;'RI compounds'!$C$12,INT(EXP(($B77-'RI compounds'!$C$12)/'RI compounds'!$H$13+LN('RI compounds'!$D$12))),""),"")</f>
        <v>#REF!</v>
      </c>
      <c r="N77" s="45" t="e">
        <f>IF($B77&lt;'RI compounds'!$C$14,IF($B77&gt;'RI compounds'!$C$13,INT(EXP(($B77-'RI compounds'!$C$13)/'RI compounds'!$H$14+LN('RI compounds'!$D$13))),""),"")</f>
        <v>#REF!</v>
      </c>
      <c r="O77" s="45" t="e">
        <f>IF($B77&lt;'RI compounds'!$C$15,IF($B77&gt;'RI compounds'!$C$14,INT(EXP(($B77-'RI compounds'!$C$14)/'RI compounds'!$H$15+LN('RI compounds'!$D$14))),""),"")</f>
        <v>#REF!</v>
      </c>
      <c r="P77" s="45" t="e">
        <f>IF($B77&lt;'RI compounds'!$C$16,IF($B77&gt;'RI compounds'!$C$15,INT(EXP(($B77-'RI compounds'!$C$15)/'RI compounds'!$H$16+LN('RI compounds'!$D$15))),""),"")</f>
        <v>#REF!</v>
      </c>
      <c r="Q77" s="45" t="e">
        <f>IF($B77&lt;'RI compounds'!$C$17,IF($B77&gt;'RI compounds'!$C$16,INT(EXP(($B77-'RI compounds'!$C$16)/'RI compounds'!$H$17+LN('RI compounds'!$D$16))),""),"")</f>
        <v>#REF!</v>
      </c>
      <c r="R77" s="45" t="e">
        <f>IF($B77&lt;'RI compounds'!$C$18,IF($B77&gt;'RI compounds'!$C$17,INT(EXP(($B77-'RI compounds'!$C$17)/'RI compounds'!$H$18+LN('RI compounds'!$D$17))),""),"")</f>
        <v>#REF!</v>
      </c>
      <c r="S77" s="45" t="e">
        <f>IF($B77&lt;'RI compounds'!$C$19,IF($B77&gt;'RI compounds'!$C$18,INT(EXP(($B77-'RI compounds'!$C$18)/'RI compounds'!$H$19+LN('RI compounds'!$D$18))),""),"")</f>
        <v>#REF!</v>
      </c>
      <c r="T77" s="45" t="e">
        <f>IF($B77&lt;'RI compounds'!$C$20,IF($B77&gt;'RI compounds'!$C$19,INT(EXP(($B77-'RI compounds'!$C$19)/'RI compounds'!$H$20+LN('RI compounds'!$D$19))),""),"")</f>
        <v>#REF!</v>
      </c>
      <c r="U77" s="45" t="e">
        <f>IF($B77&lt;'RI compounds'!$C$21,IF($B77&gt;'RI compounds'!$C$20,INT(EXP(($B77-'RI compounds'!$C$20)/'RI compounds'!$H$21+LN('RI compounds'!$D$20))),""),"")</f>
        <v>#REF!</v>
      </c>
      <c r="V77" s="45" t="e">
        <f>IF($B77&gt;'RI compounds'!$C$21,INT(EXP(($B77-'RI compounds'!$C$20)/'RI compounds'!$H$21+LN('RI compounds'!$D$20))),"")</f>
        <v>#REF!</v>
      </c>
      <c r="W77" s="28"/>
      <c r="X77" s="48" t="str">
        <f>All!B77</f>
        <v>Butyrolactone</v>
      </c>
      <c r="Y77" s="46">
        <f>+All!F77</f>
        <v>0.5</v>
      </c>
      <c r="Z77" s="49">
        <f>+All!H77</f>
        <v>911</v>
      </c>
      <c r="AA77" s="50" t="str">
        <f>IF($Z77=500,'RI compounds'!$C$3,IF($Z77&lt;'RI compounds'!$D$3,(LN($Z77)-LN('RI compounds'!$D$3))*'RI compounds'!$H$4+'RI compounds'!$C$3,""))</f>
        <v/>
      </c>
      <c r="AB77" s="50" t="str">
        <f>IF($Z77=600,'RI compounds'!$C$4,IF($Z77&lt;'RI compounds'!$D$4,IF($Z77&gt;'RI compounds'!$D$3,(LN($Z77)-LN('RI compounds'!$D$3))*'RI compounds'!$H$4+'RI compounds'!$C$3,""),""))</f>
        <v/>
      </c>
      <c r="AC77" s="50" t="str">
        <f>IF($Z77=700,+'RI compounds'!$C$5,IF($Z77&lt;'RI compounds'!$D$5,IF($Z77&gt;'RI compounds'!$D$4,(LN($Z77)-LN('RI compounds'!$D$4))*'RI compounds'!$H$5+'RI compounds'!$C$4,""),""))</f>
        <v/>
      </c>
      <c r="AD77" s="50" t="str">
        <f>IF($Z77=800,'RI compounds'!$C$6,IF($Z77&lt;'RI compounds'!$D$6,IF($Z77&gt;'RI compounds'!$D$5,(LN($Z77)-LN('RI compounds'!$D$5))*'RI compounds'!$H$6+'RI compounds'!$C$5,""),""))</f>
        <v/>
      </c>
      <c r="AE77" s="50" t="str">
        <f>IF($Z77=900,'RI compounds'!$C$7,IF($Z77&lt;'RI compounds'!$D$7,IF($Z77&gt;'RI compounds'!$D$6,(LN($Z77)-LN('RI compounds'!$D$6))*'RI compounds'!$H$7+'RI compounds'!$C$6,""),""))</f>
        <v/>
      </c>
      <c r="AF77" s="50">
        <f>IF($Z77=1000,'RI compounds'!$C$8,IF($Z77&lt;'RI compounds'!$D$8,IF($Z77&gt;'RI compounds'!$D$7,(LN($Z77)-LN('RI compounds'!$D$7))*'RI compounds'!$H$8+'RI compounds'!$C$7,""),""))</f>
        <v>10.876258128231761</v>
      </c>
      <c r="AG77" s="50" t="str">
        <f>IF($Z77=1100,'RI compounds'!$C$9,IF($Z77&lt;'RI compounds'!$D$9,IF($Z77&gt;'RI compounds'!$D$8,(LN($Z77)-LN('RI compounds'!$D$8))*'RI compounds'!$H$9+'RI compounds'!$C$8,""),""))</f>
        <v/>
      </c>
      <c r="AH77" s="50" t="str">
        <f>IF($Z77=1200,'RI compounds'!$C$10,IF($Z77&lt;'RI compounds'!$D$10,IF($Z77&gt;'RI compounds'!$D$9,(LN($Z77)-LN('RI compounds'!$D$9))*'RI compounds'!$H$10+'RI compounds'!$C$9,""),""))</f>
        <v/>
      </c>
      <c r="AI77" s="50" t="str">
        <f>IF($Z77=1300,'RI compounds'!$C$11,IF($Z77&lt;'RI compounds'!$D$11,IF($Z77&gt;'RI compounds'!$D$10,(LN($Z77)-LN('RI compounds'!$D$10))*'RI compounds'!$H$11+'RI compounds'!$C$10,""),""))</f>
        <v/>
      </c>
      <c r="AJ77" s="50" t="str">
        <f>IF($Z77=1400,'RI compounds'!$C$12,IF($Z77&lt;'RI compounds'!$D$12,IF($Z77&gt;'RI compounds'!$D$11,(LN($Z77)-LN('RI compounds'!$D$11))*'RI compounds'!$H$12+'RI compounds'!$C$11,""),""))</f>
        <v/>
      </c>
      <c r="AK77" s="50" t="str">
        <f>IF($Z77=1500,'RI compounds'!$C$13,IF($Z77&lt;'RI compounds'!$D$13,IF($Z77&gt;'RI compounds'!$D$12,(LN($Z77)-LN('RI compounds'!$D$12))*'RI compounds'!$H$13+'RI compounds'!$C$12,""),""))</f>
        <v/>
      </c>
      <c r="AL77" s="50" t="str">
        <f>IF($Z77=1600,'RI compounds'!$C$14,IF($Z77&lt;'RI compounds'!$D$14,IF($Z77&gt;'RI compounds'!$D$13,(LN($Z77)-LN('RI compounds'!$D$13))*'RI compounds'!$H$14+'RI compounds'!$C$13,""),""))</f>
        <v/>
      </c>
      <c r="AM77" s="50" t="str">
        <f>IF($Z77=1700,'RI compounds'!$C$15,IF($Z77&lt;'RI compounds'!$D$15,IF($Z77&gt;'RI compounds'!$D$14,(LN($Z77)-LN('RI compounds'!$D$14))*'RI compounds'!$H$15+'RI compounds'!$C$14,""),""))</f>
        <v/>
      </c>
      <c r="AN77" s="50" t="str">
        <f>IF($Z77=1800,'RI compounds'!$C$16,IF($Z77&lt;'RI compounds'!$D$16,IF($Z77&gt;'RI compounds'!$D$15,(LN($Z77)-LN('RI compounds'!$D$15))*'RI compounds'!$H$16+'RI compounds'!$C$15,""),""))</f>
        <v/>
      </c>
      <c r="AO77" s="50" t="str">
        <f>IF($Z77=1900,'RI compounds'!$C$17,IF($Z77&lt;'RI compounds'!$D$17,IF($Z77&gt;'RI compounds'!$D$16,(LN($Z77)-LN('RI compounds'!$D$16))*'RI compounds'!$H$17+'RI compounds'!$C$16,""),""))</f>
        <v/>
      </c>
      <c r="AP77" s="50" t="str">
        <f>IF($Z77=2000,'RI compounds'!$C$18,IF($Z77&lt;'RI compounds'!$D$18,IF($Z77&gt;'RI compounds'!$D$17,(LN($Z77)-LN('RI compounds'!$D$17))*'RI compounds'!$H$18+'RI compounds'!$C$17,""),""))</f>
        <v/>
      </c>
      <c r="AQ77" s="50" t="str">
        <f>IF($Z77=2100,'RI compounds'!$C$19,IF($Z77&lt;'RI compounds'!$D$19,IF($Z77&gt;'RI compounds'!$D$18,(LN($Z77)-LN('RI compounds'!$D$18))*'RI compounds'!$H$19+'RI compounds'!$C$18,""),""))</f>
        <v/>
      </c>
      <c r="AR77" s="50" t="str">
        <f>IF($Z77=2200,'RI compounds'!$C$20,IF($Z77&lt;'RI compounds'!$D$20,IF($Z77&gt;'RI compounds'!$D$19,(LN($Z77)-LN('RI compounds'!$D$19))*'RI compounds'!$H$20+'RI compounds'!$C$19,""),""))</f>
        <v/>
      </c>
      <c r="AS77" s="50" t="str">
        <f>IF($Z77=2300,'RI compounds'!$C$21,IF($Z77&lt;'RI compounds'!$D$21,IF($Z77&gt;'RI compounds'!$D$20,(LN($Z77)-LN('RI compounds'!$D$20))*'RI compounds'!$H$21+'RI compounds'!$C$20,""),""))</f>
        <v/>
      </c>
      <c r="AT77" s="50" t="str">
        <f>IF($Z77&gt;2300,(LN($Z77)-LN('RI compounds'!$D$20))*'RI compounds'!$H$21+'RI compounds'!$C$20,"")</f>
        <v/>
      </c>
    </row>
    <row r="78" spans="1:46" s="7" customFormat="1" ht="15" x14ac:dyDescent="0.25">
      <c r="A78" s="46">
        <f>+All!F78</f>
        <v>0.5</v>
      </c>
      <c r="B78" s="47" t="e">
        <f>All!#REF!</f>
        <v>#REF!</v>
      </c>
      <c r="C78" s="45" t="e">
        <f>IF(B78&lt;'RI compounds'!$C$3,INT(EXP((B78-'RI compounds'!$C$3)/'RI compounds'!$H$4+LN('RI compounds'!$D$3))),"")</f>
        <v>#REF!</v>
      </c>
      <c r="D78" s="45" t="e">
        <f>IF($B78&lt;'RI compounds'!$C$4,IF($B78&gt;'RI compounds'!$C$3,INT(EXP(($B78-'RI compounds'!$C$3)/'RI compounds'!$H$4+LN('RI compounds'!$D$3))),""),"")</f>
        <v>#REF!</v>
      </c>
      <c r="E78" s="45" t="e">
        <f>IF($B78&lt;'RI compounds'!$C$5,IF($B78&gt;'RI compounds'!$C$4,INT(EXP(($B78-'RI compounds'!$C$4)/'RI compounds'!$H$5+LN('RI compounds'!$D$4))),""),"")</f>
        <v>#REF!</v>
      </c>
      <c r="F78" s="45" t="e">
        <f>IF($B78&lt;'RI compounds'!$C$6,IF($B78&gt;'RI compounds'!$C$5,INT(EXP(($B78-'RI compounds'!$C$5)/'RI compounds'!$H$6+LN('RI compounds'!$D$5))),""),"")</f>
        <v>#REF!</v>
      </c>
      <c r="G78" s="45" t="e">
        <f>IF($B78&lt;'RI compounds'!$C$7,IF($B78&gt;'RI compounds'!$C$6,INT(EXP(($B78-'RI compounds'!$C$6)/'RI compounds'!$H$7+LN('RI compounds'!$D$6))),""),"")</f>
        <v>#REF!</v>
      </c>
      <c r="H78" s="45" t="e">
        <f>IF($B78&lt;'RI compounds'!$C$8,IF($B78&gt;'RI compounds'!$C$7,INT(EXP(($B78-'RI compounds'!$C$7)/'RI compounds'!$H$8+LN('RI compounds'!$D$7))),""),"")</f>
        <v>#REF!</v>
      </c>
      <c r="I78" s="45" t="e">
        <f>IF($B78&lt;'RI compounds'!$C$9,IF($B78&gt;'RI compounds'!$C$8,INT(EXP(($B78-'RI compounds'!$C$8)/'RI compounds'!$H$9+LN('RI compounds'!$D$8))),""),"")</f>
        <v>#REF!</v>
      </c>
      <c r="J78" s="45" t="e">
        <f>IF($B78&lt;'RI compounds'!$C$10,IF($B78&gt;'RI compounds'!$C$9,INT(EXP(($B78-'RI compounds'!$C$9)/'RI compounds'!$H$10+LN('RI compounds'!$D$9))),""),"")</f>
        <v>#REF!</v>
      </c>
      <c r="K78" s="45" t="e">
        <f>IF($B78&lt;'RI compounds'!$C$11,IF($B78&gt;'RI compounds'!$C$10,INT(EXP(($B78-'RI compounds'!$C$10)/'RI compounds'!$H$11+LN('RI compounds'!$D$10))),""),"")</f>
        <v>#REF!</v>
      </c>
      <c r="L78" s="45" t="e">
        <f>IF($B78&lt;'RI compounds'!$C$12,IF($B78&gt;'RI compounds'!$C$11,INT(EXP(($B78-'RI compounds'!$C$11)/'RI compounds'!$H$12+LN('RI compounds'!$D$11))),""),"")</f>
        <v>#REF!</v>
      </c>
      <c r="M78" s="45" t="e">
        <f>IF($B78&lt;'RI compounds'!$C$13,IF($B78&gt;'RI compounds'!$C$12,INT(EXP(($B78-'RI compounds'!$C$12)/'RI compounds'!$H$13+LN('RI compounds'!$D$12))),""),"")</f>
        <v>#REF!</v>
      </c>
      <c r="N78" s="45" t="e">
        <f>IF($B78&lt;'RI compounds'!$C$14,IF($B78&gt;'RI compounds'!$C$13,INT(EXP(($B78-'RI compounds'!$C$13)/'RI compounds'!$H$14+LN('RI compounds'!$D$13))),""),"")</f>
        <v>#REF!</v>
      </c>
      <c r="O78" s="45" t="e">
        <f>IF($B78&lt;'RI compounds'!$C$15,IF($B78&gt;'RI compounds'!$C$14,INT(EXP(($B78-'RI compounds'!$C$14)/'RI compounds'!$H$15+LN('RI compounds'!$D$14))),""),"")</f>
        <v>#REF!</v>
      </c>
      <c r="P78" s="45" t="e">
        <f>IF($B78&lt;'RI compounds'!$C$16,IF($B78&gt;'RI compounds'!$C$15,INT(EXP(($B78-'RI compounds'!$C$15)/'RI compounds'!$H$16+LN('RI compounds'!$D$15))),""),"")</f>
        <v>#REF!</v>
      </c>
      <c r="Q78" s="45" t="e">
        <f>IF($B78&lt;'RI compounds'!$C$17,IF($B78&gt;'RI compounds'!$C$16,INT(EXP(($B78-'RI compounds'!$C$16)/'RI compounds'!$H$17+LN('RI compounds'!$D$16))),""),"")</f>
        <v>#REF!</v>
      </c>
      <c r="R78" s="45" t="e">
        <f>IF($B78&lt;'RI compounds'!$C$18,IF($B78&gt;'RI compounds'!$C$17,INT(EXP(($B78-'RI compounds'!$C$17)/'RI compounds'!$H$18+LN('RI compounds'!$D$17))),""),"")</f>
        <v>#REF!</v>
      </c>
      <c r="S78" s="45" t="e">
        <f>IF($B78&lt;'RI compounds'!$C$19,IF($B78&gt;'RI compounds'!$C$18,INT(EXP(($B78-'RI compounds'!$C$18)/'RI compounds'!$H$19+LN('RI compounds'!$D$18))),""),"")</f>
        <v>#REF!</v>
      </c>
      <c r="T78" s="45" t="e">
        <f>IF($B78&lt;'RI compounds'!$C$20,IF($B78&gt;'RI compounds'!$C$19,INT(EXP(($B78-'RI compounds'!$C$19)/'RI compounds'!$H$20+LN('RI compounds'!$D$19))),""),"")</f>
        <v>#REF!</v>
      </c>
      <c r="U78" s="45" t="e">
        <f>IF($B78&lt;'RI compounds'!$C$21,IF($B78&gt;'RI compounds'!$C$20,INT(EXP(($B78-'RI compounds'!$C$20)/'RI compounds'!$H$21+LN('RI compounds'!$D$20))),""),"")</f>
        <v>#REF!</v>
      </c>
      <c r="V78" s="45" t="e">
        <f>IF($B78&gt;'RI compounds'!$C$21,INT(EXP(($B78-'RI compounds'!$C$20)/'RI compounds'!$H$21+LN('RI compounds'!$D$20))),"")</f>
        <v>#REF!</v>
      </c>
      <c r="W78" s="28"/>
      <c r="X78" s="48" t="str">
        <f>All!B78</f>
        <v>2,5-dimethylpyrazine</v>
      </c>
      <c r="Y78" s="46">
        <f>+All!F78</f>
        <v>0.5</v>
      </c>
      <c r="Z78" s="49">
        <f>+All!H78</f>
        <v>915</v>
      </c>
      <c r="AA78" s="50" t="str">
        <f>IF($Z78=500,'RI compounds'!$C$3,IF($Z78&lt;'RI compounds'!$D$3,(LN($Z78)-LN('RI compounds'!$D$3))*'RI compounds'!$H$4+'RI compounds'!$C$3,""))</f>
        <v/>
      </c>
      <c r="AB78" s="50" t="str">
        <f>IF($Z78=600,'RI compounds'!$C$4,IF($Z78&lt;'RI compounds'!$D$4,IF($Z78&gt;'RI compounds'!$D$3,(LN($Z78)-LN('RI compounds'!$D$3))*'RI compounds'!$H$4+'RI compounds'!$C$3,""),""))</f>
        <v/>
      </c>
      <c r="AC78" s="50" t="str">
        <f>IF($Z78=700,+'RI compounds'!$C$5,IF($Z78&lt;'RI compounds'!$D$5,IF($Z78&gt;'RI compounds'!$D$4,(LN($Z78)-LN('RI compounds'!$D$4))*'RI compounds'!$H$5+'RI compounds'!$C$4,""),""))</f>
        <v/>
      </c>
      <c r="AD78" s="50" t="str">
        <f>IF($Z78=800,'RI compounds'!$C$6,IF($Z78&lt;'RI compounds'!$D$6,IF($Z78&gt;'RI compounds'!$D$5,(LN($Z78)-LN('RI compounds'!$D$5))*'RI compounds'!$H$6+'RI compounds'!$C$5,""),""))</f>
        <v/>
      </c>
      <c r="AE78" s="50" t="str">
        <f>IF($Z78=900,'RI compounds'!$C$7,IF($Z78&lt;'RI compounds'!$D$7,IF($Z78&gt;'RI compounds'!$D$6,(LN($Z78)-LN('RI compounds'!$D$6))*'RI compounds'!$H$7+'RI compounds'!$C$6,""),""))</f>
        <v/>
      </c>
      <c r="AF78" s="50">
        <f>IF($Z78=1000,'RI compounds'!$C$8,IF($Z78&lt;'RI compounds'!$D$8,IF($Z78&gt;'RI compounds'!$D$7,(LN($Z78)-LN('RI compounds'!$D$7))*'RI compounds'!$H$8+'RI compounds'!$C$7,""),""))</f>
        <v>10.976971273639615</v>
      </c>
      <c r="AG78" s="50" t="str">
        <f>IF($Z78=1100,'RI compounds'!$C$9,IF($Z78&lt;'RI compounds'!$D$9,IF($Z78&gt;'RI compounds'!$D$8,(LN($Z78)-LN('RI compounds'!$D$8))*'RI compounds'!$H$9+'RI compounds'!$C$8,""),""))</f>
        <v/>
      </c>
      <c r="AH78" s="50" t="str">
        <f>IF($Z78=1200,'RI compounds'!$C$10,IF($Z78&lt;'RI compounds'!$D$10,IF($Z78&gt;'RI compounds'!$D$9,(LN($Z78)-LN('RI compounds'!$D$9))*'RI compounds'!$H$10+'RI compounds'!$C$9,""),""))</f>
        <v/>
      </c>
      <c r="AI78" s="50" t="str">
        <f>IF($Z78=1300,'RI compounds'!$C$11,IF($Z78&lt;'RI compounds'!$D$11,IF($Z78&gt;'RI compounds'!$D$10,(LN($Z78)-LN('RI compounds'!$D$10))*'RI compounds'!$H$11+'RI compounds'!$C$10,""),""))</f>
        <v/>
      </c>
      <c r="AJ78" s="50" t="str">
        <f>IF($Z78=1400,'RI compounds'!$C$12,IF($Z78&lt;'RI compounds'!$D$12,IF($Z78&gt;'RI compounds'!$D$11,(LN($Z78)-LN('RI compounds'!$D$11))*'RI compounds'!$H$12+'RI compounds'!$C$11,""),""))</f>
        <v/>
      </c>
      <c r="AK78" s="50" t="str">
        <f>IF($Z78=1500,'RI compounds'!$C$13,IF($Z78&lt;'RI compounds'!$D$13,IF($Z78&gt;'RI compounds'!$D$12,(LN($Z78)-LN('RI compounds'!$D$12))*'RI compounds'!$H$13+'RI compounds'!$C$12,""),""))</f>
        <v/>
      </c>
      <c r="AL78" s="50" t="str">
        <f>IF($Z78=1600,'RI compounds'!$C$14,IF($Z78&lt;'RI compounds'!$D$14,IF($Z78&gt;'RI compounds'!$D$13,(LN($Z78)-LN('RI compounds'!$D$13))*'RI compounds'!$H$14+'RI compounds'!$C$13,""),""))</f>
        <v/>
      </c>
      <c r="AM78" s="50" t="str">
        <f>IF($Z78=1700,'RI compounds'!$C$15,IF($Z78&lt;'RI compounds'!$D$15,IF($Z78&gt;'RI compounds'!$D$14,(LN($Z78)-LN('RI compounds'!$D$14))*'RI compounds'!$H$15+'RI compounds'!$C$14,""),""))</f>
        <v/>
      </c>
      <c r="AN78" s="50" t="str">
        <f>IF($Z78=1800,'RI compounds'!$C$16,IF($Z78&lt;'RI compounds'!$D$16,IF($Z78&gt;'RI compounds'!$D$15,(LN($Z78)-LN('RI compounds'!$D$15))*'RI compounds'!$H$16+'RI compounds'!$C$15,""),""))</f>
        <v/>
      </c>
      <c r="AO78" s="50" t="str">
        <f>IF($Z78=1900,'RI compounds'!$C$17,IF($Z78&lt;'RI compounds'!$D$17,IF($Z78&gt;'RI compounds'!$D$16,(LN($Z78)-LN('RI compounds'!$D$16))*'RI compounds'!$H$17+'RI compounds'!$C$16,""),""))</f>
        <v/>
      </c>
      <c r="AP78" s="50" t="str">
        <f>IF($Z78=2000,'RI compounds'!$C$18,IF($Z78&lt;'RI compounds'!$D$18,IF($Z78&gt;'RI compounds'!$D$17,(LN($Z78)-LN('RI compounds'!$D$17))*'RI compounds'!$H$18+'RI compounds'!$C$17,""),""))</f>
        <v/>
      </c>
      <c r="AQ78" s="50" t="str">
        <f>IF($Z78=2100,'RI compounds'!$C$19,IF($Z78&lt;'RI compounds'!$D$19,IF($Z78&gt;'RI compounds'!$D$18,(LN($Z78)-LN('RI compounds'!$D$18))*'RI compounds'!$H$19+'RI compounds'!$C$18,""),""))</f>
        <v/>
      </c>
      <c r="AR78" s="50" t="str">
        <f>IF($Z78=2200,'RI compounds'!$C$20,IF($Z78&lt;'RI compounds'!$D$20,IF($Z78&gt;'RI compounds'!$D$19,(LN($Z78)-LN('RI compounds'!$D$19))*'RI compounds'!$H$20+'RI compounds'!$C$19,""),""))</f>
        <v/>
      </c>
      <c r="AS78" s="50" t="str">
        <f>IF($Z78=2300,'RI compounds'!$C$21,IF($Z78&lt;'RI compounds'!$D$21,IF($Z78&gt;'RI compounds'!$D$20,(LN($Z78)-LN('RI compounds'!$D$20))*'RI compounds'!$H$21+'RI compounds'!$C$20,""),""))</f>
        <v/>
      </c>
      <c r="AT78" s="50" t="str">
        <f>IF($Z78&gt;2300,(LN($Z78)-LN('RI compounds'!$D$20))*'RI compounds'!$H$21+'RI compounds'!$C$20,"")</f>
        <v/>
      </c>
    </row>
    <row r="79" spans="1:46" s="7" customFormat="1" ht="15" x14ac:dyDescent="0.25">
      <c r="A79" s="46">
        <f>+All!F79</f>
        <v>0.5</v>
      </c>
      <c r="B79" s="47" t="e">
        <f>All!#REF!</f>
        <v>#REF!</v>
      </c>
      <c r="C79" s="45" t="e">
        <f>IF(B79&lt;'RI compounds'!$C$3,INT(EXP((B79-'RI compounds'!$C$3)/'RI compounds'!$H$4+LN('RI compounds'!$D$3))),"")</f>
        <v>#REF!</v>
      </c>
      <c r="D79" s="45" t="e">
        <f>IF($B79&lt;'RI compounds'!$C$4,IF($B79&gt;'RI compounds'!$C$3,INT(EXP(($B79-'RI compounds'!$C$3)/'RI compounds'!$H$4+LN('RI compounds'!$D$3))),""),"")</f>
        <v>#REF!</v>
      </c>
      <c r="E79" s="45" t="e">
        <f>IF($B79&lt;'RI compounds'!$C$5,IF($B79&gt;'RI compounds'!$C$4,INT(EXP(($B79-'RI compounds'!$C$4)/'RI compounds'!$H$5+LN('RI compounds'!$D$4))),""),"")</f>
        <v>#REF!</v>
      </c>
      <c r="F79" s="45" t="e">
        <f>IF($B79&lt;'RI compounds'!$C$6,IF($B79&gt;'RI compounds'!$C$5,INT(EXP(($B79-'RI compounds'!$C$5)/'RI compounds'!$H$6+LN('RI compounds'!$D$5))),""),"")</f>
        <v>#REF!</v>
      </c>
      <c r="G79" s="45" t="e">
        <f>IF($B79&lt;'RI compounds'!$C$7,IF($B79&gt;'RI compounds'!$C$6,INT(EXP(($B79-'RI compounds'!$C$6)/'RI compounds'!$H$7+LN('RI compounds'!$D$6))),""),"")</f>
        <v>#REF!</v>
      </c>
      <c r="H79" s="45" t="e">
        <f>IF($B79&lt;'RI compounds'!$C$8,IF($B79&gt;'RI compounds'!$C$7,INT(EXP(($B79-'RI compounds'!$C$7)/'RI compounds'!$H$8+LN('RI compounds'!$D$7))),""),"")</f>
        <v>#REF!</v>
      </c>
      <c r="I79" s="45" t="e">
        <f>IF($B79&lt;'RI compounds'!$C$9,IF($B79&gt;'RI compounds'!$C$8,INT(EXP(($B79-'RI compounds'!$C$8)/'RI compounds'!$H$9+LN('RI compounds'!$D$8))),""),"")</f>
        <v>#REF!</v>
      </c>
      <c r="J79" s="45" t="e">
        <f>IF($B79&lt;'RI compounds'!$C$10,IF($B79&gt;'RI compounds'!$C$9,INT(EXP(($B79-'RI compounds'!$C$9)/'RI compounds'!$H$10+LN('RI compounds'!$D$9))),""),"")</f>
        <v>#REF!</v>
      </c>
      <c r="K79" s="45" t="e">
        <f>IF($B79&lt;'RI compounds'!$C$11,IF($B79&gt;'RI compounds'!$C$10,INT(EXP(($B79-'RI compounds'!$C$10)/'RI compounds'!$H$11+LN('RI compounds'!$D$10))),""),"")</f>
        <v>#REF!</v>
      </c>
      <c r="L79" s="45" t="e">
        <f>IF($B79&lt;'RI compounds'!$C$12,IF($B79&gt;'RI compounds'!$C$11,INT(EXP(($B79-'RI compounds'!$C$11)/'RI compounds'!$H$12+LN('RI compounds'!$D$11))),""),"")</f>
        <v>#REF!</v>
      </c>
      <c r="M79" s="45" t="e">
        <f>IF($B79&lt;'RI compounds'!$C$13,IF($B79&gt;'RI compounds'!$C$12,INT(EXP(($B79-'RI compounds'!$C$12)/'RI compounds'!$H$13+LN('RI compounds'!$D$12))),""),"")</f>
        <v>#REF!</v>
      </c>
      <c r="N79" s="45" t="e">
        <f>IF($B79&lt;'RI compounds'!$C$14,IF($B79&gt;'RI compounds'!$C$13,INT(EXP(($B79-'RI compounds'!$C$13)/'RI compounds'!$H$14+LN('RI compounds'!$D$13))),""),"")</f>
        <v>#REF!</v>
      </c>
      <c r="O79" s="45" t="e">
        <f>IF($B79&lt;'RI compounds'!$C$15,IF($B79&gt;'RI compounds'!$C$14,INT(EXP(($B79-'RI compounds'!$C$14)/'RI compounds'!$H$15+LN('RI compounds'!$D$14))),""),"")</f>
        <v>#REF!</v>
      </c>
      <c r="P79" s="45" t="e">
        <f>IF($B79&lt;'RI compounds'!$C$16,IF($B79&gt;'RI compounds'!$C$15,INT(EXP(($B79-'RI compounds'!$C$15)/'RI compounds'!$H$16+LN('RI compounds'!$D$15))),""),"")</f>
        <v>#REF!</v>
      </c>
      <c r="Q79" s="45" t="e">
        <f>IF($B79&lt;'RI compounds'!$C$17,IF($B79&gt;'RI compounds'!$C$16,INT(EXP(($B79-'RI compounds'!$C$16)/'RI compounds'!$H$17+LN('RI compounds'!$D$16))),""),"")</f>
        <v>#REF!</v>
      </c>
      <c r="R79" s="45" t="e">
        <f>IF($B79&lt;'RI compounds'!$C$18,IF($B79&gt;'RI compounds'!$C$17,INT(EXP(($B79-'RI compounds'!$C$17)/'RI compounds'!$H$18+LN('RI compounds'!$D$17))),""),"")</f>
        <v>#REF!</v>
      </c>
      <c r="S79" s="45" t="e">
        <f>IF($B79&lt;'RI compounds'!$C$19,IF($B79&gt;'RI compounds'!$C$18,INT(EXP(($B79-'RI compounds'!$C$18)/'RI compounds'!$H$19+LN('RI compounds'!$D$18))),""),"")</f>
        <v>#REF!</v>
      </c>
      <c r="T79" s="45" t="e">
        <f>IF($B79&lt;'RI compounds'!$C$20,IF($B79&gt;'RI compounds'!$C$19,INT(EXP(($B79-'RI compounds'!$C$19)/'RI compounds'!$H$20+LN('RI compounds'!$D$19))),""),"")</f>
        <v>#REF!</v>
      </c>
      <c r="U79" s="45" t="e">
        <f>IF($B79&lt;'RI compounds'!$C$21,IF($B79&gt;'RI compounds'!$C$20,INT(EXP(($B79-'RI compounds'!$C$20)/'RI compounds'!$H$21+LN('RI compounds'!$D$20))),""),"")</f>
        <v>#REF!</v>
      </c>
      <c r="V79" s="45" t="e">
        <f>IF($B79&gt;'RI compounds'!$C$21,INT(EXP(($B79-'RI compounds'!$C$20)/'RI compounds'!$H$21+LN('RI compounds'!$D$20))),"")</f>
        <v>#REF!</v>
      </c>
      <c r="W79" s="28"/>
      <c r="X79" s="48" t="str">
        <f>All!B79</f>
        <v>2,6-dimethylpyrazine</v>
      </c>
      <c r="Y79" s="46">
        <f>+All!F79</f>
        <v>0.5</v>
      </c>
      <c r="Z79" s="49">
        <f>+All!H79</f>
        <v>915</v>
      </c>
      <c r="AA79" s="50" t="str">
        <f>IF($Z79=500,'RI compounds'!$C$3,IF($Z79&lt;'RI compounds'!$D$3,(LN($Z79)-LN('RI compounds'!$D$3))*'RI compounds'!$H$4+'RI compounds'!$C$3,""))</f>
        <v/>
      </c>
      <c r="AB79" s="50" t="str">
        <f>IF($Z79=600,'RI compounds'!$C$4,IF($Z79&lt;'RI compounds'!$D$4,IF($Z79&gt;'RI compounds'!$D$3,(LN($Z79)-LN('RI compounds'!$D$3))*'RI compounds'!$H$4+'RI compounds'!$C$3,""),""))</f>
        <v/>
      </c>
      <c r="AC79" s="50" t="str">
        <f>IF($Z79=700,+'RI compounds'!$C$5,IF($Z79&lt;'RI compounds'!$D$5,IF($Z79&gt;'RI compounds'!$D$4,(LN($Z79)-LN('RI compounds'!$D$4))*'RI compounds'!$H$5+'RI compounds'!$C$4,""),""))</f>
        <v/>
      </c>
      <c r="AD79" s="50" t="str">
        <f>IF($Z79=800,'RI compounds'!$C$6,IF($Z79&lt;'RI compounds'!$D$6,IF($Z79&gt;'RI compounds'!$D$5,(LN($Z79)-LN('RI compounds'!$D$5))*'RI compounds'!$H$6+'RI compounds'!$C$5,""),""))</f>
        <v/>
      </c>
      <c r="AE79" s="50" t="str">
        <f>IF($Z79=900,'RI compounds'!$C$7,IF($Z79&lt;'RI compounds'!$D$7,IF($Z79&gt;'RI compounds'!$D$6,(LN($Z79)-LN('RI compounds'!$D$6))*'RI compounds'!$H$7+'RI compounds'!$C$6,""),""))</f>
        <v/>
      </c>
      <c r="AF79" s="50">
        <f>IF($Z79=1000,'RI compounds'!$C$8,IF($Z79&lt;'RI compounds'!$D$8,IF($Z79&gt;'RI compounds'!$D$7,(LN($Z79)-LN('RI compounds'!$D$7))*'RI compounds'!$H$8+'RI compounds'!$C$7,""),""))</f>
        <v>10.976971273639615</v>
      </c>
      <c r="AG79" s="50" t="str">
        <f>IF($Z79=1100,'RI compounds'!$C$9,IF($Z79&lt;'RI compounds'!$D$9,IF($Z79&gt;'RI compounds'!$D$8,(LN($Z79)-LN('RI compounds'!$D$8))*'RI compounds'!$H$9+'RI compounds'!$C$8,""),""))</f>
        <v/>
      </c>
      <c r="AH79" s="50" t="str">
        <f>IF($Z79=1200,'RI compounds'!$C$10,IF($Z79&lt;'RI compounds'!$D$10,IF($Z79&gt;'RI compounds'!$D$9,(LN($Z79)-LN('RI compounds'!$D$9))*'RI compounds'!$H$10+'RI compounds'!$C$9,""),""))</f>
        <v/>
      </c>
      <c r="AI79" s="50" t="str">
        <f>IF($Z79=1300,'RI compounds'!$C$11,IF($Z79&lt;'RI compounds'!$D$11,IF($Z79&gt;'RI compounds'!$D$10,(LN($Z79)-LN('RI compounds'!$D$10))*'RI compounds'!$H$11+'RI compounds'!$C$10,""),""))</f>
        <v/>
      </c>
      <c r="AJ79" s="50" t="str">
        <f>IF($Z79=1400,'RI compounds'!$C$12,IF($Z79&lt;'RI compounds'!$D$12,IF($Z79&gt;'RI compounds'!$D$11,(LN($Z79)-LN('RI compounds'!$D$11))*'RI compounds'!$H$12+'RI compounds'!$C$11,""),""))</f>
        <v/>
      </c>
      <c r="AK79" s="50" t="str">
        <f>IF($Z79=1500,'RI compounds'!$C$13,IF($Z79&lt;'RI compounds'!$D$13,IF($Z79&gt;'RI compounds'!$D$12,(LN($Z79)-LN('RI compounds'!$D$12))*'RI compounds'!$H$13+'RI compounds'!$C$12,""),""))</f>
        <v/>
      </c>
      <c r="AL79" s="50" t="str">
        <f>IF($Z79=1600,'RI compounds'!$C$14,IF($Z79&lt;'RI compounds'!$D$14,IF($Z79&gt;'RI compounds'!$D$13,(LN($Z79)-LN('RI compounds'!$D$13))*'RI compounds'!$H$14+'RI compounds'!$C$13,""),""))</f>
        <v/>
      </c>
      <c r="AM79" s="50" t="str">
        <f>IF($Z79=1700,'RI compounds'!$C$15,IF($Z79&lt;'RI compounds'!$D$15,IF($Z79&gt;'RI compounds'!$D$14,(LN($Z79)-LN('RI compounds'!$D$14))*'RI compounds'!$H$15+'RI compounds'!$C$14,""),""))</f>
        <v/>
      </c>
      <c r="AN79" s="50" t="str">
        <f>IF($Z79=1800,'RI compounds'!$C$16,IF($Z79&lt;'RI compounds'!$D$16,IF($Z79&gt;'RI compounds'!$D$15,(LN($Z79)-LN('RI compounds'!$D$15))*'RI compounds'!$H$16+'RI compounds'!$C$15,""),""))</f>
        <v/>
      </c>
      <c r="AO79" s="50" t="str">
        <f>IF($Z79=1900,'RI compounds'!$C$17,IF($Z79&lt;'RI compounds'!$D$17,IF($Z79&gt;'RI compounds'!$D$16,(LN($Z79)-LN('RI compounds'!$D$16))*'RI compounds'!$H$17+'RI compounds'!$C$16,""),""))</f>
        <v/>
      </c>
      <c r="AP79" s="50" t="str">
        <f>IF($Z79=2000,'RI compounds'!$C$18,IF($Z79&lt;'RI compounds'!$D$18,IF($Z79&gt;'RI compounds'!$D$17,(LN($Z79)-LN('RI compounds'!$D$17))*'RI compounds'!$H$18+'RI compounds'!$C$17,""),""))</f>
        <v/>
      </c>
      <c r="AQ79" s="50" t="str">
        <f>IF($Z79=2100,'RI compounds'!$C$19,IF($Z79&lt;'RI compounds'!$D$19,IF($Z79&gt;'RI compounds'!$D$18,(LN($Z79)-LN('RI compounds'!$D$18))*'RI compounds'!$H$19+'RI compounds'!$C$18,""),""))</f>
        <v/>
      </c>
      <c r="AR79" s="50" t="str">
        <f>IF($Z79=2200,'RI compounds'!$C$20,IF($Z79&lt;'RI compounds'!$D$20,IF($Z79&gt;'RI compounds'!$D$19,(LN($Z79)-LN('RI compounds'!$D$19))*'RI compounds'!$H$20+'RI compounds'!$C$19,""),""))</f>
        <v/>
      </c>
      <c r="AS79" s="50" t="str">
        <f>IF($Z79=2300,'RI compounds'!$C$21,IF($Z79&lt;'RI compounds'!$D$21,IF($Z79&gt;'RI compounds'!$D$20,(LN($Z79)-LN('RI compounds'!$D$20))*'RI compounds'!$H$21+'RI compounds'!$C$20,""),""))</f>
        <v/>
      </c>
      <c r="AT79" s="50" t="str">
        <f>IF($Z79&gt;2300,(LN($Z79)-LN('RI compounds'!$D$20))*'RI compounds'!$H$21+'RI compounds'!$C$20,"")</f>
        <v/>
      </c>
    </row>
    <row r="80" spans="1:46" s="7" customFormat="1" ht="15" x14ac:dyDescent="0.25">
      <c r="A80" s="46">
        <f>+All!F80</f>
        <v>0.5</v>
      </c>
      <c r="B80" s="47" t="e">
        <f>All!#REF!</f>
        <v>#REF!</v>
      </c>
      <c r="C80" s="45" t="e">
        <f>IF(B80&lt;'RI compounds'!$C$3,INT(EXP((B80-'RI compounds'!$C$3)/'RI compounds'!$H$4+LN('RI compounds'!$D$3))),"")</f>
        <v>#REF!</v>
      </c>
      <c r="D80" s="45" t="e">
        <f>IF($B80&lt;'RI compounds'!$C$4,IF($B80&gt;'RI compounds'!$C$3,INT(EXP(($B80-'RI compounds'!$C$3)/'RI compounds'!$H$4+LN('RI compounds'!$D$3))),""),"")</f>
        <v>#REF!</v>
      </c>
      <c r="E80" s="45" t="e">
        <f>IF($B80&lt;'RI compounds'!$C$5,IF($B80&gt;'RI compounds'!$C$4,INT(EXP(($B80-'RI compounds'!$C$4)/'RI compounds'!$H$5+LN('RI compounds'!$D$4))),""),"")</f>
        <v>#REF!</v>
      </c>
      <c r="F80" s="45" t="e">
        <f>IF($B80&lt;'RI compounds'!$C$6,IF($B80&gt;'RI compounds'!$C$5,INT(EXP(($B80-'RI compounds'!$C$5)/'RI compounds'!$H$6+LN('RI compounds'!$D$5))),""),"")</f>
        <v>#REF!</v>
      </c>
      <c r="G80" s="45" t="e">
        <f>IF($B80&lt;'RI compounds'!$C$7,IF($B80&gt;'RI compounds'!$C$6,INT(EXP(($B80-'RI compounds'!$C$6)/'RI compounds'!$H$7+LN('RI compounds'!$D$6))),""),"")</f>
        <v>#REF!</v>
      </c>
      <c r="H80" s="45" t="e">
        <f>IF($B80&lt;'RI compounds'!$C$8,IF($B80&gt;'RI compounds'!$C$7,INT(EXP(($B80-'RI compounds'!$C$7)/'RI compounds'!$H$8+LN('RI compounds'!$D$7))),""),"")</f>
        <v>#REF!</v>
      </c>
      <c r="I80" s="45" t="e">
        <f>IF($B80&lt;'RI compounds'!$C$9,IF($B80&gt;'RI compounds'!$C$8,INT(EXP(($B80-'RI compounds'!$C$8)/'RI compounds'!$H$9+LN('RI compounds'!$D$8))),""),"")</f>
        <v>#REF!</v>
      </c>
      <c r="J80" s="45" t="e">
        <f>IF($B80&lt;'RI compounds'!$C$10,IF($B80&gt;'RI compounds'!$C$9,INT(EXP(($B80-'RI compounds'!$C$9)/'RI compounds'!$H$10+LN('RI compounds'!$D$9))),""),"")</f>
        <v>#REF!</v>
      </c>
      <c r="K80" s="45" t="e">
        <f>IF($B80&lt;'RI compounds'!$C$11,IF($B80&gt;'RI compounds'!$C$10,INT(EXP(($B80-'RI compounds'!$C$10)/'RI compounds'!$H$11+LN('RI compounds'!$D$10))),""),"")</f>
        <v>#REF!</v>
      </c>
      <c r="L80" s="45" t="e">
        <f>IF($B80&lt;'RI compounds'!$C$12,IF($B80&gt;'RI compounds'!$C$11,INT(EXP(($B80-'RI compounds'!$C$11)/'RI compounds'!$H$12+LN('RI compounds'!$D$11))),""),"")</f>
        <v>#REF!</v>
      </c>
      <c r="M80" s="45" t="e">
        <f>IF($B80&lt;'RI compounds'!$C$13,IF($B80&gt;'RI compounds'!$C$12,INT(EXP(($B80-'RI compounds'!$C$12)/'RI compounds'!$H$13+LN('RI compounds'!$D$12))),""),"")</f>
        <v>#REF!</v>
      </c>
      <c r="N80" s="45" t="e">
        <f>IF($B80&lt;'RI compounds'!$C$14,IF($B80&gt;'RI compounds'!$C$13,INT(EXP(($B80-'RI compounds'!$C$13)/'RI compounds'!$H$14+LN('RI compounds'!$D$13))),""),"")</f>
        <v>#REF!</v>
      </c>
      <c r="O80" s="45" t="e">
        <f>IF($B80&lt;'RI compounds'!$C$15,IF($B80&gt;'RI compounds'!$C$14,INT(EXP(($B80-'RI compounds'!$C$14)/'RI compounds'!$H$15+LN('RI compounds'!$D$14))),""),"")</f>
        <v>#REF!</v>
      </c>
      <c r="P80" s="45" t="e">
        <f>IF($B80&lt;'RI compounds'!$C$16,IF($B80&gt;'RI compounds'!$C$15,INT(EXP(($B80-'RI compounds'!$C$15)/'RI compounds'!$H$16+LN('RI compounds'!$D$15))),""),"")</f>
        <v>#REF!</v>
      </c>
      <c r="Q80" s="45" t="e">
        <f>IF($B80&lt;'RI compounds'!$C$17,IF($B80&gt;'RI compounds'!$C$16,INT(EXP(($B80-'RI compounds'!$C$16)/'RI compounds'!$H$17+LN('RI compounds'!$D$16))),""),"")</f>
        <v>#REF!</v>
      </c>
      <c r="R80" s="45" t="e">
        <f>IF($B80&lt;'RI compounds'!$C$18,IF($B80&gt;'RI compounds'!$C$17,INT(EXP(($B80-'RI compounds'!$C$17)/'RI compounds'!$H$18+LN('RI compounds'!$D$17))),""),"")</f>
        <v>#REF!</v>
      </c>
      <c r="S80" s="45" t="e">
        <f>IF($B80&lt;'RI compounds'!$C$19,IF($B80&gt;'RI compounds'!$C$18,INT(EXP(($B80-'RI compounds'!$C$18)/'RI compounds'!$H$19+LN('RI compounds'!$D$18))),""),"")</f>
        <v>#REF!</v>
      </c>
      <c r="T80" s="45" t="e">
        <f>IF($B80&lt;'RI compounds'!$C$20,IF($B80&gt;'RI compounds'!$C$19,INT(EXP(($B80-'RI compounds'!$C$19)/'RI compounds'!$H$20+LN('RI compounds'!$D$19))),""),"")</f>
        <v>#REF!</v>
      </c>
      <c r="U80" s="45" t="e">
        <f>IF($B80&lt;'RI compounds'!$C$21,IF($B80&gt;'RI compounds'!$C$20,INT(EXP(($B80-'RI compounds'!$C$20)/'RI compounds'!$H$21+LN('RI compounds'!$D$20))),""),"")</f>
        <v>#REF!</v>
      </c>
      <c r="V80" s="45" t="e">
        <f>IF($B80&gt;'RI compounds'!$C$21,INT(EXP(($B80-'RI compounds'!$C$20)/'RI compounds'!$H$21+LN('RI compounds'!$D$20))),"")</f>
        <v>#REF!</v>
      </c>
      <c r="W80" s="28"/>
      <c r="X80" s="48" t="str">
        <f>All!B80</f>
        <v>2,3-dimethylpyrazine</v>
      </c>
      <c r="Y80" s="46">
        <f>+All!F80</f>
        <v>0.5</v>
      </c>
      <c r="Z80" s="49">
        <f>+All!H80</f>
        <v>921</v>
      </c>
      <c r="AA80" s="50" t="str">
        <f>IF($Z80=500,'RI compounds'!$C$3,IF($Z80&lt;'RI compounds'!$D$3,(LN($Z80)-LN('RI compounds'!$D$3))*'RI compounds'!$H$4+'RI compounds'!$C$3,""))</f>
        <v/>
      </c>
      <c r="AB80" s="50" t="str">
        <f>IF($Z80=600,'RI compounds'!$C$4,IF($Z80&lt;'RI compounds'!$D$4,IF($Z80&gt;'RI compounds'!$D$3,(LN($Z80)-LN('RI compounds'!$D$3))*'RI compounds'!$H$4+'RI compounds'!$C$3,""),""))</f>
        <v/>
      </c>
      <c r="AC80" s="50" t="str">
        <f>IF($Z80=700,+'RI compounds'!$C$5,IF($Z80&lt;'RI compounds'!$D$5,IF($Z80&gt;'RI compounds'!$D$4,(LN($Z80)-LN('RI compounds'!$D$4))*'RI compounds'!$H$5+'RI compounds'!$C$4,""),""))</f>
        <v/>
      </c>
      <c r="AD80" s="50" t="str">
        <f>IF($Z80=800,'RI compounds'!$C$6,IF($Z80&lt;'RI compounds'!$D$6,IF($Z80&gt;'RI compounds'!$D$5,(LN($Z80)-LN('RI compounds'!$D$5))*'RI compounds'!$H$6+'RI compounds'!$C$5,""),""))</f>
        <v/>
      </c>
      <c r="AE80" s="50" t="str">
        <f>IF($Z80=900,'RI compounds'!$C$7,IF($Z80&lt;'RI compounds'!$D$7,IF($Z80&gt;'RI compounds'!$D$6,(LN($Z80)-LN('RI compounds'!$D$6))*'RI compounds'!$H$7+'RI compounds'!$C$6,""),""))</f>
        <v/>
      </c>
      <c r="AF80" s="50">
        <f>IF($Z80=1000,'RI compounds'!$C$8,IF($Z80&lt;'RI compounds'!$D$8,IF($Z80&gt;'RI compounds'!$D$7,(LN($Z80)-LN('RI compounds'!$D$7))*'RI compounds'!$H$8+'RI compounds'!$C$7,""),""))</f>
        <v>11.127218466472764</v>
      </c>
      <c r="AG80" s="50" t="str">
        <f>IF($Z80=1100,'RI compounds'!$C$9,IF($Z80&lt;'RI compounds'!$D$9,IF($Z80&gt;'RI compounds'!$D$8,(LN($Z80)-LN('RI compounds'!$D$8))*'RI compounds'!$H$9+'RI compounds'!$C$8,""),""))</f>
        <v/>
      </c>
      <c r="AH80" s="50" t="str">
        <f>IF($Z80=1200,'RI compounds'!$C$10,IF($Z80&lt;'RI compounds'!$D$10,IF($Z80&gt;'RI compounds'!$D$9,(LN($Z80)-LN('RI compounds'!$D$9))*'RI compounds'!$H$10+'RI compounds'!$C$9,""),""))</f>
        <v/>
      </c>
      <c r="AI80" s="50" t="str">
        <f>IF($Z80=1300,'RI compounds'!$C$11,IF($Z80&lt;'RI compounds'!$D$11,IF($Z80&gt;'RI compounds'!$D$10,(LN($Z80)-LN('RI compounds'!$D$10))*'RI compounds'!$H$11+'RI compounds'!$C$10,""),""))</f>
        <v/>
      </c>
      <c r="AJ80" s="50" t="str">
        <f>IF($Z80=1400,'RI compounds'!$C$12,IF($Z80&lt;'RI compounds'!$D$12,IF($Z80&gt;'RI compounds'!$D$11,(LN($Z80)-LN('RI compounds'!$D$11))*'RI compounds'!$H$12+'RI compounds'!$C$11,""),""))</f>
        <v/>
      </c>
      <c r="AK80" s="50" t="str">
        <f>IF($Z80=1500,'RI compounds'!$C$13,IF($Z80&lt;'RI compounds'!$D$13,IF($Z80&gt;'RI compounds'!$D$12,(LN($Z80)-LN('RI compounds'!$D$12))*'RI compounds'!$H$13+'RI compounds'!$C$12,""),""))</f>
        <v/>
      </c>
      <c r="AL80" s="50" t="str">
        <f>IF($Z80=1600,'RI compounds'!$C$14,IF($Z80&lt;'RI compounds'!$D$14,IF($Z80&gt;'RI compounds'!$D$13,(LN($Z80)-LN('RI compounds'!$D$13))*'RI compounds'!$H$14+'RI compounds'!$C$13,""),""))</f>
        <v/>
      </c>
      <c r="AM80" s="50" t="str">
        <f>IF($Z80=1700,'RI compounds'!$C$15,IF($Z80&lt;'RI compounds'!$D$15,IF($Z80&gt;'RI compounds'!$D$14,(LN($Z80)-LN('RI compounds'!$D$14))*'RI compounds'!$H$15+'RI compounds'!$C$14,""),""))</f>
        <v/>
      </c>
      <c r="AN80" s="50" t="str">
        <f>IF($Z80=1800,'RI compounds'!$C$16,IF($Z80&lt;'RI compounds'!$D$16,IF($Z80&gt;'RI compounds'!$D$15,(LN($Z80)-LN('RI compounds'!$D$15))*'RI compounds'!$H$16+'RI compounds'!$C$15,""),""))</f>
        <v/>
      </c>
      <c r="AO80" s="50" t="str">
        <f>IF($Z80=1900,'RI compounds'!$C$17,IF($Z80&lt;'RI compounds'!$D$17,IF($Z80&gt;'RI compounds'!$D$16,(LN($Z80)-LN('RI compounds'!$D$16))*'RI compounds'!$H$17+'RI compounds'!$C$16,""),""))</f>
        <v/>
      </c>
      <c r="AP80" s="50" t="str">
        <f>IF($Z80=2000,'RI compounds'!$C$18,IF($Z80&lt;'RI compounds'!$D$18,IF($Z80&gt;'RI compounds'!$D$17,(LN($Z80)-LN('RI compounds'!$D$17))*'RI compounds'!$H$18+'RI compounds'!$C$17,""),""))</f>
        <v/>
      </c>
      <c r="AQ80" s="50" t="str">
        <f>IF($Z80=2100,'RI compounds'!$C$19,IF($Z80&lt;'RI compounds'!$D$19,IF($Z80&gt;'RI compounds'!$D$18,(LN($Z80)-LN('RI compounds'!$D$18))*'RI compounds'!$H$19+'RI compounds'!$C$18,""),""))</f>
        <v/>
      </c>
      <c r="AR80" s="50" t="str">
        <f>IF($Z80=2200,'RI compounds'!$C$20,IF($Z80&lt;'RI compounds'!$D$20,IF($Z80&gt;'RI compounds'!$D$19,(LN($Z80)-LN('RI compounds'!$D$19))*'RI compounds'!$H$20+'RI compounds'!$C$19,""),""))</f>
        <v/>
      </c>
      <c r="AS80" s="50" t="str">
        <f>IF($Z80=2300,'RI compounds'!$C$21,IF($Z80&lt;'RI compounds'!$D$21,IF($Z80&gt;'RI compounds'!$D$20,(LN($Z80)-LN('RI compounds'!$D$20))*'RI compounds'!$H$21+'RI compounds'!$C$20,""),""))</f>
        <v/>
      </c>
      <c r="AT80" s="50" t="str">
        <f>IF($Z80&gt;2300,(LN($Z80)-LN('RI compounds'!$D$20))*'RI compounds'!$H$21+'RI compounds'!$C$20,"")</f>
        <v/>
      </c>
    </row>
    <row r="81" spans="1:46" s="7" customFormat="1" ht="15" x14ac:dyDescent="0.25">
      <c r="A81" s="46">
        <f>+All!F81</f>
        <v>0.5</v>
      </c>
      <c r="B81" s="47" t="e">
        <f>All!#REF!</f>
        <v>#REF!</v>
      </c>
      <c r="C81" s="45" t="e">
        <f>IF(B81&lt;'RI compounds'!$C$3,INT(EXP((B81-'RI compounds'!$C$3)/'RI compounds'!$H$4+LN('RI compounds'!$D$3))),"")</f>
        <v>#REF!</v>
      </c>
      <c r="D81" s="45" t="e">
        <f>IF($B81&lt;'RI compounds'!$C$4,IF($B81&gt;'RI compounds'!$C$3,INT(EXP(($B81-'RI compounds'!$C$3)/'RI compounds'!$H$4+LN('RI compounds'!$D$3))),""),"")</f>
        <v>#REF!</v>
      </c>
      <c r="E81" s="45" t="e">
        <f>IF($B81&lt;'RI compounds'!$C$5,IF($B81&gt;'RI compounds'!$C$4,INT(EXP(($B81-'RI compounds'!$C$4)/'RI compounds'!$H$5+LN('RI compounds'!$D$4))),""),"")</f>
        <v>#REF!</v>
      </c>
      <c r="F81" s="45" t="e">
        <f>IF($B81&lt;'RI compounds'!$C$6,IF($B81&gt;'RI compounds'!$C$5,INT(EXP(($B81-'RI compounds'!$C$5)/'RI compounds'!$H$6+LN('RI compounds'!$D$5))),""),"")</f>
        <v>#REF!</v>
      </c>
      <c r="G81" s="45" t="e">
        <f>IF($B81&lt;'RI compounds'!$C$7,IF($B81&gt;'RI compounds'!$C$6,INT(EXP(($B81-'RI compounds'!$C$6)/'RI compounds'!$H$7+LN('RI compounds'!$D$6))),""),"")</f>
        <v>#REF!</v>
      </c>
      <c r="H81" s="45" t="e">
        <f>IF($B81&lt;'RI compounds'!$C$8,IF($B81&gt;'RI compounds'!$C$7,INT(EXP(($B81-'RI compounds'!$C$7)/'RI compounds'!$H$8+LN('RI compounds'!$D$7))),""),"")</f>
        <v>#REF!</v>
      </c>
      <c r="I81" s="45" t="e">
        <f>IF($B81&lt;'RI compounds'!$C$9,IF($B81&gt;'RI compounds'!$C$8,INT(EXP(($B81-'RI compounds'!$C$8)/'RI compounds'!$H$9+LN('RI compounds'!$D$8))),""),"")</f>
        <v>#REF!</v>
      </c>
      <c r="J81" s="45" t="e">
        <f>IF($B81&lt;'RI compounds'!$C$10,IF($B81&gt;'RI compounds'!$C$9,INT(EXP(($B81-'RI compounds'!$C$9)/'RI compounds'!$H$10+LN('RI compounds'!$D$9))),""),"")</f>
        <v>#REF!</v>
      </c>
      <c r="K81" s="45" t="e">
        <f>IF($B81&lt;'RI compounds'!$C$11,IF($B81&gt;'RI compounds'!$C$10,INT(EXP(($B81-'RI compounds'!$C$10)/'RI compounds'!$H$11+LN('RI compounds'!$D$10))),""),"")</f>
        <v>#REF!</v>
      </c>
      <c r="L81" s="45" t="e">
        <f>IF($B81&lt;'RI compounds'!$C$12,IF($B81&gt;'RI compounds'!$C$11,INT(EXP(($B81-'RI compounds'!$C$11)/'RI compounds'!$H$12+LN('RI compounds'!$D$11))),""),"")</f>
        <v>#REF!</v>
      </c>
      <c r="M81" s="45" t="e">
        <f>IF($B81&lt;'RI compounds'!$C$13,IF($B81&gt;'RI compounds'!$C$12,INT(EXP(($B81-'RI compounds'!$C$12)/'RI compounds'!$H$13+LN('RI compounds'!$D$12))),""),"")</f>
        <v>#REF!</v>
      </c>
      <c r="N81" s="45" t="e">
        <f>IF($B81&lt;'RI compounds'!$C$14,IF($B81&gt;'RI compounds'!$C$13,INT(EXP(($B81-'RI compounds'!$C$13)/'RI compounds'!$H$14+LN('RI compounds'!$D$13))),""),"")</f>
        <v>#REF!</v>
      </c>
      <c r="O81" s="45" t="e">
        <f>IF($B81&lt;'RI compounds'!$C$15,IF($B81&gt;'RI compounds'!$C$14,INT(EXP(($B81-'RI compounds'!$C$14)/'RI compounds'!$H$15+LN('RI compounds'!$D$14))),""),"")</f>
        <v>#REF!</v>
      </c>
      <c r="P81" s="45" t="e">
        <f>IF($B81&lt;'RI compounds'!$C$16,IF($B81&gt;'RI compounds'!$C$15,INT(EXP(($B81-'RI compounds'!$C$15)/'RI compounds'!$H$16+LN('RI compounds'!$D$15))),""),"")</f>
        <v>#REF!</v>
      </c>
      <c r="Q81" s="45" t="e">
        <f>IF($B81&lt;'RI compounds'!$C$17,IF($B81&gt;'RI compounds'!$C$16,INT(EXP(($B81-'RI compounds'!$C$16)/'RI compounds'!$H$17+LN('RI compounds'!$D$16))),""),"")</f>
        <v>#REF!</v>
      </c>
      <c r="R81" s="45" t="e">
        <f>IF($B81&lt;'RI compounds'!$C$18,IF($B81&gt;'RI compounds'!$C$17,INT(EXP(($B81-'RI compounds'!$C$17)/'RI compounds'!$H$18+LN('RI compounds'!$D$17))),""),"")</f>
        <v>#REF!</v>
      </c>
      <c r="S81" s="45" t="e">
        <f>IF($B81&lt;'RI compounds'!$C$19,IF($B81&gt;'RI compounds'!$C$18,INT(EXP(($B81-'RI compounds'!$C$18)/'RI compounds'!$H$19+LN('RI compounds'!$D$18))),""),"")</f>
        <v>#REF!</v>
      </c>
      <c r="T81" s="45" t="e">
        <f>IF($B81&lt;'RI compounds'!$C$20,IF($B81&gt;'RI compounds'!$C$19,INT(EXP(($B81-'RI compounds'!$C$19)/'RI compounds'!$H$20+LN('RI compounds'!$D$19))),""),"")</f>
        <v>#REF!</v>
      </c>
      <c r="U81" s="45" t="e">
        <f>IF($B81&lt;'RI compounds'!$C$21,IF($B81&gt;'RI compounds'!$C$20,INT(EXP(($B81-'RI compounds'!$C$20)/'RI compounds'!$H$21+LN('RI compounds'!$D$20))),""),"")</f>
        <v>#REF!</v>
      </c>
      <c r="V81" s="45" t="e">
        <f>IF($B81&gt;'RI compounds'!$C$21,INT(EXP(($B81-'RI compounds'!$C$20)/'RI compounds'!$H$21+LN('RI compounds'!$D$20))),"")</f>
        <v>#REF!</v>
      </c>
      <c r="W81" s="28"/>
      <c r="X81" s="48" t="str">
        <f>All!B81</f>
        <v>IS-2-Methyl-3-Heptanone</v>
      </c>
      <c r="Y81" s="46">
        <f>+All!F81</f>
        <v>0.5</v>
      </c>
      <c r="Z81" s="49">
        <f>+All!H81</f>
        <v>931</v>
      </c>
      <c r="AA81" s="50" t="str">
        <f>IF($Z81=500,'RI compounds'!$C$3,IF($Z81&lt;'RI compounds'!$D$3,(LN($Z81)-LN('RI compounds'!$D$3))*'RI compounds'!$H$4+'RI compounds'!$C$3,""))</f>
        <v/>
      </c>
      <c r="AB81" s="50" t="str">
        <f>IF($Z81=600,'RI compounds'!$C$4,IF($Z81&lt;'RI compounds'!$D$4,IF($Z81&gt;'RI compounds'!$D$3,(LN($Z81)-LN('RI compounds'!$D$3))*'RI compounds'!$H$4+'RI compounds'!$C$3,""),""))</f>
        <v/>
      </c>
      <c r="AC81" s="50" t="str">
        <f>IF($Z81=700,+'RI compounds'!$C$5,IF($Z81&lt;'RI compounds'!$D$5,IF($Z81&gt;'RI compounds'!$D$4,(LN($Z81)-LN('RI compounds'!$D$4))*'RI compounds'!$H$5+'RI compounds'!$C$4,""),""))</f>
        <v/>
      </c>
      <c r="AD81" s="50" t="str">
        <f>IF($Z81=800,'RI compounds'!$C$6,IF($Z81&lt;'RI compounds'!$D$6,IF($Z81&gt;'RI compounds'!$D$5,(LN($Z81)-LN('RI compounds'!$D$5))*'RI compounds'!$H$6+'RI compounds'!$C$5,""),""))</f>
        <v/>
      </c>
      <c r="AE81" s="50" t="str">
        <f>IF($Z81=900,'RI compounds'!$C$7,IF($Z81&lt;'RI compounds'!$D$7,IF($Z81&gt;'RI compounds'!$D$6,(LN($Z81)-LN('RI compounds'!$D$6))*'RI compounds'!$H$7+'RI compounds'!$C$6,""),""))</f>
        <v/>
      </c>
      <c r="AF81" s="50">
        <f>IF($Z81=1000,'RI compounds'!$C$8,IF($Z81&lt;'RI compounds'!$D$8,IF($Z81&gt;'RI compounds'!$D$7,(LN($Z81)-LN('RI compounds'!$D$7))*'RI compounds'!$H$8+'RI compounds'!$C$7,""),""))</f>
        <v>11.375468596907284</v>
      </c>
      <c r="AG81" s="50" t="str">
        <f>IF($Z81=1100,'RI compounds'!$C$9,IF($Z81&lt;'RI compounds'!$D$9,IF($Z81&gt;'RI compounds'!$D$8,(LN($Z81)-LN('RI compounds'!$D$8))*'RI compounds'!$H$9+'RI compounds'!$C$8,""),""))</f>
        <v/>
      </c>
      <c r="AH81" s="50" t="str">
        <f>IF($Z81=1200,'RI compounds'!$C$10,IF($Z81&lt;'RI compounds'!$D$10,IF($Z81&gt;'RI compounds'!$D$9,(LN($Z81)-LN('RI compounds'!$D$9))*'RI compounds'!$H$10+'RI compounds'!$C$9,""),""))</f>
        <v/>
      </c>
      <c r="AI81" s="50" t="str">
        <f>IF($Z81=1300,'RI compounds'!$C$11,IF($Z81&lt;'RI compounds'!$D$11,IF($Z81&gt;'RI compounds'!$D$10,(LN($Z81)-LN('RI compounds'!$D$10))*'RI compounds'!$H$11+'RI compounds'!$C$10,""),""))</f>
        <v/>
      </c>
      <c r="AJ81" s="50" t="str">
        <f>IF($Z81=1400,'RI compounds'!$C$12,IF($Z81&lt;'RI compounds'!$D$12,IF($Z81&gt;'RI compounds'!$D$11,(LN($Z81)-LN('RI compounds'!$D$11))*'RI compounds'!$H$12+'RI compounds'!$C$11,""),""))</f>
        <v/>
      </c>
      <c r="AK81" s="50" t="str">
        <f>IF($Z81=1500,'RI compounds'!$C$13,IF($Z81&lt;'RI compounds'!$D$13,IF($Z81&gt;'RI compounds'!$D$12,(LN($Z81)-LN('RI compounds'!$D$12))*'RI compounds'!$H$13+'RI compounds'!$C$12,""),""))</f>
        <v/>
      </c>
      <c r="AL81" s="50" t="str">
        <f>IF($Z81=1600,'RI compounds'!$C$14,IF($Z81&lt;'RI compounds'!$D$14,IF($Z81&gt;'RI compounds'!$D$13,(LN($Z81)-LN('RI compounds'!$D$13))*'RI compounds'!$H$14+'RI compounds'!$C$13,""),""))</f>
        <v/>
      </c>
      <c r="AM81" s="50" t="str">
        <f>IF($Z81=1700,'RI compounds'!$C$15,IF($Z81&lt;'RI compounds'!$D$15,IF($Z81&gt;'RI compounds'!$D$14,(LN($Z81)-LN('RI compounds'!$D$14))*'RI compounds'!$H$15+'RI compounds'!$C$14,""),""))</f>
        <v/>
      </c>
      <c r="AN81" s="50" t="str">
        <f>IF($Z81=1800,'RI compounds'!$C$16,IF($Z81&lt;'RI compounds'!$D$16,IF($Z81&gt;'RI compounds'!$D$15,(LN($Z81)-LN('RI compounds'!$D$15))*'RI compounds'!$H$16+'RI compounds'!$C$15,""),""))</f>
        <v/>
      </c>
      <c r="AO81" s="50" t="str">
        <f>IF($Z81=1900,'RI compounds'!$C$17,IF($Z81&lt;'RI compounds'!$D$17,IF($Z81&gt;'RI compounds'!$D$16,(LN($Z81)-LN('RI compounds'!$D$16))*'RI compounds'!$H$17+'RI compounds'!$C$16,""),""))</f>
        <v/>
      </c>
      <c r="AP81" s="50" t="str">
        <f>IF($Z81=2000,'RI compounds'!$C$18,IF($Z81&lt;'RI compounds'!$D$18,IF($Z81&gt;'RI compounds'!$D$17,(LN($Z81)-LN('RI compounds'!$D$17))*'RI compounds'!$H$18+'RI compounds'!$C$17,""),""))</f>
        <v/>
      </c>
      <c r="AQ81" s="50" t="str">
        <f>IF($Z81=2100,'RI compounds'!$C$19,IF($Z81&lt;'RI compounds'!$D$19,IF($Z81&gt;'RI compounds'!$D$18,(LN($Z81)-LN('RI compounds'!$D$18))*'RI compounds'!$H$19+'RI compounds'!$C$18,""),""))</f>
        <v/>
      </c>
      <c r="AR81" s="50" t="str">
        <f>IF($Z81=2200,'RI compounds'!$C$20,IF($Z81&lt;'RI compounds'!$D$20,IF($Z81&gt;'RI compounds'!$D$19,(LN($Z81)-LN('RI compounds'!$D$19))*'RI compounds'!$H$20+'RI compounds'!$C$19,""),""))</f>
        <v/>
      </c>
      <c r="AS81" s="50" t="str">
        <f>IF($Z81=2300,'RI compounds'!$C$21,IF($Z81&lt;'RI compounds'!$D$21,IF($Z81&gt;'RI compounds'!$D$20,(LN($Z81)-LN('RI compounds'!$D$20))*'RI compounds'!$H$21+'RI compounds'!$C$20,""),""))</f>
        <v/>
      </c>
      <c r="AT81" s="50" t="str">
        <f>IF($Z81&gt;2300,(LN($Z81)-LN('RI compounds'!$D$20))*'RI compounds'!$H$21+'RI compounds'!$C$20,"")</f>
        <v/>
      </c>
    </row>
    <row r="82" spans="1:46" s="7" customFormat="1" ht="15" x14ac:dyDescent="0.25">
      <c r="A82" s="46">
        <f>+All!F82</f>
        <v>0.5</v>
      </c>
      <c r="B82" s="47" t="e">
        <f>All!#REF!</f>
        <v>#REF!</v>
      </c>
      <c r="C82" s="45" t="e">
        <f>IF(B82&lt;'RI compounds'!$C$3,INT(EXP((B82-'RI compounds'!$C$3)/'RI compounds'!$H$4+LN('RI compounds'!$D$3))),"")</f>
        <v>#REF!</v>
      </c>
      <c r="D82" s="45" t="e">
        <f>IF($B82&lt;'RI compounds'!$C$4,IF($B82&gt;'RI compounds'!$C$3,INT(EXP(($B82-'RI compounds'!$C$3)/'RI compounds'!$H$4+LN('RI compounds'!$D$3))),""),"")</f>
        <v>#REF!</v>
      </c>
      <c r="E82" s="45" t="e">
        <f>IF($B82&lt;'RI compounds'!$C$5,IF($B82&gt;'RI compounds'!$C$4,INT(EXP(($B82-'RI compounds'!$C$4)/'RI compounds'!$H$5+LN('RI compounds'!$D$4))),""),"")</f>
        <v>#REF!</v>
      </c>
      <c r="F82" s="45" t="e">
        <f>IF($B82&lt;'RI compounds'!$C$6,IF($B82&gt;'RI compounds'!$C$5,INT(EXP(($B82-'RI compounds'!$C$5)/'RI compounds'!$H$6+LN('RI compounds'!$D$5))),""),"")</f>
        <v>#REF!</v>
      </c>
      <c r="G82" s="45" t="e">
        <f>IF($B82&lt;'RI compounds'!$C$7,IF($B82&gt;'RI compounds'!$C$6,INT(EXP(($B82-'RI compounds'!$C$6)/'RI compounds'!$H$7+LN('RI compounds'!$D$6))),""),"")</f>
        <v>#REF!</v>
      </c>
      <c r="H82" s="45" t="e">
        <f>IF($B82&lt;'RI compounds'!$C$8,IF($B82&gt;'RI compounds'!$C$7,INT(EXP(($B82-'RI compounds'!$C$7)/'RI compounds'!$H$8+LN('RI compounds'!$D$7))),""),"")</f>
        <v>#REF!</v>
      </c>
      <c r="I82" s="45" t="e">
        <f>IF($B82&lt;'RI compounds'!$C$9,IF($B82&gt;'RI compounds'!$C$8,INT(EXP(($B82-'RI compounds'!$C$8)/'RI compounds'!$H$9+LN('RI compounds'!$D$8))),""),"")</f>
        <v>#REF!</v>
      </c>
      <c r="J82" s="45" t="e">
        <f>IF($B82&lt;'RI compounds'!$C$10,IF($B82&gt;'RI compounds'!$C$9,INT(EXP(($B82-'RI compounds'!$C$9)/'RI compounds'!$H$10+LN('RI compounds'!$D$9))),""),"")</f>
        <v>#REF!</v>
      </c>
      <c r="K82" s="45" t="e">
        <f>IF($B82&lt;'RI compounds'!$C$11,IF($B82&gt;'RI compounds'!$C$10,INT(EXP(($B82-'RI compounds'!$C$10)/'RI compounds'!$H$11+LN('RI compounds'!$D$10))),""),"")</f>
        <v>#REF!</v>
      </c>
      <c r="L82" s="45" t="e">
        <f>IF($B82&lt;'RI compounds'!$C$12,IF($B82&gt;'RI compounds'!$C$11,INT(EXP(($B82-'RI compounds'!$C$11)/'RI compounds'!$H$12+LN('RI compounds'!$D$11))),""),"")</f>
        <v>#REF!</v>
      </c>
      <c r="M82" s="45" t="e">
        <f>IF($B82&lt;'RI compounds'!$C$13,IF($B82&gt;'RI compounds'!$C$12,INT(EXP(($B82-'RI compounds'!$C$12)/'RI compounds'!$H$13+LN('RI compounds'!$D$12))),""),"")</f>
        <v>#REF!</v>
      </c>
      <c r="N82" s="45" t="e">
        <f>IF($B82&lt;'RI compounds'!$C$14,IF($B82&gt;'RI compounds'!$C$13,INT(EXP(($B82-'RI compounds'!$C$13)/'RI compounds'!$H$14+LN('RI compounds'!$D$13))),""),"")</f>
        <v>#REF!</v>
      </c>
      <c r="O82" s="45" t="e">
        <f>IF($B82&lt;'RI compounds'!$C$15,IF($B82&gt;'RI compounds'!$C$14,INT(EXP(($B82-'RI compounds'!$C$14)/'RI compounds'!$H$15+LN('RI compounds'!$D$14))),""),"")</f>
        <v>#REF!</v>
      </c>
      <c r="P82" s="45" t="e">
        <f>IF($B82&lt;'RI compounds'!$C$16,IF($B82&gt;'RI compounds'!$C$15,INT(EXP(($B82-'RI compounds'!$C$15)/'RI compounds'!$H$16+LN('RI compounds'!$D$15))),""),"")</f>
        <v>#REF!</v>
      </c>
      <c r="Q82" s="45" t="e">
        <f>IF($B82&lt;'RI compounds'!$C$17,IF($B82&gt;'RI compounds'!$C$16,INT(EXP(($B82-'RI compounds'!$C$16)/'RI compounds'!$H$17+LN('RI compounds'!$D$16))),""),"")</f>
        <v>#REF!</v>
      </c>
      <c r="R82" s="45" t="e">
        <f>IF($B82&lt;'RI compounds'!$C$18,IF($B82&gt;'RI compounds'!$C$17,INT(EXP(($B82-'RI compounds'!$C$17)/'RI compounds'!$H$18+LN('RI compounds'!$D$17))),""),"")</f>
        <v>#REF!</v>
      </c>
      <c r="S82" s="45" t="e">
        <f>IF($B82&lt;'RI compounds'!$C$19,IF($B82&gt;'RI compounds'!$C$18,INT(EXP(($B82-'RI compounds'!$C$18)/'RI compounds'!$H$19+LN('RI compounds'!$D$18))),""),"")</f>
        <v>#REF!</v>
      </c>
      <c r="T82" s="45" t="e">
        <f>IF($B82&lt;'RI compounds'!$C$20,IF($B82&gt;'RI compounds'!$C$19,INT(EXP(($B82-'RI compounds'!$C$19)/'RI compounds'!$H$20+LN('RI compounds'!$D$19))),""),"")</f>
        <v>#REF!</v>
      </c>
      <c r="U82" s="45" t="e">
        <f>IF($B82&lt;'RI compounds'!$C$21,IF($B82&gt;'RI compounds'!$C$20,INT(EXP(($B82-'RI compounds'!$C$20)/'RI compounds'!$H$21+LN('RI compounds'!$D$20))),""),"")</f>
        <v>#REF!</v>
      </c>
      <c r="V82" s="45" t="e">
        <f>IF($B82&gt;'RI compounds'!$C$21,INT(EXP(($B82-'RI compounds'!$C$20)/'RI compounds'!$H$21+LN('RI compounds'!$D$20))),"")</f>
        <v>#REF!</v>
      </c>
      <c r="W82" s="28"/>
      <c r="X82" s="48" t="str">
        <f>All!B82</f>
        <v>a-Pinene</v>
      </c>
      <c r="Y82" s="46">
        <f>+All!F82</f>
        <v>0.5</v>
      </c>
      <c r="Z82" s="49">
        <f>+All!H82</f>
        <v>942</v>
      </c>
      <c r="AA82" s="50" t="str">
        <f>IF($Z82=500,'RI compounds'!$C$3,IF($Z82&lt;'RI compounds'!$D$3,(LN($Z82)-LN('RI compounds'!$D$3))*'RI compounds'!$H$4+'RI compounds'!$C$3,""))</f>
        <v/>
      </c>
      <c r="AB82" s="50" t="str">
        <f>IF($Z82=600,'RI compounds'!$C$4,IF($Z82&lt;'RI compounds'!$D$4,IF($Z82&gt;'RI compounds'!$D$3,(LN($Z82)-LN('RI compounds'!$D$3))*'RI compounds'!$H$4+'RI compounds'!$C$3,""),""))</f>
        <v/>
      </c>
      <c r="AC82" s="50" t="str">
        <f>IF($Z82=700,+'RI compounds'!$C$5,IF($Z82&lt;'RI compounds'!$D$5,IF($Z82&gt;'RI compounds'!$D$4,(LN($Z82)-LN('RI compounds'!$D$4))*'RI compounds'!$H$5+'RI compounds'!$C$4,""),""))</f>
        <v/>
      </c>
      <c r="AD82" s="50" t="str">
        <f>IF($Z82=800,'RI compounds'!$C$6,IF($Z82&lt;'RI compounds'!$D$6,IF($Z82&gt;'RI compounds'!$D$5,(LN($Z82)-LN('RI compounds'!$D$5))*'RI compounds'!$H$6+'RI compounds'!$C$5,""),""))</f>
        <v/>
      </c>
      <c r="AE82" s="50" t="str">
        <f>IF($Z82=900,'RI compounds'!$C$7,IF($Z82&lt;'RI compounds'!$D$7,IF($Z82&gt;'RI compounds'!$D$6,(LN($Z82)-LN('RI compounds'!$D$6))*'RI compounds'!$H$7+'RI compounds'!$C$6,""),""))</f>
        <v/>
      </c>
      <c r="AF82" s="50">
        <f>IF($Z82=1000,'RI compounds'!$C$8,IF($Z82&lt;'RI compounds'!$D$8,IF($Z82&gt;'RI compounds'!$D$7,(LN($Z82)-LN('RI compounds'!$D$7))*'RI compounds'!$H$8+'RI compounds'!$C$7,""),""))</f>
        <v>11.645482513233269</v>
      </c>
      <c r="AG82" s="50" t="str">
        <f>IF($Z82=1100,'RI compounds'!$C$9,IF($Z82&lt;'RI compounds'!$D$9,IF($Z82&gt;'RI compounds'!$D$8,(LN($Z82)-LN('RI compounds'!$D$8))*'RI compounds'!$H$9+'RI compounds'!$C$8,""),""))</f>
        <v/>
      </c>
      <c r="AH82" s="50" t="str">
        <f>IF($Z82=1200,'RI compounds'!$C$10,IF($Z82&lt;'RI compounds'!$D$10,IF($Z82&gt;'RI compounds'!$D$9,(LN($Z82)-LN('RI compounds'!$D$9))*'RI compounds'!$H$10+'RI compounds'!$C$9,""),""))</f>
        <v/>
      </c>
      <c r="AI82" s="50" t="str">
        <f>IF($Z82=1300,'RI compounds'!$C$11,IF($Z82&lt;'RI compounds'!$D$11,IF($Z82&gt;'RI compounds'!$D$10,(LN($Z82)-LN('RI compounds'!$D$10))*'RI compounds'!$H$11+'RI compounds'!$C$10,""),""))</f>
        <v/>
      </c>
      <c r="AJ82" s="50" t="str">
        <f>IF($Z82=1400,'RI compounds'!$C$12,IF($Z82&lt;'RI compounds'!$D$12,IF($Z82&gt;'RI compounds'!$D$11,(LN($Z82)-LN('RI compounds'!$D$11))*'RI compounds'!$H$12+'RI compounds'!$C$11,""),""))</f>
        <v/>
      </c>
      <c r="AK82" s="50" t="str">
        <f>IF($Z82=1500,'RI compounds'!$C$13,IF($Z82&lt;'RI compounds'!$D$13,IF($Z82&gt;'RI compounds'!$D$12,(LN($Z82)-LN('RI compounds'!$D$12))*'RI compounds'!$H$13+'RI compounds'!$C$12,""),""))</f>
        <v/>
      </c>
      <c r="AL82" s="50" t="str">
        <f>IF($Z82=1600,'RI compounds'!$C$14,IF($Z82&lt;'RI compounds'!$D$14,IF($Z82&gt;'RI compounds'!$D$13,(LN($Z82)-LN('RI compounds'!$D$13))*'RI compounds'!$H$14+'RI compounds'!$C$13,""),""))</f>
        <v/>
      </c>
      <c r="AM82" s="50" t="str">
        <f>IF($Z82=1700,'RI compounds'!$C$15,IF($Z82&lt;'RI compounds'!$D$15,IF($Z82&gt;'RI compounds'!$D$14,(LN($Z82)-LN('RI compounds'!$D$14))*'RI compounds'!$H$15+'RI compounds'!$C$14,""),""))</f>
        <v/>
      </c>
      <c r="AN82" s="50" t="str">
        <f>IF($Z82=1800,'RI compounds'!$C$16,IF($Z82&lt;'RI compounds'!$D$16,IF($Z82&gt;'RI compounds'!$D$15,(LN($Z82)-LN('RI compounds'!$D$15))*'RI compounds'!$H$16+'RI compounds'!$C$15,""),""))</f>
        <v/>
      </c>
      <c r="AO82" s="50" t="str">
        <f>IF($Z82=1900,'RI compounds'!$C$17,IF($Z82&lt;'RI compounds'!$D$17,IF($Z82&gt;'RI compounds'!$D$16,(LN($Z82)-LN('RI compounds'!$D$16))*'RI compounds'!$H$17+'RI compounds'!$C$16,""),""))</f>
        <v/>
      </c>
      <c r="AP82" s="50" t="str">
        <f>IF($Z82=2000,'RI compounds'!$C$18,IF($Z82&lt;'RI compounds'!$D$18,IF($Z82&gt;'RI compounds'!$D$17,(LN($Z82)-LN('RI compounds'!$D$17))*'RI compounds'!$H$18+'RI compounds'!$C$17,""),""))</f>
        <v/>
      </c>
      <c r="AQ82" s="50" t="str">
        <f>IF($Z82=2100,'RI compounds'!$C$19,IF($Z82&lt;'RI compounds'!$D$19,IF($Z82&gt;'RI compounds'!$D$18,(LN($Z82)-LN('RI compounds'!$D$18))*'RI compounds'!$H$19+'RI compounds'!$C$18,""),""))</f>
        <v/>
      </c>
      <c r="AR82" s="50" t="str">
        <f>IF($Z82=2200,'RI compounds'!$C$20,IF($Z82&lt;'RI compounds'!$D$20,IF($Z82&gt;'RI compounds'!$D$19,(LN($Z82)-LN('RI compounds'!$D$19))*'RI compounds'!$H$20+'RI compounds'!$C$19,""),""))</f>
        <v/>
      </c>
      <c r="AS82" s="50" t="str">
        <f>IF($Z82=2300,'RI compounds'!$C$21,IF($Z82&lt;'RI compounds'!$D$21,IF($Z82&gt;'RI compounds'!$D$20,(LN($Z82)-LN('RI compounds'!$D$20))*'RI compounds'!$H$21+'RI compounds'!$C$20,""),""))</f>
        <v/>
      </c>
      <c r="AT82" s="50" t="str">
        <f>IF($Z82&gt;2300,(LN($Z82)-LN('RI compounds'!$D$20))*'RI compounds'!$H$21+'RI compounds'!$C$20,"")</f>
        <v/>
      </c>
    </row>
    <row r="83" spans="1:46" s="7" customFormat="1" ht="15" x14ac:dyDescent="0.25">
      <c r="A83" s="46">
        <f>+All!F83</f>
        <v>0.5</v>
      </c>
      <c r="B83" s="47" t="e">
        <f>All!#REF!</f>
        <v>#REF!</v>
      </c>
      <c r="C83" s="45" t="e">
        <f>IF(B83&lt;'RI compounds'!$C$3,INT(EXP((B83-'RI compounds'!$C$3)/'RI compounds'!$H$4+LN('RI compounds'!$D$3))),"")</f>
        <v>#REF!</v>
      </c>
      <c r="D83" s="45" t="e">
        <f>IF($B83&lt;'RI compounds'!$C$4,IF($B83&gt;'RI compounds'!$C$3,INT(EXP(($B83-'RI compounds'!$C$3)/'RI compounds'!$H$4+LN('RI compounds'!$D$3))),""),"")</f>
        <v>#REF!</v>
      </c>
      <c r="E83" s="45" t="e">
        <f>IF($B83&lt;'RI compounds'!$C$5,IF($B83&gt;'RI compounds'!$C$4,INT(EXP(($B83-'RI compounds'!$C$4)/'RI compounds'!$H$5+LN('RI compounds'!$D$4))),""),"")</f>
        <v>#REF!</v>
      </c>
      <c r="F83" s="45" t="e">
        <f>IF($B83&lt;'RI compounds'!$C$6,IF($B83&gt;'RI compounds'!$C$5,INT(EXP(($B83-'RI compounds'!$C$5)/'RI compounds'!$H$6+LN('RI compounds'!$D$5))),""),"")</f>
        <v>#REF!</v>
      </c>
      <c r="G83" s="45" t="e">
        <f>IF($B83&lt;'RI compounds'!$C$7,IF($B83&gt;'RI compounds'!$C$6,INT(EXP(($B83-'RI compounds'!$C$6)/'RI compounds'!$H$7+LN('RI compounds'!$D$6))),""),"")</f>
        <v>#REF!</v>
      </c>
      <c r="H83" s="45" t="e">
        <f>IF($B83&lt;'RI compounds'!$C$8,IF($B83&gt;'RI compounds'!$C$7,INT(EXP(($B83-'RI compounds'!$C$7)/'RI compounds'!$H$8+LN('RI compounds'!$D$7))),""),"")</f>
        <v>#REF!</v>
      </c>
      <c r="I83" s="45" t="e">
        <f>IF($B83&lt;'RI compounds'!$C$9,IF($B83&gt;'RI compounds'!$C$8,INT(EXP(($B83-'RI compounds'!$C$8)/'RI compounds'!$H$9+LN('RI compounds'!$D$8))),""),"")</f>
        <v>#REF!</v>
      </c>
      <c r="J83" s="45" t="e">
        <f>IF($B83&lt;'RI compounds'!$C$10,IF($B83&gt;'RI compounds'!$C$9,INT(EXP(($B83-'RI compounds'!$C$9)/'RI compounds'!$H$10+LN('RI compounds'!$D$9))),""),"")</f>
        <v>#REF!</v>
      </c>
      <c r="K83" s="45" t="e">
        <f>IF($B83&lt;'RI compounds'!$C$11,IF($B83&gt;'RI compounds'!$C$10,INT(EXP(($B83-'RI compounds'!$C$10)/'RI compounds'!$H$11+LN('RI compounds'!$D$10))),""),"")</f>
        <v>#REF!</v>
      </c>
      <c r="L83" s="45" t="e">
        <f>IF($B83&lt;'RI compounds'!$C$12,IF($B83&gt;'RI compounds'!$C$11,INT(EXP(($B83-'RI compounds'!$C$11)/'RI compounds'!$H$12+LN('RI compounds'!$D$11))),""),"")</f>
        <v>#REF!</v>
      </c>
      <c r="M83" s="45" t="e">
        <f>IF($B83&lt;'RI compounds'!$C$13,IF($B83&gt;'RI compounds'!$C$12,INT(EXP(($B83-'RI compounds'!$C$12)/'RI compounds'!$H$13+LN('RI compounds'!$D$12))),""),"")</f>
        <v>#REF!</v>
      </c>
      <c r="N83" s="45" t="e">
        <f>IF($B83&lt;'RI compounds'!$C$14,IF($B83&gt;'RI compounds'!$C$13,INT(EXP(($B83-'RI compounds'!$C$13)/'RI compounds'!$H$14+LN('RI compounds'!$D$13))),""),"")</f>
        <v>#REF!</v>
      </c>
      <c r="O83" s="45" t="e">
        <f>IF($B83&lt;'RI compounds'!$C$15,IF($B83&gt;'RI compounds'!$C$14,INT(EXP(($B83-'RI compounds'!$C$14)/'RI compounds'!$H$15+LN('RI compounds'!$D$14))),""),"")</f>
        <v>#REF!</v>
      </c>
      <c r="P83" s="45" t="e">
        <f>IF($B83&lt;'RI compounds'!$C$16,IF($B83&gt;'RI compounds'!$C$15,INT(EXP(($B83-'RI compounds'!$C$15)/'RI compounds'!$H$16+LN('RI compounds'!$D$15))),""),"")</f>
        <v>#REF!</v>
      </c>
      <c r="Q83" s="45" t="e">
        <f>IF($B83&lt;'RI compounds'!$C$17,IF($B83&gt;'RI compounds'!$C$16,INT(EXP(($B83-'RI compounds'!$C$16)/'RI compounds'!$H$17+LN('RI compounds'!$D$16))),""),"")</f>
        <v>#REF!</v>
      </c>
      <c r="R83" s="45" t="e">
        <f>IF($B83&lt;'RI compounds'!$C$18,IF($B83&gt;'RI compounds'!$C$17,INT(EXP(($B83-'RI compounds'!$C$17)/'RI compounds'!$H$18+LN('RI compounds'!$D$17))),""),"")</f>
        <v>#REF!</v>
      </c>
      <c r="S83" s="45" t="e">
        <f>IF($B83&lt;'RI compounds'!$C$19,IF($B83&gt;'RI compounds'!$C$18,INT(EXP(($B83-'RI compounds'!$C$18)/'RI compounds'!$H$19+LN('RI compounds'!$D$18))),""),"")</f>
        <v>#REF!</v>
      </c>
      <c r="T83" s="45" t="e">
        <f>IF($B83&lt;'RI compounds'!$C$20,IF($B83&gt;'RI compounds'!$C$19,INT(EXP(($B83-'RI compounds'!$C$19)/'RI compounds'!$H$20+LN('RI compounds'!$D$19))),""),"")</f>
        <v>#REF!</v>
      </c>
      <c r="U83" s="45" t="e">
        <f>IF($B83&lt;'RI compounds'!$C$21,IF($B83&gt;'RI compounds'!$C$20,INT(EXP(($B83-'RI compounds'!$C$20)/'RI compounds'!$H$21+LN('RI compounds'!$D$20))),""),"")</f>
        <v>#REF!</v>
      </c>
      <c r="V83" s="45" t="e">
        <f>IF($B83&gt;'RI compounds'!$C$21,INT(EXP(($B83-'RI compounds'!$C$20)/'RI compounds'!$H$21+LN('RI compounds'!$D$20))),"")</f>
        <v>#REF!</v>
      </c>
      <c r="W83" s="28"/>
      <c r="X83" s="48" t="str">
        <f>All!B83</f>
        <v>Propanoic acid, 2-methyl-, butyl ester</v>
      </c>
      <c r="Y83" s="46">
        <f>+All!F83</f>
        <v>0.5</v>
      </c>
      <c r="Z83" s="49">
        <f>+All!H83</f>
        <v>953</v>
      </c>
      <c r="AA83" s="50" t="str">
        <f>IF($Z83=500,'RI compounds'!$C$3,IF($Z83&lt;'RI compounds'!$D$3,(LN($Z83)-LN('RI compounds'!$D$3))*'RI compounds'!$H$4+'RI compounds'!$C$3,""))</f>
        <v/>
      </c>
      <c r="AB83" s="50" t="str">
        <f>IF($Z83=600,'RI compounds'!$C$4,IF($Z83&lt;'RI compounds'!$D$4,IF($Z83&gt;'RI compounds'!$D$3,(LN($Z83)-LN('RI compounds'!$D$3))*'RI compounds'!$H$4+'RI compounds'!$C$3,""),""))</f>
        <v/>
      </c>
      <c r="AC83" s="50" t="str">
        <f>IF($Z83=700,+'RI compounds'!$C$5,IF($Z83&lt;'RI compounds'!$D$5,IF($Z83&gt;'RI compounds'!$D$4,(LN($Z83)-LN('RI compounds'!$D$4))*'RI compounds'!$H$5+'RI compounds'!$C$4,""),""))</f>
        <v/>
      </c>
      <c r="AD83" s="50" t="str">
        <f>IF($Z83=800,'RI compounds'!$C$6,IF($Z83&lt;'RI compounds'!$D$6,IF($Z83&gt;'RI compounds'!$D$5,(LN($Z83)-LN('RI compounds'!$D$5))*'RI compounds'!$H$6+'RI compounds'!$C$5,""),""))</f>
        <v/>
      </c>
      <c r="AE83" s="50" t="str">
        <f>IF($Z83=900,'RI compounds'!$C$7,IF($Z83&lt;'RI compounds'!$D$7,IF($Z83&gt;'RI compounds'!$D$6,(LN($Z83)-LN('RI compounds'!$D$6))*'RI compounds'!$H$7+'RI compounds'!$C$6,""),""))</f>
        <v/>
      </c>
      <c r="AF83" s="50">
        <f>IF($Z83=1000,'RI compounds'!$C$8,IF($Z83&lt;'RI compounds'!$D$8,IF($Z83&gt;'RI compounds'!$D$7,(LN($Z83)-LN('RI compounds'!$D$7))*'RI compounds'!$H$8+'RI compounds'!$C$7,""),""))</f>
        <v>11.912361632521602</v>
      </c>
      <c r="AG83" s="50" t="str">
        <f>IF($Z83=1100,'RI compounds'!$C$9,IF($Z83&lt;'RI compounds'!$D$9,IF($Z83&gt;'RI compounds'!$D$8,(LN($Z83)-LN('RI compounds'!$D$8))*'RI compounds'!$H$9+'RI compounds'!$C$8,""),""))</f>
        <v/>
      </c>
      <c r="AH83" s="50" t="str">
        <f>IF($Z83=1200,'RI compounds'!$C$10,IF($Z83&lt;'RI compounds'!$D$10,IF($Z83&gt;'RI compounds'!$D$9,(LN($Z83)-LN('RI compounds'!$D$9))*'RI compounds'!$H$10+'RI compounds'!$C$9,""),""))</f>
        <v/>
      </c>
      <c r="AI83" s="50" t="str">
        <f>IF($Z83=1300,'RI compounds'!$C$11,IF($Z83&lt;'RI compounds'!$D$11,IF($Z83&gt;'RI compounds'!$D$10,(LN($Z83)-LN('RI compounds'!$D$10))*'RI compounds'!$H$11+'RI compounds'!$C$10,""),""))</f>
        <v/>
      </c>
      <c r="AJ83" s="50" t="str">
        <f>IF($Z83=1400,'RI compounds'!$C$12,IF($Z83&lt;'RI compounds'!$D$12,IF($Z83&gt;'RI compounds'!$D$11,(LN($Z83)-LN('RI compounds'!$D$11))*'RI compounds'!$H$12+'RI compounds'!$C$11,""),""))</f>
        <v/>
      </c>
      <c r="AK83" s="50" t="str">
        <f>IF($Z83=1500,'RI compounds'!$C$13,IF($Z83&lt;'RI compounds'!$D$13,IF($Z83&gt;'RI compounds'!$D$12,(LN($Z83)-LN('RI compounds'!$D$12))*'RI compounds'!$H$13+'RI compounds'!$C$12,""),""))</f>
        <v/>
      </c>
      <c r="AL83" s="50" t="str">
        <f>IF($Z83=1600,'RI compounds'!$C$14,IF($Z83&lt;'RI compounds'!$D$14,IF($Z83&gt;'RI compounds'!$D$13,(LN($Z83)-LN('RI compounds'!$D$13))*'RI compounds'!$H$14+'RI compounds'!$C$13,""),""))</f>
        <v/>
      </c>
      <c r="AM83" s="50" t="str">
        <f>IF($Z83=1700,'RI compounds'!$C$15,IF($Z83&lt;'RI compounds'!$D$15,IF($Z83&gt;'RI compounds'!$D$14,(LN($Z83)-LN('RI compounds'!$D$14))*'RI compounds'!$H$15+'RI compounds'!$C$14,""),""))</f>
        <v/>
      </c>
      <c r="AN83" s="50" t="str">
        <f>IF($Z83=1800,'RI compounds'!$C$16,IF($Z83&lt;'RI compounds'!$D$16,IF($Z83&gt;'RI compounds'!$D$15,(LN($Z83)-LN('RI compounds'!$D$15))*'RI compounds'!$H$16+'RI compounds'!$C$15,""),""))</f>
        <v/>
      </c>
      <c r="AO83" s="50" t="str">
        <f>IF($Z83=1900,'RI compounds'!$C$17,IF($Z83&lt;'RI compounds'!$D$17,IF($Z83&gt;'RI compounds'!$D$16,(LN($Z83)-LN('RI compounds'!$D$16))*'RI compounds'!$H$17+'RI compounds'!$C$16,""),""))</f>
        <v/>
      </c>
      <c r="AP83" s="50" t="str">
        <f>IF($Z83=2000,'RI compounds'!$C$18,IF($Z83&lt;'RI compounds'!$D$18,IF($Z83&gt;'RI compounds'!$D$17,(LN($Z83)-LN('RI compounds'!$D$17))*'RI compounds'!$H$18+'RI compounds'!$C$17,""),""))</f>
        <v/>
      </c>
      <c r="AQ83" s="50" t="str">
        <f>IF($Z83=2100,'RI compounds'!$C$19,IF($Z83&lt;'RI compounds'!$D$19,IF($Z83&gt;'RI compounds'!$D$18,(LN($Z83)-LN('RI compounds'!$D$18))*'RI compounds'!$H$19+'RI compounds'!$C$18,""),""))</f>
        <v/>
      </c>
      <c r="AR83" s="50" t="str">
        <f>IF($Z83=2200,'RI compounds'!$C$20,IF($Z83&lt;'RI compounds'!$D$20,IF($Z83&gt;'RI compounds'!$D$19,(LN($Z83)-LN('RI compounds'!$D$19))*'RI compounds'!$H$20+'RI compounds'!$C$19,""),""))</f>
        <v/>
      </c>
      <c r="AS83" s="50" t="str">
        <f>IF($Z83=2300,'RI compounds'!$C$21,IF($Z83&lt;'RI compounds'!$D$21,IF($Z83&gt;'RI compounds'!$D$20,(LN($Z83)-LN('RI compounds'!$D$20))*'RI compounds'!$H$21+'RI compounds'!$C$20,""),""))</f>
        <v/>
      </c>
      <c r="AT83" s="50" t="str">
        <f>IF($Z83&gt;2300,(LN($Z83)-LN('RI compounds'!$D$20))*'RI compounds'!$H$21+'RI compounds'!$C$20,"")</f>
        <v/>
      </c>
    </row>
    <row r="84" spans="1:46" s="7" customFormat="1" ht="15" x14ac:dyDescent="0.25">
      <c r="A84" s="46">
        <f>+All!F84</f>
        <v>0.5</v>
      </c>
      <c r="B84" s="47" t="e">
        <f>All!#REF!</f>
        <v>#REF!</v>
      </c>
      <c r="C84" s="45" t="e">
        <f>IF(B84&lt;'RI compounds'!$C$3,INT(EXP((B84-'RI compounds'!$C$3)/'RI compounds'!$H$4+LN('RI compounds'!$D$3))),"")</f>
        <v>#REF!</v>
      </c>
      <c r="D84" s="45" t="e">
        <f>IF($B84&lt;'RI compounds'!$C$4,IF($B84&gt;'RI compounds'!$C$3,INT(EXP(($B84-'RI compounds'!$C$3)/'RI compounds'!$H$4+LN('RI compounds'!$D$3))),""),"")</f>
        <v>#REF!</v>
      </c>
      <c r="E84" s="45" t="e">
        <f>IF($B84&lt;'RI compounds'!$C$5,IF($B84&gt;'RI compounds'!$C$4,INT(EXP(($B84-'RI compounds'!$C$4)/'RI compounds'!$H$5+LN('RI compounds'!$D$4))),""),"")</f>
        <v>#REF!</v>
      </c>
      <c r="F84" s="45" t="e">
        <f>IF($B84&lt;'RI compounds'!$C$6,IF($B84&gt;'RI compounds'!$C$5,INT(EXP(($B84-'RI compounds'!$C$5)/'RI compounds'!$H$6+LN('RI compounds'!$D$5))),""),"")</f>
        <v>#REF!</v>
      </c>
      <c r="G84" s="45" t="e">
        <f>IF($B84&lt;'RI compounds'!$C$7,IF($B84&gt;'RI compounds'!$C$6,INT(EXP(($B84-'RI compounds'!$C$6)/'RI compounds'!$H$7+LN('RI compounds'!$D$6))),""),"")</f>
        <v>#REF!</v>
      </c>
      <c r="H84" s="45" t="e">
        <f>IF($B84&lt;'RI compounds'!$C$8,IF($B84&gt;'RI compounds'!$C$7,INT(EXP(($B84-'RI compounds'!$C$7)/'RI compounds'!$H$8+LN('RI compounds'!$D$7))),""),"")</f>
        <v>#REF!</v>
      </c>
      <c r="I84" s="45" t="e">
        <f>IF($B84&lt;'RI compounds'!$C$9,IF($B84&gt;'RI compounds'!$C$8,INT(EXP(($B84-'RI compounds'!$C$8)/'RI compounds'!$H$9+LN('RI compounds'!$D$8))),""),"")</f>
        <v>#REF!</v>
      </c>
      <c r="J84" s="45" t="e">
        <f>IF($B84&lt;'RI compounds'!$C$10,IF($B84&gt;'RI compounds'!$C$9,INT(EXP(($B84-'RI compounds'!$C$9)/'RI compounds'!$H$10+LN('RI compounds'!$D$9))),""),"")</f>
        <v>#REF!</v>
      </c>
      <c r="K84" s="45" t="e">
        <f>IF($B84&lt;'RI compounds'!$C$11,IF($B84&gt;'RI compounds'!$C$10,INT(EXP(($B84-'RI compounds'!$C$10)/'RI compounds'!$H$11+LN('RI compounds'!$D$10))),""),"")</f>
        <v>#REF!</v>
      </c>
      <c r="L84" s="45" t="e">
        <f>IF($B84&lt;'RI compounds'!$C$12,IF($B84&gt;'RI compounds'!$C$11,INT(EXP(($B84-'RI compounds'!$C$11)/'RI compounds'!$H$12+LN('RI compounds'!$D$11))),""),"")</f>
        <v>#REF!</v>
      </c>
      <c r="M84" s="45" t="e">
        <f>IF($B84&lt;'RI compounds'!$C$13,IF($B84&gt;'RI compounds'!$C$12,INT(EXP(($B84-'RI compounds'!$C$12)/'RI compounds'!$H$13+LN('RI compounds'!$D$12))),""),"")</f>
        <v>#REF!</v>
      </c>
      <c r="N84" s="45" t="e">
        <f>IF($B84&lt;'RI compounds'!$C$14,IF($B84&gt;'RI compounds'!$C$13,INT(EXP(($B84-'RI compounds'!$C$13)/'RI compounds'!$H$14+LN('RI compounds'!$D$13))),""),"")</f>
        <v>#REF!</v>
      </c>
      <c r="O84" s="45" t="e">
        <f>IF($B84&lt;'RI compounds'!$C$15,IF($B84&gt;'RI compounds'!$C$14,INT(EXP(($B84-'RI compounds'!$C$14)/'RI compounds'!$H$15+LN('RI compounds'!$D$14))),""),"")</f>
        <v>#REF!</v>
      </c>
      <c r="P84" s="45" t="e">
        <f>IF($B84&lt;'RI compounds'!$C$16,IF($B84&gt;'RI compounds'!$C$15,INT(EXP(($B84-'RI compounds'!$C$15)/'RI compounds'!$H$16+LN('RI compounds'!$D$15))),""),"")</f>
        <v>#REF!</v>
      </c>
      <c r="Q84" s="45" t="e">
        <f>IF($B84&lt;'RI compounds'!$C$17,IF($B84&gt;'RI compounds'!$C$16,INT(EXP(($B84-'RI compounds'!$C$16)/'RI compounds'!$H$17+LN('RI compounds'!$D$16))),""),"")</f>
        <v>#REF!</v>
      </c>
      <c r="R84" s="45" t="e">
        <f>IF($B84&lt;'RI compounds'!$C$18,IF($B84&gt;'RI compounds'!$C$17,INT(EXP(($B84-'RI compounds'!$C$17)/'RI compounds'!$H$18+LN('RI compounds'!$D$17))),""),"")</f>
        <v>#REF!</v>
      </c>
      <c r="S84" s="45" t="e">
        <f>IF($B84&lt;'RI compounds'!$C$19,IF($B84&gt;'RI compounds'!$C$18,INT(EXP(($B84-'RI compounds'!$C$18)/'RI compounds'!$H$19+LN('RI compounds'!$D$18))),""),"")</f>
        <v>#REF!</v>
      </c>
      <c r="T84" s="45" t="e">
        <f>IF($B84&lt;'RI compounds'!$C$20,IF($B84&gt;'RI compounds'!$C$19,INT(EXP(($B84-'RI compounds'!$C$19)/'RI compounds'!$H$20+LN('RI compounds'!$D$19))),""),"")</f>
        <v>#REF!</v>
      </c>
      <c r="U84" s="45" t="e">
        <f>IF($B84&lt;'RI compounds'!$C$21,IF($B84&gt;'RI compounds'!$C$20,INT(EXP(($B84-'RI compounds'!$C$20)/'RI compounds'!$H$21+LN('RI compounds'!$D$20))),""),"")</f>
        <v>#REF!</v>
      </c>
      <c r="V84" s="45" t="e">
        <f>IF($B84&gt;'RI compounds'!$C$21,INT(EXP(($B84-'RI compounds'!$C$20)/'RI compounds'!$H$21+LN('RI compounds'!$D$20))),"")</f>
        <v>#REF!</v>
      </c>
      <c r="W84" s="28"/>
      <c r="X84" s="48" t="str">
        <f>All!B84</f>
        <v>Propanoic acid, butyl ester</v>
      </c>
      <c r="Y84" s="46">
        <f>+All!F84</f>
        <v>0.5</v>
      </c>
      <c r="Z84" s="49">
        <f>+All!H84</f>
        <v>953</v>
      </c>
      <c r="AA84" s="50" t="str">
        <f>IF($Z84=500,'RI compounds'!$C$3,IF($Z84&lt;'RI compounds'!$D$3,(LN($Z84)-LN('RI compounds'!$D$3))*'RI compounds'!$H$4+'RI compounds'!$C$3,""))</f>
        <v/>
      </c>
      <c r="AB84" s="50" t="str">
        <f>IF($Z84=600,'RI compounds'!$C$4,IF($Z84&lt;'RI compounds'!$D$4,IF($Z84&gt;'RI compounds'!$D$3,(LN($Z84)-LN('RI compounds'!$D$3))*'RI compounds'!$H$4+'RI compounds'!$C$3,""),""))</f>
        <v/>
      </c>
      <c r="AC84" s="50" t="str">
        <f>IF($Z84=700,+'RI compounds'!$C$5,IF($Z84&lt;'RI compounds'!$D$5,IF($Z84&gt;'RI compounds'!$D$4,(LN($Z84)-LN('RI compounds'!$D$4))*'RI compounds'!$H$5+'RI compounds'!$C$4,""),""))</f>
        <v/>
      </c>
      <c r="AD84" s="50" t="str">
        <f>IF($Z84=800,'RI compounds'!$C$6,IF($Z84&lt;'RI compounds'!$D$6,IF($Z84&gt;'RI compounds'!$D$5,(LN($Z84)-LN('RI compounds'!$D$5))*'RI compounds'!$H$6+'RI compounds'!$C$5,""),""))</f>
        <v/>
      </c>
      <c r="AE84" s="50" t="str">
        <f>IF($Z84=900,'RI compounds'!$C$7,IF($Z84&lt;'RI compounds'!$D$7,IF($Z84&gt;'RI compounds'!$D$6,(LN($Z84)-LN('RI compounds'!$D$6))*'RI compounds'!$H$7+'RI compounds'!$C$6,""),""))</f>
        <v/>
      </c>
      <c r="AF84" s="50">
        <f>IF($Z84=1000,'RI compounds'!$C$8,IF($Z84&lt;'RI compounds'!$D$8,IF($Z84&gt;'RI compounds'!$D$7,(LN($Z84)-LN('RI compounds'!$D$7))*'RI compounds'!$H$8+'RI compounds'!$C$7,""),""))</f>
        <v>11.912361632521602</v>
      </c>
      <c r="AG84" s="50" t="str">
        <f>IF($Z84=1100,'RI compounds'!$C$9,IF($Z84&lt;'RI compounds'!$D$9,IF($Z84&gt;'RI compounds'!$D$8,(LN($Z84)-LN('RI compounds'!$D$8))*'RI compounds'!$H$9+'RI compounds'!$C$8,""),""))</f>
        <v/>
      </c>
      <c r="AH84" s="50" t="str">
        <f>IF($Z84=1200,'RI compounds'!$C$10,IF($Z84&lt;'RI compounds'!$D$10,IF($Z84&gt;'RI compounds'!$D$9,(LN($Z84)-LN('RI compounds'!$D$9))*'RI compounds'!$H$10+'RI compounds'!$C$9,""),""))</f>
        <v/>
      </c>
      <c r="AI84" s="50" t="str">
        <f>IF($Z84=1300,'RI compounds'!$C$11,IF($Z84&lt;'RI compounds'!$D$11,IF($Z84&gt;'RI compounds'!$D$10,(LN($Z84)-LN('RI compounds'!$D$10))*'RI compounds'!$H$11+'RI compounds'!$C$10,""),""))</f>
        <v/>
      </c>
      <c r="AJ84" s="50" t="str">
        <f>IF($Z84=1400,'RI compounds'!$C$12,IF($Z84&lt;'RI compounds'!$D$12,IF($Z84&gt;'RI compounds'!$D$11,(LN($Z84)-LN('RI compounds'!$D$11))*'RI compounds'!$H$12+'RI compounds'!$C$11,""),""))</f>
        <v/>
      </c>
      <c r="AK84" s="50" t="str">
        <f>IF($Z84=1500,'RI compounds'!$C$13,IF($Z84&lt;'RI compounds'!$D$13,IF($Z84&gt;'RI compounds'!$D$12,(LN($Z84)-LN('RI compounds'!$D$12))*'RI compounds'!$H$13+'RI compounds'!$C$12,""),""))</f>
        <v/>
      </c>
      <c r="AL84" s="50" t="str">
        <f>IF($Z84=1600,'RI compounds'!$C$14,IF($Z84&lt;'RI compounds'!$D$14,IF($Z84&gt;'RI compounds'!$D$13,(LN($Z84)-LN('RI compounds'!$D$13))*'RI compounds'!$H$14+'RI compounds'!$C$13,""),""))</f>
        <v/>
      </c>
      <c r="AM84" s="50" t="str">
        <f>IF($Z84=1700,'RI compounds'!$C$15,IF($Z84&lt;'RI compounds'!$D$15,IF($Z84&gt;'RI compounds'!$D$14,(LN($Z84)-LN('RI compounds'!$D$14))*'RI compounds'!$H$15+'RI compounds'!$C$14,""),""))</f>
        <v/>
      </c>
      <c r="AN84" s="50" t="str">
        <f>IF($Z84=1800,'RI compounds'!$C$16,IF($Z84&lt;'RI compounds'!$D$16,IF($Z84&gt;'RI compounds'!$D$15,(LN($Z84)-LN('RI compounds'!$D$15))*'RI compounds'!$H$16+'RI compounds'!$C$15,""),""))</f>
        <v/>
      </c>
      <c r="AO84" s="50" t="str">
        <f>IF($Z84=1900,'RI compounds'!$C$17,IF($Z84&lt;'RI compounds'!$D$17,IF($Z84&gt;'RI compounds'!$D$16,(LN($Z84)-LN('RI compounds'!$D$16))*'RI compounds'!$H$17+'RI compounds'!$C$16,""),""))</f>
        <v/>
      </c>
      <c r="AP84" s="50" t="str">
        <f>IF($Z84=2000,'RI compounds'!$C$18,IF($Z84&lt;'RI compounds'!$D$18,IF($Z84&gt;'RI compounds'!$D$17,(LN($Z84)-LN('RI compounds'!$D$17))*'RI compounds'!$H$18+'RI compounds'!$C$17,""),""))</f>
        <v/>
      </c>
      <c r="AQ84" s="50" t="str">
        <f>IF($Z84=2100,'RI compounds'!$C$19,IF($Z84&lt;'RI compounds'!$D$19,IF($Z84&gt;'RI compounds'!$D$18,(LN($Z84)-LN('RI compounds'!$D$18))*'RI compounds'!$H$19+'RI compounds'!$C$18,""),""))</f>
        <v/>
      </c>
      <c r="AR84" s="50" t="str">
        <f>IF($Z84=2200,'RI compounds'!$C$20,IF($Z84&lt;'RI compounds'!$D$20,IF($Z84&gt;'RI compounds'!$D$19,(LN($Z84)-LN('RI compounds'!$D$19))*'RI compounds'!$H$20+'RI compounds'!$C$19,""),""))</f>
        <v/>
      </c>
      <c r="AS84" s="50" t="str">
        <f>IF($Z84=2300,'RI compounds'!$C$21,IF($Z84&lt;'RI compounds'!$D$21,IF($Z84&gt;'RI compounds'!$D$20,(LN($Z84)-LN('RI compounds'!$D$20))*'RI compounds'!$H$21+'RI compounds'!$C$20,""),""))</f>
        <v/>
      </c>
      <c r="AT84" s="50" t="str">
        <f>IF($Z84&gt;2300,(LN($Z84)-LN('RI compounds'!$D$20))*'RI compounds'!$H$21+'RI compounds'!$C$20,"")</f>
        <v/>
      </c>
    </row>
    <row r="85" spans="1:46" s="7" customFormat="1" ht="15" x14ac:dyDescent="0.25">
      <c r="A85" s="46">
        <f>+All!F85</f>
        <v>0.5</v>
      </c>
      <c r="B85" s="47" t="e">
        <f>All!#REF!</f>
        <v>#REF!</v>
      </c>
      <c r="C85" s="45" t="e">
        <f>IF(B85&lt;'RI compounds'!$C$3,INT(EXP((B85-'RI compounds'!$C$3)/'RI compounds'!$H$4+LN('RI compounds'!$D$3))),"")</f>
        <v>#REF!</v>
      </c>
      <c r="D85" s="45" t="e">
        <f>IF($B85&lt;'RI compounds'!$C$4,IF($B85&gt;'RI compounds'!$C$3,INT(EXP(($B85-'RI compounds'!$C$3)/'RI compounds'!$H$4+LN('RI compounds'!$D$3))),""),"")</f>
        <v>#REF!</v>
      </c>
      <c r="E85" s="45" t="e">
        <f>IF($B85&lt;'RI compounds'!$C$5,IF($B85&gt;'RI compounds'!$C$4,INT(EXP(($B85-'RI compounds'!$C$4)/'RI compounds'!$H$5+LN('RI compounds'!$D$4))),""),"")</f>
        <v>#REF!</v>
      </c>
      <c r="F85" s="45" t="e">
        <f>IF($B85&lt;'RI compounds'!$C$6,IF($B85&gt;'RI compounds'!$C$5,INT(EXP(($B85-'RI compounds'!$C$5)/'RI compounds'!$H$6+LN('RI compounds'!$D$5))),""),"")</f>
        <v>#REF!</v>
      </c>
      <c r="G85" s="45" t="e">
        <f>IF($B85&lt;'RI compounds'!$C$7,IF($B85&gt;'RI compounds'!$C$6,INT(EXP(($B85-'RI compounds'!$C$6)/'RI compounds'!$H$7+LN('RI compounds'!$D$6))),""),"")</f>
        <v>#REF!</v>
      </c>
      <c r="H85" s="45" t="e">
        <f>IF($B85&lt;'RI compounds'!$C$8,IF($B85&gt;'RI compounds'!$C$7,INT(EXP(($B85-'RI compounds'!$C$7)/'RI compounds'!$H$8+LN('RI compounds'!$D$7))),""),"")</f>
        <v>#REF!</v>
      </c>
      <c r="I85" s="45" t="e">
        <f>IF($B85&lt;'RI compounds'!$C$9,IF($B85&gt;'RI compounds'!$C$8,INT(EXP(($B85-'RI compounds'!$C$8)/'RI compounds'!$H$9+LN('RI compounds'!$D$8))),""),"")</f>
        <v>#REF!</v>
      </c>
      <c r="J85" s="45" t="e">
        <f>IF($B85&lt;'RI compounds'!$C$10,IF($B85&gt;'RI compounds'!$C$9,INT(EXP(($B85-'RI compounds'!$C$9)/'RI compounds'!$H$10+LN('RI compounds'!$D$9))),""),"")</f>
        <v>#REF!</v>
      </c>
      <c r="K85" s="45" t="e">
        <f>IF($B85&lt;'RI compounds'!$C$11,IF($B85&gt;'RI compounds'!$C$10,INT(EXP(($B85-'RI compounds'!$C$10)/'RI compounds'!$H$11+LN('RI compounds'!$D$10))),""),"")</f>
        <v>#REF!</v>
      </c>
      <c r="L85" s="45" t="e">
        <f>IF($B85&lt;'RI compounds'!$C$12,IF($B85&gt;'RI compounds'!$C$11,INT(EXP(($B85-'RI compounds'!$C$11)/'RI compounds'!$H$12+LN('RI compounds'!$D$11))),""),"")</f>
        <v>#REF!</v>
      </c>
      <c r="M85" s="45" t="e">
        <f>IF($B85&lt;'RI compounds'!$C$13,IF($B85&gt;'RI compounds'!$C$12,INT(EXP(($B85-'RI compounds'!$C$12)/'RI compounds'!$H$13+LN('RI compounds'!$D$12))),""),"")</f>
        <v>#REF!</v>
      </c>
      <c r="N85" s="45" t="e">
        <f>IF($B85&lt;'RI compounds'!$C$14,IF($B85&gt;'RI compounds'!$C$13,INT(EXP(($B85-'RI compounds'!$C$13)/'RI compounds'!$H$14+LN('RI compounds'!$D$13))),""),"")</f>
        <v>#REF!</v>
      </c>
      <c r="O85" s="45" t="e">
        <f>IF($B85&lt;'RI compounds'!$C$15,IF($B85&gt;'RI compounds'!$C$14,INT(EXP(($B85-'RI compounds'!$C$14)/'RI compounds'!$H$15+LN('RI compounds'!$D$14))),""),"")</f>
        <v>#REF!</v>
      </c>
      <c r="P85" s="45" t="e">
        <f>IF($B85&lt;'RI compounds'!$C$16,IF($B85&gt;'RI compounds'!$C$15,INT(EXP(($B85-'RI compounds'!$C$15)/'RI compounds'!$H$16+LN('RI compounds'!$D$15))),""),"")</f>
        <v>#REF!</v>
      </c>
      <c r="Q85" s="45" t="e">
        <f>IF($B85&lt;'RI compounds'!$C$17,IF($B85&gt;'RI compounds'!$C$16,INT(EXP(($B85-'RI compounds'!$C$16)/'RI compounds'!$H$17+LN('RI compounds'!$D$16))),""),"")</f>
        <v>#REF!</v>
      </c>
      <c r="R85" s="45" t="e">
        <f>IF($B85&lt;'RI compounds'!$C$18,IF($B85&gt;'RI compounds'!$C$17,INT(EXP(($B85-'RI compounds'!$C$17)/'RI compounds'!$H$18+LN('RI compounds'!$D$17))),""),"")</f>
        <v>#REF!</v>
      </c>
      <c r="S85" s="45" t="e">
        <f>IF($B85&lt;'RI compounds'!$C$19,IF($B85&gt;'RI compounds'!$C$18,INT(EXP(($B85-'RI compounds'!$C$18)/'RI compounds'!$H$19+LN('RI compounds'!$D$18))),""),"")</f>
        <v>#REF!</v>
      </c>
      <c r="T85" s="45" t="e">
        <f>IF($B85&lt;'RI compounds'!$C$20,IF($B85&gt;'RI compounds'!$C$19,INT(EXP(($B85-'RI compounds'!$C$19)/'RI compounds'!$H$20+LN('RI compounds'!$D$19))),""),"")</f>
        <v>#REF!</v>
      </c>
      <c r="U85" s="45" t="e">
        <f>IF($B85&lt;'RI compounds'!$C$21,IF($B85&gt;'RI compounds'!$C$20,INT(EXP(($B85-'RI compounds'!$C$20)/'RI compounds'!$H$21+LN('RI compounds'!$D$20))),""),"")</f>
        <v>#REF!</v>
      </c>
      <c r="V85" s="45" t="e">
        <f>IF($B85&gt;'RI compounds'!$C$21,INT(EXP(($B85-'RI compounds'!$C$20)/'RI compounds'!$H$21+LN('RI compounds'!$D$20))),"")</f>
        <v>#REF!</v>
      </c>
      <c r="W85" s="28"/>
      <c r="X85" s="48" t="str">
        <f>All!B85</f>
        <v>Caproic acid**= Hexanoic acid**</v>
      </c>
      <c r="Y85" s="46">
        <f>+All!F85</f>
        <v>0.5</v>
      </c>
      <c r="Z85" s="49">
        <f>+All!H85</f>
        <v>959</v>
      </c>
      <c r="AA85" s="50" t="str">
        <f>IF($Z85=500,'RI compounds'!$C$3,IF($Z85&lt;'RI compounds'!$D$3,(LN($Z85)-LN('RI compounds'!$D$3))*'RI compounds'!$H$4+'RI compounds'!$C$3,""))</f>
        <v/>
      </c>
      <c r="AB85" s="50" t="str">
        <f>IF($Z85=600,'RI compounds'!$C$4,IF($Z85&lt;'RI compounds'!$D$4,IF($Z85&gt;'RI compounds'!$D$3,(LN($Z85)-LN('RI compounds'!$D$3))*'RI compounds'!$H$4+'RI compounds'!$C$3,""),""))</f>
        <v/>
      </c>
      <c r="AC85" s="50" t="str">
        <f>IF($Z85=700,+'RI compounds'!$C$5,IF($Z85&lt;'RI compounds'!$D$5,IF($Z85&gt;'RI compounds'!$D$4,(LN($Z85)-LN('RI compounds'!$D$4))*'RI compounds'!$H$5+'RI compounds'!$C$4,""),""))</f>
        <v/>
      </c>
      <c r="AD85" s="50" t="str">
        <f>IF($Z85=800,'RI compounds'!$C$6,IF($Z85&lt;'RI compounds'!$D$6,IF($Z85&gt;'RI compounds'!$D$5,(LN($Z85)-LN('RI compounds'!$D$5))*'RI compounds'!$H$6+'RI compounds'!$C$5,""),""))</f>
        <v/>
      </c>
      <c r="AE85" s="50" t="str">
        <f>IF($Z85=900,'RI compounds'!$C$7,IF($Z85&lt;'RI compounds'!$D$7,IF($Z85&gt;'RI compounds'!$D$6,(LN($Z85)-LN('RI compounds'!$D$6))*'RI compounds'!$H$7+'RI compounds'!$C$6,""),""))</f>
        <v/>
      </c>
      <c r="AF85" s="50">
        <f>IF($Z85=1000,'RI compounds'!$C$8,IF($Z85&lt;'RI compounds'!$D$8,IF($Z85&gt;'RI compounds'!$D$7,(LN($Z85)-LN('RI compounds'!$D$7))*'RI compounds'!$H$8+'RI compounds'!$C$7,""),""))</f>
        <v>12.056636616582789</v>
      </c>
      <c r="AG85" s="50" t="str">
        <f>IF($Z85=1100,'RI compounds'!$C$9,IF($Z85&lt;'RI compounds'!$D$9,IF($Z85&gt;'RI compounds'!$D$8,(LN($Z85)-LN('RI compounds'!$D$8))*'RI compounds'!$H$9+'RI compounds'!$C$8,""),""))</f>
        <v/>
      </c>
      <c r="AH85" s="50" t="str">
        <f>IF($Z85=1200,'RI compounds'!$C$10,IF($Z85&lt;'RI compounds'!$D$10,IF($Z85&gt;'RI compounds'!$D$9,(LN($Z85)-LN('RI compounds'!$D$9))*'RI compounds'!$H$10+'RI compounds'!$C$9,""),""))</f>
        <v/>
      </c>
      <c r="AI85" s="50" t="str">
        <f>IF($Z85=1300,'RI compounds'!$C$11,IF($Z85&lt;'RI compounds'!$D$11,IF($Z85&gt;'RI compounds'!$D$10,(LN($Z85)-LN('RI compounds'!$D$10))*'RI compounds'!$H$11+'RI compounds'!$C$10,""),""))</f>
        <v/>
      </c>
      <c r="AJ85" s="50" t="str">
        <f>IF($Z85=1400,'RI compounds'!$C$12,IF($Z85&lt;'RI compounds'!$D$12,IF($Z85&gt;'RI compounds'!$D$11,(LN($Z85)-LN('RI compounds'!$D$11))*'RI compounds'!$H$12+'RI compounds'!$C$11,""),""))</f>
        <v/>
      </c>
      <c r="AK85" s="50" t="str">
        <f>IF($Z85=1500,'RI compounds'!$C$13,IF($Z85&lt;'RI compounds'!$D$13,IF($Z85&gt;'RI compounds'!$D$12,(LN($Z85)-LN('RI compounds'!$D$12))*'RI compounds'!$H$13+'RI compounds'!$C$12,""),""))</f>
        <v/>
      </c>
      <c r="AL85" s="50" t="str">
        <f>IF($Z85=1600,'RI compounds'!$C$14,IF($Z85&lt;'RI compounds'!$D$14,IF($Z85&gt;'RI compounds'!$D$13,(LN($Z85)-LN('RI compounds'!$D$13))*'RI compounds'!$H$14+'RI compounds'!$C$13,""),""))</f>
        <v/>
      </c>
      <c r="AM85" s="50" t="str">
        <f>IF($Z85=1700,'RI compounds'!$C$15,IF($Z85&lt;'RI compounds'!$D$15,IF($Z85&gt;'RI compounds'!$D$14,(LN($Z85)-LN('RI compounds'!$D$14))*'RI compounds'!$H$15+'RI compounds'!$C$14,""),""))</f>
        <v/>
      </c>
      <c r="AN85" s="50" t="str">
        <f>IF($Z85=1800,'RI compounds'!$C$16,IF($Z85&lt;'RI compounds'!$D$16,IF($Z85&gt;'RI compounds'!$D$15,(LN($Z85)-LN('RI compounds'!$D$15))*'RI compounds'!$H$16+'RI compounds'!$C$15,""),""))</f>
        <v/>
      </c>
      <c r="AO85" s="50" t="str">
        <f>IF($Z85=1900,'RI compounds'!$C$17,IF($Z85&lt;'RI compounds'!$D$17,IF($Z85&gt;'RI compounds'!$D$16,(LN($Z85)-LN('RI compounds'!$D$16))*'RI compounds'!$H$17+'RI compounds'!$C$16,""),""))</f>
        <v/>
      </c>
      <c r="AP85" s="50" t="str">
        <f>IF($Z85=2000,'RI compounds'!$C$18,IF($Z85&lt;'RI compounds'!$D$18,IF($Z85&gt;'RI compounds'!$D$17,(LN($Z85)-LN('RI compounds'!$D$17))*'RI compounds'!$H$18+'RI compounds'!$C$17,""),""))</f>
        <v/>
      </c>
      <c r="AQ85" s="50" t="str">
        <f>IF($Z85=2100,'RI compounds'!$C$19,IF($Z85&lt;'RI compounds'!$D$19,IF($Z85&gt;'RI compounds'!$D$18,(LN($Z85)-LN('RI compounds'!$D$18))*'RI compounds'!$H$19+'RI compounds'!$C$18,""),""))</f>
        <v/>
      </c>
      <c r="AR85" s="50" t="str">
        <f>IF($Z85=2200,'RI compounds'!$C$20,IF($Z85&lt;'RI compounds'!$D$20,IF($Z85&gt;'RI compounds'!$D$19,(LN($Z85)-LN('RI compounds'!$D$19))*'RI compounds'!$H$20+'RI compounds'!$C$19,""),""))</f>
        <v/>
      </c>
      <c r="AS85" s="50" t="str">
        <f>IF($Z85=2300,'RI compounds'!$C$21,IF($Z85&lt;'RI compounds'!$D$21,IF($Z85&gt;'RI compounds'!$D$20,(LN($Z85)-LN('RI compounds'!$D$20))*'RI compounds'!$H$21+'RI compounds'!$C$20,""),""))</f>
        <v/>
      </c>
      <c r="AT85" s="50" t="str">
        <f>IF($Z85&gt;2300,(LN($Z85)-LN('RI compounds'!$D$20))*'RI compounds'!$H$21+'RI compounds'!$C$20,"")</f>
        <v/>
      </c>
    </row>
    <row r="86" spans="1:46" s="7" customFormat="1" ht="15" x14ac:dyDescent="0.25">
      <c r="A86" s="46">
        <f>+All!F86</f>
        <v>0.5</v>
      </c>
      <c r="B86" s="47" t="e">
        <f>All!#REF!</f>
        <v>#REF!</v>
      </c>
      <c r="C86" s="45" t="e">
        <f>IF(B86&lt;'RI compounds'!$C$3,INT(EXP((B86-'RI compounds'!$C$3)/'RI compounds'!$H$4+LN('RI compounds'!$D$3))),"")</f>
        <v>#REF!</v>
      </c>
      <c r="D86" s="45" t="e">
        <f>IF($B86&lt;'RI compounds'!$C$4,IF($B86&gt;'RI compounds'!$C$3,INT(EXP(($B86-'RI compounds'!$C$3)/'RI compounds'!$H$4+LN('RI compounds'!$D$3))),""),"")</f>
        <v>#REF!</v>
      </c>
      <c r="E86" s="45" t="e">
        <f>IF($B86&lt;'RI compounds'!$C$5,IF($B86&gt;'RI compounds'!$C$4,INT(EXP(($B86-'RI compounds'!$C$4)/'RI compounds'!$H$5+LN('RI compounds'!$D$4))),""),"")</f>
        <v>#REF!</v>
      </c>
      <c r="F86" s="45" t="e">
        <f>IF($B86&lt;'RI compounds'!$C$6,IF($B86&gt;'RI compounds'!$C$5,INT(EXP(($B86-'RI compounds'!$C$5)/'RI compounds'!$H$6+LN('RI compounds'!$D$5))),""),"")</f>
        <v>#REF!</v>
      </c>
      <c r="G86" s="45" t="e">
        <f>IF($B86&lt;'RI compounds'!$C$7,IF($B86&gt;'RI compounds'!$C$6,INT(EXP(($B86-'RI compounds'!$C$6)/'RI compounds'!$H$7+LN('RI compounds'!$D$6))),""),"")</f>
        <v>#REF!</v>
      </c>
      <c r="H86" s="45" t="e">
        <f>IF($B86&lt;'RI compounds'!$C$8,IF($B86&gt;'RI compounds'!$C$7,INT(EXP(($B86-'RI compounds'!$C$7)/'RI compounds'!$H$8+LN('RI compounds'!$D$7))),""),"")</f>
        <v>#REF!</v>
      </c>
      <c r="I86" s="45" t="e">
        <f>IF($B86&lt;'RI compounds'!$C$9,IF($B86&gt;'RI compounds'!$C$8,INT(EXP(($B86-'RI compounds'!$C$8)/'RI compounds'!$H$9+LN('RI compounds'!$D$8))),""),"")</f>
        <v>#REF!</v>
      </c>
      <c r="J86" s="45" t="e">
        <f>IF($B86&lt;'RI compounds'!$C$10,IF($B86&gt;'RI compounds'!$C$9,INT(EXP(($B86-'RI compounds'!$C$9)/'RI compounds'!$H$10+LN('RI compounds'!$D$9))),""),"")</f>
        <v>#REF!</v>
      </c>
      <c r="K86" s="45" t="e">
        <f>IF($B86&lt;'RI compounds'!$C$11,IF($B86&gt;'RI compounds'!$C$10,INT(EXP(($B86-'RI compounds'!$C$10)/'RI compounds'!$H$11+LN('RI compounds'!$D$10))),""),"")</f>
        <v>#REF!</v>
      </c>
      <c r="L86" s="45" t="e">
        <f>IF($B86&lt;'RI compounds'!$C$12,IF($B86&gt;'RI compounds'!$C$11,INT(EXP(($B86-'RI compounds'!$C$11)/'RI compounds'!$H$12+LN('RI compounds'!$D$11))),""),"")</f>
        <v>#REF!</v>
      </c>
      <c r="M86" s="45" t="e">
        <f>IF($B86&lt;'RI compounds'!$C$13,IF($B86&gt;'RI compounds'!$C$12,INT(EXP(($B86-'RI compounds'!$C$12)/'RI compounds'!$H$13+LN('RI compounds'!$D$12))),""),"")</f>
        <v>#REF!</v>
      </c>
      <c r="N86" s="45" t="e">
        <f>IF($B86&lt;'RI compounds'!$C$14,IF($B86&gt;'RI compounds'!$C$13,INT(EXP(($B86-'RI compounds'!$C$13)/'RI compounds'!$H$14+LN('RI compounds'!$D$13))),""),"")</f>
        <v>#REF!</v>
      </c>
      <c r="O86" s="45" t="e">
        <f>IF($B86&lt;'RI compounds'!$C$15,IF($B86&gt;'RI compounds'!$C$14,INT(EXP(($B86-'RI compounds'!$C$14)/'RI compounds'!$H$15+LN('RI compounds'!$D$14))),""),"")</f>
        <v>#REF!</v>
      </c>
      <c r="P86" s="45" t="e">
        <f>IF($B86&lt;'RI compounds'!$C$16,IF($B86&gt;'RI compounds'!$C$15,INT(EXP(($B86-'RI compounds'!$C$15)/'RI compounds'!$H$16+LN('RI compounds'!$D$15))),""),"")</f>
        <v>#REF!</v>
      </c>
      <c r="Q86" s="45" t="e">
        <f>IF($B86&lt;'RI compounds'!$C$17,IF($B86&gt;'RI compounds'!$C$16,INT(EXP(($B86-'RI compounds'!$C$16)/'RI compounds'!$H$17+LN('RI compounds'!$D$16))),""),"")</f>
        <v>#REF!</v>
      </c>
      <c r="R86" s="45" t="e">
        <f>IF($B86&lt;'RI compounds'!$C$18,IF($B86&gt;'RI compounds'!$C$17,INT(EXP(($B86-'RI compounds'!$C$17)/'RI compounds'!$H$18+LN('RI compounds'!$D$17))),""),"")</f>
        <v>#REF!</v>
      </c>
      <c r="S86" s="45" t="e">
        <f>IF($B86&lt;'RI compounds'!$C$19,IF($B86&gt;'RI compounds'!$C$18,INT(EXP(($B86-'RI compounds'!$C$18)/'RI compounds'!$H$19+LN('RI compounds'!$D$18))),""),"")</f>
        <v>#REF!</v>
      </c>
      <c r="T86" s="45" t="e">
        <f>IF($B86&lt;'RI compounds'!$C$20,IF($B86&gt;'RI compounds'!$C$19,INT(EXP(($B86-'RI compounds'!$C$19)/'RI compounds'!$H$20+LN('RI compounds'!$D$19))),""),"")</f>
        <v>#REF!</v>
      </c>
      <c r="U86" s="45" t="e">
        <f>IF($B86&lt;'RI compounds'!$C$21,IF($B86&gt;'RI compounds'!$C$20,INT(EXP(($B86-'RI compounds'!$C$20)/'RI compounds'!$H$21+LN('RI compounds'!$D$20))),""),"")</f>
        <v>#REF!</v>
      </c>
      <c r="V86" s="45" t="e">
        <f>IF($B86&gt;'RI compounds'!$C$21,INT(EXP(($B86-'RI compounds'!$C$20)/'RI compounds'!$H$21+LN('RI compounds'!$D$20))),"")</f>
        <v>#REF!</v>
      </c>
      <c r="W86" s="28"/>
      <c r="X86" s="48" t="str">
        <f>All!B86</f>
        <v>1-Heptanol</v>
      </c>
      <c r="Y86" s="46">
        <f>+All!F86</f>
        <v>0.5</v>
      </c>
      <c r="Z86" s="49">
        <f>+All!H86</f>
        <v>966</v>
      </c>
      <c r="AA86" s="50" t="str">
        <f>IF($Z86=500,'RI compounds'!$C$3,IF($Z86&lt;'RI compounds'!$D$3,(LN($Z86)-LN('RI compounds'!$D$3))*'RI compounds'!$H$4+'RI compounds'!$C$3,""))</f>
        <v/>
      </c>
      <c r="AB86" s="50" t="str">
        <f>IF($Z86=600,'RI compounds'!$C$4,IF($Z86&lt;'RI compounds'!$D$4,IF($Z86&gt;'RI compounds'!$D$3,(LN($Z86)-LN('RI compounds'!$D$3))*'RI compounds'!$H$4+'RI compounds'!$C$3,""),""))</f>
        <v/>
      </c>
      <c r="AC86" s="50" t="str">
        <f>IF($Z86=700,+'RI compounds'!$C$5,IF($Z86&lt;'RI compounds'!$D$5,IF($Z86&gt;'RI compounds'!$D$4,(LN($Z86)-LN('RI compounds'!$D$4))*'RI compounds'!$H$5+'RI compounds'!$C$4,""),""))</f>
        <v/>
      </c>
      <c r="AD86" s="50" t="str">
        <f>IF($Z86=800,'RI compounds'!$C$6,IF($Z86&lt;'RI compounds'!$D$6,IF($Z86&gt;'RI compounds'!$D$5,(LN($Z86)-LN('RI compounds'!$D$5))*'RI compounds'!$H$6+'RI compounds'!$C$5,""),""))</f>
        <v/>
      </c>
      <c r="AE86" s="50" t="str">
        <f>IF($Z86=900,'RI compounds'!$C$7,IF($Z86&lt;'RI compounds'!$D$7,IF($Z86&gt;'RI compounds'!$D$6,(LN($Z86)-LN('RI compounds'!$D$6))*'RI compounds'!$H$7+'RI compounds'!$C$6,""),""))</f>
        <v/>
      </c>
      <c r="AF86" s="50">
        <f>IF($Z86=1000,'RI compounds'!$C$8,IF($Z86&lt;'RI compounds'!$D$8,IF($Z86&gt;'RI compounds'!$D$7,(LN($Z86)-LN('RI compounds'!$D$7))*'RI compounds'!$H$8+'RI compounds'!$C$7,""),""))</f>
        <v>12.223820907444043</v>
      </c>
      <c r="AG86" s="50" t="str">
        <f>IF($Z86=1100,'RI compounds'!$C$9,IF($Z86&lt;'RI compounds'!$D$9,IF($Z86&gt;'RI compounds'!$D$8,(LN($Z86)-LN('RI compounds'!$D$8))*'RI compounds'!$H$9+'RI compounds'!$C$8,""),""))</f>
        <v/>
      </c>
      <c r="AH86" s="50" t="str">
        <f>IF($Z86=1200,'RI compounds'!$C$10,IF($Z86&lt;'RI compounds'!$D$10,IF($Z86&gt;'RI compounds'!$D$9,(LN($Z86)-LN('RI compounds'!$D$9))*'RI compounds'!$H$10+'RI compounds'!$C$9,""),""))</f>
        <v/>
      </c>
      <c r="AI86" s="50" t="str">
        <f>IF($Z86=1300,'RI compounds'!$C$11,IF($Z86&lt;'RI compounds'!$D$11,IF($Z86&gt;'RI compounds'!$D$10,(LN($Z86)-LN('RI compounds'!$D$10))*'RI compounds'!$H$11+'RI compounds'!$C$10,""),""))</f>
        <v/>
      </c>
      <c r="AJ86" s="50" t="str">
        <f>IF($Z86=1400,'RI compounds'!$C$12,IF($Z86&lt;'RI compounds'!$D$12,IF($Z86&gt;'RI compounds'!$D$11,(LN($Z86)-LN('RI compounds'!$D$11))*'RI compounds'!$H$12+'RI compounds'!$C$11,""),""))</f>
        <v/>
      </c>
      <c r="AK86" s="50" t="str">
        <f>IF($Z86=1500,'RI compounds'!$C$13,IF($Z86&lt;'RI compounds'!$D$13,IF($Z86&gt;'RI compounds'!$D$12,(LN($Z86)-LN('RI compounds'!$D$12))*'RI compounds'!$H$13+'RI compounds'!$C$12,""),""))</f>
        <v/>
      </c>
      <c r="AL86" s="50" t="str">
        <f>IF($Z86=1600,'RI compounds'!$C$14,IF($Z86&lt;'RI compounds'!$D$14,IF($Z86&gt;'RI compounds'!$D$13,(LN($Z86)-LN('RI compounds'!$D$13))*'RI compounds'!$H$14+'RI compounds'!$C$13,""),""))</f>
        <v/>
      </c>
      <c r="AM86" s="50" t="str">
        <f>IF($Z86=1700,'RI compounds'!$C$15,IF($Z86&lt;'RI compounds'!$D$15,IF($Z86&gt;'RI compounds'!$D$14,(LN($Z86)-LN('RI compounds'!$D$14))*'RI compounds'!$H$15+'RI compounds'!$C$14,""),""))</f>
        <v/>
      </c>
      <c r="AN86" s="50" t="str">
        <f>IF($Z86=1800,'RI compounds'!$C$16,IF($Z86&lt;'RI compounds'!$D$16,IF($Z86&gt;'RI compounds'!$D$15,(LN($Z86)-LN('RI compounds'!$D$15))*'RI compounds'!$H$16+'RI compounds'!$C$15,""),""))</f>
        <v/>
      </c>
      <c r="AO86" s="50" t="str">
        <f>IF($Z86=1900,'RI compounds'!$C$17,IF($Z86&lt;'RI compounds'!$D$17,IF($Z86&gt;'RI compounds'!$D$16,(LN($Z86)-LN('RI compounds'!$D$16))*'RI compounds'!$H$17+'RI compounds'!$C$16,""),""))</f>
        <v/>
      </c>
      <c r="AP86" s="50" t="str">
        <f>IF($Z86=2000,'RI compounds'!$C$18,IF($Z86&lt;'RI compounds'!$D$18,IF($Z86&gt;'RI compounds'!$D$17,(LN($Z86)-LN('RI compounds'!$D$17))*'RI compounds'!$H$18+'RI compounds'!$C$17,""),""))</f>
        <v/>
      </c>
      <c r="AQ86" s="50" t="str">
        <f>IF($Z86=2100,'RI compounds'!$C$19,IF($Z86&lt;'RI compounds'!$D$19,IF($Z86&gt;'RI compounds'!$D$18,(LN($Z86)-LN('RI compounds'!$D$18))*'RI compounds'!$H$19+'RI compounds'!$C$18,""),""))</f>
        <v/>
      </c>
      <c r="AR86" s="50" t="str">
        <f>IF($Z86=2200,'RI compounds'!$C$20,IF($Z86&lt;'RI compounds'!$D$20,IF($Z86&gt;'RI compounds'!$D$19,(LN($Z86)-LN('RI compounds'!$D$19))*'RI compounds'!$H$20+'RI compounds'!$C$19,""),""))</f>
        <v/>
      </c>
      <c r="AS86" s="50" t="str">
        <f>IF($Z86=2300,'RI compounds'!$C$21,IF($Z86&lt;'RI compounds'!$D$21,IF($Z86&gt;'RI compounds'!$D$20,(LN($Z86)-LN('RI compounds'!$D$20))*'RI compounds'!$H$21+'RI compounds'!$C$20,""),""))</f>
        <v/>
      </c>
      <c r="AT86" s="50" t="str">
        <f>IF($Z86&gt;2300,(LN($Z86)-LN('RI compounds'!$D$20))*'RI compounds'!$H$21+'RI compounds'!$C$20,"")</f>
        <v/>
      </c>
    </row>
    <row r="87" spans="1:46" s="7" customFormat="1" ht="15" x14ac:dyDescent="0.25">
      <c r="A87" s="46">
        <f>+All!F87</f>
        <v>0.5</v>
      </c>
      <c r="B87" s="47" t="e">
        <f>All!#REF!</f>
        <v>#REF!</v>
      </c>
      <c r="C87" s="45" t="e">
        <f>IF(B87&lt;'RI compounds'!$C$3,INT(EXP((B87-'RI compounds'!$C$3)/'RI compounds'!$H$4+LN('RI compounds'!$D$3))),"")</f>
        <v>#REF!</v>
      </c>
      <c r="D87" s="45" t="e">
        <f>IF($B87&lt;'RI compounds'!$C$4,IF($B87&gt;'RI compounds'!$C$3,INT(EXP(($B87-'RI compounds'!$C$3)/'RI compounds'!$H$4+LN('RI compounds'!$D$3))),""),"")</f>
        <v>#REF!</v>
      </c>
      <c r="E87" s="45" t="e">
        <f>IF($B87&lt;'RI compounds'!$C$5,IF($B87&gt;'RI compounds'!$C$4,INT(EXP(($B87-'RI compounds'!$C$4)/'RI compounds'!$H$5+LN('RI compounds'!$D$4))),""),"")</f>
        <v>#REF!</v>
      </c>
      <c r="F87" s="45" t="e">
        <f>IF($B87&lt;'RI compounds'!$C$6,IF($B87&gt;'RI compounds'!$C$5,INT(EXP(($B87-'RI compounds'!$C$5)/'RI compounds'!$H$6+LN('RI compounds'!$D$5))),""),"")</f>
        <v>#REF!</v>
      </c>
      <c r="G87" s="45" t="e">
        <f>IF($B87&lt;'RI compounds'!$C$7,IF($B87&gt;'RI compounds'!$C$6,INT(EXP(($B87-'RI compounds'!$C$6)/'RI compounds'!$H$7+LN('RI compounds'!$D$6))),""),"")</f>
        <v>#REF!</v>
      </c>
      <c r="H87" s="45" t="e">
        <f>IF($B87&lt;'RI compounds'!$C$8,IF($B87&gt;'RI compounds'!$C$7,INT(EXP(($B87-'RI compounds'!$C$7)/'RI compounds'!$H$8+LN('RI compounds'!$D$7))),""),"")</f>
        <v>#REF!</v>
      </c>
      <c r="I87" s="45" t="e">
        <f>IF($B87&lt;'RI compounds'!$C$9,IF($B87&gt;'RI compounds'!$C$8,INT(EXP(($B87-'RI compounds'!$C$8)/'RI compounds'!$H$9+LN('RI compounds'!$D$8))),""),"")</f>
        <v>#REF!</v>
      </c>
      <c r="J87" s="45" t="e">
        <f>IF($B87&lt;'RI compounds'!$C$10,IF($B87&gt;'RI compounds'!$C$9,INT(EXP(($B87-'RI compounds'!$C$9)/'RI compounds'!$H$10+LN('RI compounds'!$D$9))),""),"")</f>
        <v>#REF!</v>
      </c>
      <c r="K87" s="45" t="e">
        <f>IF($B87&lt;'RI compounds'!$C$11,IF($B87&gt;'RI compounds'!$C$10,INT(EXP(($B87-'RI compounds'!$C$10)/'RI compounds'!$H$11+LN('RI compounds'!$D$10))),""),"")</f>
        <v>#REF!</v>
      </c>
      <c r="L87" s="45" t="e">
        <f>IF($B87&lt;'RI compounds'!$C$12,IF($B87&gt;'RI compounds'!$C$11,INT(EXP(($B87-'RI compounds'!$C$11)/'RI compounds'!$H$12+LN('RI compounds'!$D$11))),""),"")</f>
        <v>#REF!</v>
      </c>
      <c r="M87" s="45" t="e">
        <f>IF($B87&lt;'RI compounds'!$C$13,IF($B87&gt;'RI compounds'!$C$12,INT(EXP(($B87-'RI compounds'!$C$12)/'RI compounds'!$H$13+LN('RI compounds'!$D$12))),""),"")</f>
        <v>#REF!</v>
      </c>
      <c r="N87" s="45" t="e">
        <f>IF($B87&lt;'RI compounds'!$C$14,IF($B87&gt;'RI compounds'!$C$13,INT(EXP(($B87-'RI compounds'!$C$13)/'RI compounds'!$H$14+LN('RI compounds'!$D$13))),""),"")</f>
        <v>#REF!</v>
      </c>
      <c r="O87" s="45" t="e">
        <f>IF($B87&lt;'RI compounds'!$C$15,IF($B87&gt;'RI compounds'!$C$14,INT(EXP(($B87-'RI compounds'!$C$14)/'RI compounds'!$H$15+LN('RI compounds'!$D$14))),""),"")</f>
        <v>#REF!</v>
      </c>
      <c r="P87" s="45" t="e">
        <f>IF($B87&lt;'RI compounds'!$C$16,IF($B87&gt;'RI compounds'!$C$15,INT(EXP(($B87-'RI compounds'!$C$15)/'RI compounds'!$H$16+LN('RI compounds'!$D$15))),""),"")</f>
        <v>#REF!</v>
      </c>
      <c r="Q87" s="45" t="e">
        <f>IF($B87&lt;'RI compounds'!$C$17,IF($B87&gt;'RI compounds'!$C$16,INT(EXP(($B87-'RI compounds'!$C$16)/'RI compounds'!$H$17+LN('RI compounds'!$D$16))),""),"")</f>
        <v>#REF!</v>
      </c>
      <c r="R87" s="45" t="e">
        <f>IF($B87&lt;'RI compounds'!$C$18,IF($B87&gt;'RI compounds'!$C$17,INT(EXP(($B87-'RI compounds'!$C$17)/'RI compounds'!$H$18+LN('RI compounds'!$D$17))),""),"")</f>
        <v>#REF!</v>
      </c>
      <c r="S87" s="45" t="e">
        <f>IF($B87&lt;'RI compounds'!$C$19,IF($B87&gt;'RI compounds'!$C$18,INT(EXP(($B87-'RI compounds'!$C$18)/'RI compounds'!$H$19+LN('RI compounds'!$D$18))),""),"")</f>
        <v>#REF!</v>
      </c>
      <c r="T87" s="45" t="e">
        <f>IF($B87&lt;'RI compounds'!$C$20,IF($B87&gt;'RI compounds'!$C$19,INT(EXP(($B87-'RI compounds'!$C$19)/'RI compounds'!$H$20+LN('RI compounds'!$D$19))),""),"")</f>
        <v>#REF!</v>
      </c>
      <c r="U87" s="45" t="e">
        <f>IF($B87&lt;'RI compounds'!$C$21,IF($B87&gt;'RI compounds'!$C$20,INT(EXP(($B87-'RI compounds'!$C$20)/'RI compounds'!$H$21+LN('RI compounds'!$D$20))),""),"")</f>
        <v>#REF!</v>
      </c>
      <c r="V87" s="45" t="e">
        <f>IF($B87&gt;'RI compounds'!$C$21,INT(EXP(($B87-'RI compounds'!$C$20)/'RI compounds'!$H$21+LN('RI compounds'!$D$20))),"")</f>
        <v>#REF!</v>
      </c>
      <c r="W87" s="28"/>
      <c r="X87" s="48" t="str">
        <f>All!B87</f>
        <v>Benzaldehyde</v>
      </c>
      <c r="Y87" s="46">
        <f>+All!F87</f>
        <v>0.5</v>
      </c>
      <c r="Z87" s="49">
        <f>+All!H87</f>
        <v>968</v>
      </c>
      <c r="AA87" s="50" t="str">
        <f>IF($Z87=500,'RI compounds'!$C$3,IF($Z87&lt;'RI compounds'!$D$3,(LN($Z87)-LN('RI compounds'!$D$3))*'RI compounds'!$H$4+'RI compounds'!$C$3,""))</f>
        <v/>
      </c>
      <c r="AB87" s="50" t="str">
        <f>IF($Z87=600,'RI compounds'!$C$4,IF($Z87&lt;'RI compounds'!$D$4,IF($Z87&gt;'RI compounds'!$D$3,(LN($Z87)-LN('RI compounds'!$D$3))*'RI compounds'!$H$4+'RI compounds'!$C$3,""),""))</f>
        <v/>
      </c>
      <c r="AC87" s="50" t="str">
        <f>IF($Z87=700,+'RI compounds'!$C$5,IF($Z87&lt;'RI compounds'!$D$5,IF($Z87&gt;'RI compounds'!$D$4,(LN($Z87)-LN('RI compounds'!$D$4))*'RI compounds'!$H$5+'RI compounds'!$C$4,""),""))</f>
        <v/>
      </c>
      <c r="AD87" s="50" t="str">
        <f>IF($Z87=800,'RI compounds'!$C$6,IF($Z87&lt;'RI compounds'!$D$6,IF($Z87&gt;'RI compounds'!$D$5,(LN($Z87)-LN('RI compounds'!$D$5))*'RI compounds'!$H$6+'RI compounds'!$C$5,""),""))</f>
        <v/>
      </c>
      <c r="AE87" s="50" t="str">
        <f>IF($Z87=900,'RI compounds'!$C$7,IF($Z87&lt;'RI compounds'!$D$7,IF($Z87&gt;'RI compounds'!$D$6,(LN($Z87)-LN('RI compounds'!$D$6))*'RI compounds'!$H$7+'RI compounds'!$C$6,""),""))</f>
        <v/>
      </c>
      <c r="AF87" s="50">
        <f>IF($Z87=1000,'RI compounds'!$C$8,IF($Z87&lt;'RI compounds'!$D$8,IF($Z87&gt;'RI compounds'!$D$7,(LN($Z87)-LN('RI compounds'!$D$7))*'RI compounds'!$H$8+'RI compounds'!$C$7,""),""))</f>
        <v>12.271365368382517</v>
      </c>
      <c r="AG87" s="50" t="str">
        <f>IF($Z87=1100,'RI compounds'!$C$9,IF($Z87&lt;'RI compounds'!$D$9,IF($Z87&gt;'RI compounds'!$D$8,(LN($Z87)-LN('RI compounds'!$D$8))*'RI compounds'!$H$9+'RI compounds'!$C$8,""),""))</f>
        <v/>
      </c>
      <c r="AH87" s="50" t="str">
        <f>IF($Z87=1200,'RI compounds'!$C$10,IF($Z87&lt;'RI compounds'!$D$10,IF($Z87&gt;'RI compounds'!$D$9,(LN($Z87)-LN('RI compounds'!$D$9))*'RI compounds'!$H$10+'RI compounds'!$C$9,""),""))</f>
        <v/>
      </c>
      <c r="AI87" s="50" t="str">
        <f>IF($Z87=1300,'RI compounds'!$C$11,IF($Z87&lt;'RI compounds'!$D$11,IF($Z87&gt;'RI compounds'!$D$10,(LN($Z87)-LN('RI compounds'!$D$10))*'RI compounds'!$H$11+'RI compounds'!$C$10,""),""))</f>
        <v/>
      </c>
      <c r="AJ87" s="50" t="str">
        <f>IF($Z87=1400,'RI compounds'!$C$12,IF($Z87&lt;'RI compounds'!$D$12,IF($Z87&gt;'RI compounds'!$D$11,(LN($Z87)-LN('RI compounds'!$D$11))*'RI compounds'!$H$12+'RI compounds'!$C$11,""),""))</f>
        <v/>
      </c>
      <c r="AK87" s="50" t="str">
        <f>IF($Z87=1500,'RI compounds'!$C$13,IF($Z87&lt;'RI compounds'!$D$13,IF($Z87&gt;'RI compounds'!$D$12,(LN($Z87)-LN('RI compounds'!$D$12))*'RI compounds'!$H$13+'RI compounds'!$C$12,""),""))</f>
        <v/>
      </c>
      <c r="AL87" s="50" t="str">
        <f>IF($Z87=1600,'RI compounds'!$C$14,IF($Z87&lt;'RI compounds'!$D$14,IF($Z87&gt;'RI compounds'!$D$13,(LN($Z87)-LN('RI compounds'!$D$13))*'RI compounds'!$H$14+'RI compounds'!$C$13,""),""))</f>
        <v/>
      </c>
      <c r="AM87" s="50" t="str">
        <f>IF($Z87=1700,'RI compounds'!$C$15,IF($Z87&lt;'RI compounds'!$D$15,IF($Z87&gt;'RI compounds'!$D$14,(LN($Z87)-LN('RI compounds'!$D$14))*'RI compounds'!$H$15+'RI compounds'!$C$14,""),""))</f>
        <v/>
      </c>
      <c r="AN87" s="50" t="str">
        <f>IF($Z87=1800,'RI compounds'!$C$16,IF($Z87&lt;'RI compounds'!$D$16,IF($Z87&gt;'RI compounds'!$D$15,(LN($Z87)-LN('RI compounds'!$D$15))*'RI compounds'!$H$16+'RI compounds'!$C$15,""),""))</f>
        <v/>
      </c>
      <c r="AO87" s="50" t="str">
        <f>IF($Z87=1900,'RI compounds'!$C$17,IF($Z87&lt;'RI compounds'!$D$17,IF($Z87&gt;'RI compounds'!$D$16,(LN($Z87)-LN('RI compounds'!$D$16))*'RI compounds'!$H$17+'RI compounds'!$C$16,""),""))</f>
        <v/>
      </c>
      <c r="AP87" s="50" t="str">
        <f>IF($Z87=2000,'RI compounds'!$C$18,IF($Z87&lt;'RI compounds'!$D$18,IF($Z87&gt;'RI compounds'!$D$17,(LN($Z87)-LN('RI compounds'!$D$17))*'RI compounds'!$H$18+'RI compounds'!$C$17,""),""))</f>
        <v/>
      </c>
      <c r="AQ87" s="50" t="str">
        <f>IF($Z87=2100,'RI compounds'!$C$19,IF($Z87&lt;'RI compounds'!$D$19,IF($Z87&gt;'RI compounds'!$D$18,(LN($Z87)-LN('RI compounds'!$D$18))*'RI compounds'!$H$19+'RI compounds'!$C$18,""),""))</f>
        <v/>
      </c>
      <c r="AR87" s="50" t="str">
        <f>IF($Z87=2200,'RI compounds'!$C$20,IF($Z87&lt;'RI compounds'!$D$20,IF($Z87&gt;'RI compounds'!$D$19,(LN($Z87)-LN('RI compounds'!$D$19))*'RI compounds'!$H$20+'RI compounds'!$C$19,""),""))</f>
        <v/>
      </c>
      <c r="AS87" s="50" t="str">
        <f>IF($Z87=2300,'RI compounds'!$C$21,IF($Z87&lt;'RI compounds'!$D$21,IF($Z87&gt;'RI compounds'!$D$20,(LN($Z87)-LN('RI compounds'!$D$20))*'RI compounds'!$H$21+'RI compounds'!$C$20,""),""))</f>
        <v/>
      </c>
      <c r="AT87" s="50" t="str">
        <f>IF($Z87&gt;2300,(LN($Z87)-LN('RI compounds'!$D$20))*'RI compounds'!$H$21+'RI compounds'!$C$20,"")</f>
        <v/>
      </c>
    </row>
    <row r="88" spans="1:46" s="7" customFormat="1" ht="15" x14ac:dyDescent="0.25">
      <c r="A88" s="46">
        <f>+All!F88</f>
        <v>0.5</v>
      </c>
      <c r="B88" s="47" t="e">
        <f>All!#REF!</f>
        <v>#REF!</v>
      </c>
      <c r="C88" s="45" t="e">
        <f>IF(B88&lt;'RI compounds'!$C$3,INT(EXP((B88-'RI compounds'!$C$3)/'RI compounds'!$H$4+LN('RI compounds'!$D$3))),"")</f>
        <v>#REF!</v>
      </c>
      <c r="D88" s="45" t="e">
        <f>IF($B88&lt;'RI compounds'!$C$4,IF($B88&gt;'RI compounds'!$C$3,INT(EXP(($B88-'RI compounds'!$C$3)/'RI compounds'!$H$4+LN('RI compounds'!$D$3))),""),"")</f>
        <v>#REF!</v>
      </c>
      <c r="E88" s="45" t="e">
        <f>IF($B88&lt;'RI compounds'!$C$5,IF($B88&gt;'RI compounds'!$C$4,INT(EXP(($B88-'RI compounds'!$C$4)/'RI compounds'!$H$5+LN('RI compounds'!$D$4))),""),"")</f>
        <v>#REF!</v>
      </c>
      <c r="F88" s="45" t="e">
        <f>IF($B88&lt;'RI compounds'!$C$6,IF($B88&gt;'RI compounds'!$C$5,INT(EXP(($B88-'RI compounds'!$C$5)/'RI compounds'!$H$6+LN('RI compounds'!$D$5))),""),"")</f>
        <v>#REF!</v>
      </c>
      <c r="G88" s="45" t="e">
        <f>IF($B88&lt;'RI compounds'!$C$7,IF($B88&gt;'RI compounds'!$C$6,INT(EXP(($B88-'RI compounds'!$C$6)/'RI compounds'!$H$7+LN('RI compounds'!$D$6))),""),"")</f>
        <v>#REF!</v>
      </c>
      <c r="H88" s="45" t="e">
        <f>IF($B88&lt;'RI compounds'!$C$8,IF($B88&gt;'RI compounds'!$C$7,INT(EXP(($B88-'RI compounds'!$C$7)/'RI compounds'!$H$8+LN('RI compounds'!$D$7))),""),"")</f>
        <v>#REF!</v>
      </c>
      <c r="I88" s="45" t="e">
        <f>IF($B88&lt;'RI compounds'!$C$9,IF($B88&gt;'RI compounds'!$C$8,INT(EXP(($B88-'RI compounds'!$C$8)/'RI compounds'!$H$9+LN('RI compounds'!$D$8))),""),"")</f>
        <v>#REF!</v>
      </c>
      <c r="J88" s="45" t="e">
        <f>IF($B88&lt;'RI compounds'!$C$10,IF($B88&gt;'RI compounds'!$C$9,INT(EXP(($B88-'RI compounds'!$C$9)/'RI compounds'!$H$10+LN('RI compounds'!$D$9))),""),"")</f>
        <v>#REF!</v>
      </c>
      <c r="K88" s="45" t="e">
        <f>IF($B88&lt;'RI compounds'!$C$11,IF($B88&gt;'RI compounds'!$C$10,INT(EXP(($B88-'RI compounds'!$C$10)/'RI compounds'!$H$11+LN('RI compounds'!$D$10))),""),"")</f>
        <v>#REF!</v>
      </c>
      <c r="L88" s="45" t="e">
        <f>IF($B88&lt;'RI compounds'!$C$12,IF($B88&gt;'RI compounds'!$C$11,INT(EXP(($B88-'RI compounds'!$C$11)/'RI compounds'!$H$12+LN('RI compounds'!$D$11))),""),"")</f>
        <v>#REF!</v>
      </c>
      <c r="M88" s="45" t="e">
        <f>IF($B88&lt;'RI compounds'!$C$13,IF($B88&gt;'RI compounds'!$C$12,INT(EXP(($B88-'RI compounds'!$C$12)/'RI compounds'!$H$13+LN('RI compounds'!$D$12))),""),"")</f>
        <v>#REF!</v>
      </c>
      <c r="N88" s="45" t="e">
        <f>IF($B88&lt;'RI compounds'!$C$14,IF($B88&gt;'RI compounds'!$C$13,INT(EXP(($B88-'RI compounds'!$C$13)/'RI compounds'!$H$14+LN('RI compounds'!$D$13))),""),"")</f>
        <v>#REF!</v>
      </c>
      <c r="O88" s="45" t="e">
        <f>IF($B88&lt;'RI compounds'!$C$15,IF($B88&gt;'RI compounds'!$C$14,INT(EXP(($B88-'RI compounds'!$C$14)/'RI compounds'!$H$15+LN('RI compounds'!$D$14))),""),"")</f>
        <v>#REF!</v>
      </c>
      <c r="P88" s="45" t="e">
        <f>IF($B88&lt;'RI compounds'!$C$16,IF($B88&gt;'RI compounds'!$C$15,INT(EXP(($B88-'RI compounds'!$C$15)/'RI compounds'!$H$16+LN('RI compounds'!$D$15))),""),"")</f>
        <v>#REF!</v>
      </c>
      <c r="Q88" s="45" t="e">
        <f>IF($B88&lt;'RI compounds'!$C$17,IF($B88&gt;'RI compounds'!$C$16,INT(EXP(($B88-'RI compounds'!$C$16)/'RI compounds'!$H$17+LN('RI compounds'!$D$16))),""),"")</f>
        <v>#REF!</v>
      </c>
      <c r="R88" s="45" t="e">
        <f>IF($B88&lt;'RI compounds'!$C$18,IF($B88&gt;'RI compounds'!$C$17,INT(EXP(($B88-'RI compounds'!$C$17)/'RI compounds'!$H$18+LN('RI compounds'!$D$17))),""),"")</f>
        <v>#REF!</v>
      </c>
      <c r="S88" s="45" t="e">
        <f>IF($B88&lt;'RI compounds'!$C$19,IF($B88&gt;'RI compounds'!$C$18,INT(EXP(($B88-'RI compounds'!$C$18)/'RI compounds'!$H$19+LN('RI compounds'!$D$18))),""),"")</f>
        <v>#REF!</v>
      </c>
      <c r="T88" s="45" t="e">
        <f>IF($B88&lt;'RI compounds'!$C$20,IF($B88&gt;'RI compounds'!$C$19,INT(EXP(($B88-'RI compounds'!$C$19)/'RI compounds'!$H$20+LN('RI compounds'!$D$19))),""),"")</f>
        <v>#REF!</v>
      </c>
      <c r="U88" s="45" t="e">
        <f>IF($B88&lt;'RI compounds'!$C$21,IF($B88&gt;'RI compounds'!$C$20,INT(EXP(($B88-'RI compounds'!$C$20)/'RI compounds'!$H$21+LN('RI compounds'!$D$20))),""),"")</f>
        <v>#REF!</v>
      </c>
      <c r="V88" s="45" t="e">
        <f>IF($B88&gt;'RI compounds'!$C$21,INT(EXP(($B88-'RI compounds'!$C$20)/'RI compounds'!$H$21+LN('RI compounds'!$D$20))),"")</f>
        <v>#REF!</v>
      </c>
      <c r="W88" s="28"/>
      <c r="X88" s="48" t="str">
        <f>All!B88</f>
        <v>Benzaldehyde-high</v>
      </c>
      <c r="Y88" s="46">
        <f>+All!F88</f>
        <v>0.5</v>
      </c>
      <c r="Z88" s="49">
        <f>+All!H88</f>
        <v>968</v>
      </c>
      <c r="AA88" s="50" t="str">
        <f>IF($Z88=500,'RI compounds'!$C$3,IF($Z88&lt;'RI compounds'!$D$3,(LN($Z88)-LN('RI compounds'!$D$3))*'RI compounds'!$H$4+'RI compounds'!$C$3,""))</f>
        <v/>
      </c>
      <c r="AB88" s="50" t="str">
        <f>IF($Z88=600,'RI compounds'!$C$4,IF($Z88&lt;'RI compounds'!$D$4,IF($Z88&gt;'RI compounds'!$D$3,(LN($Z88)-LN('RI compounds'!$D$3))*'RI compounds'!$H$4+'RI compounds'!$C$3,""),""))</f>
        <v/>
      </c>
      <c r="AC88" s="50" t="str">
        <f>IF($Z88=700,+'RI compounds'!$C$5,IF($Z88&lt;'RI compounds'!$D$5,IF($Z88&gt;'RI compounds'!$D$4,(LN($Z88)-LN('RI compounds'!$D$4))*'RI compounds'!$H$5+'RI compounds'!$C$4,""),""))</f>
        <v/>
      </c>
      <c r="AD88" s="50" t="str">
        <f>IF($Z88=800,'RI compounds'!$C$6,IF($Z88&lt;'RI compounds'!$D$6,IF($Z88&gt;'RI compounds'!$D$5,(LN($Z88)-LN('RI compounds'!$D$5))*'RI compounds'!$H$6+'RI compounds'!$C$5,""),""))</f>
        <v/>
      </c>
      <c r="AE88" s="50" t="str">
        <f>IF($Z88=900,'RI compounds'!$C$7,IF($Z88&lt;'RI compounds'!$D$7,IF($Z88&gt;'RI compounds'!$D$6,(LN($Z88)-LN('RI compounds'!$D$6))*'RI compounds'!$H$7+'RI compounds'!$C$6,""),""))</f>
        <v/>
      </c>
      <c r="AF88" s="50">
        <f>IF($Z88=1000,'RI compounds'!$C$8,IF($Z88&lt;'RI compounds'!$D$8,IF($Z88&gt;'RI compounds'!$D$7,(LN($Z88)-LN('RI compounds'!$D$7))*'RI compounds'!$H$8+'RI compounds'!$C$7,""),""))</f>
        <v>12.271365368382517</v>
      </c>
      <c r="AG88" s="50" t="str">
        <f>IF($Z88=1100,'RI compounds'!$C$9,IF($Z88&lt;'RI compounds'!$D$9,IF($Z88&gt;'RI compounds'!$D$8,(LN($Z88)-LN('RI compounds'!$D$8))*'RI compounds'!$H$9+'RI compounds'!$C$8,""),""))</f>
        <v/>
      </c>
      <c r="AH88" s="50" t="str">
        <f>IF($Z88=1200,'RI compounds'!$C$10,IF($Z88&lt;'RI compounds'!$D$10,IF($Z88&gt;'RI compounds'!$D$9,(LN($Z88)-LN('RI compounds'!$D$9))*'RI compounds'!$H$10+'RI compounds'!$C$9,""),""))</f>
        <v/>
      </c>
      <c r="AI88" s="50" t="str">
        <f>IF($Z88=1300,'RI compounds'!$C$11,IF($Z88&lt;'RI compounds'!$D$11,IF($Z88&gt;'RI compounds'!$D$10,(LN($Z88)-LN('RI compounds'!$D$10))*'RI compounds'!$H$11+'RI compounds'!$C$10,""),""))</f>
        <v/>
      </c>
      <c r="AJ88" s="50" t="str">
        <f>IF($Z88=1400,'RI compounds'!$C$12,IF($Z88&lt;'RI compounds'!$D$12,IF($Z88&gt;'RI compounds'!$D$11,(LN($Z88)-LN('RI compounds'!$D$11))*'RI compounds'!$H$12+'RI compounds'!$C$11,""),""))</f>
        <v/>
      </c>
      <c r="AK88" s="50" t="str">
        <f>IF($Z88=1500,'RI compounds'!$C$13,IF($Z88&lt;'RI compounds'!$D$13,IF($Z88&gt;'RI compounds'!$D$12,(LN($Z88)-LN('RI compounds'!$D$12))*'RI compounds'!$H$13+'RI compounds'!$C$12,""),""))</f>
        <v/>
      </c>
      <c r="AL88" s="50" t="str">
        <f>IF($Z88=1600,'RI compounds'!$C$14,IF($Z88&lt;'RI compounds'!$D$14,IF($Z88&gt;'RI compounds'!$D$13,(LN($Z88)-LN('RI compounds'!$D$13))*'RI compounds'!$H$14+'RI compounds'!$C$13,""),""))</f>
        <v/>
      </c>
      <c r="AM88" s="50" t="str">
        <f>IF($Z88=1700,'RI compounds'!$C$15,IF($Z88&lt;'RI compounds'!$D$15,IF($Z88&gt;'RI compounds'!$D$14,(LN($Z88)-LN('RI compounds'!$D$14))*'RI compounds'!$H$15+'RI compounds'!$C$14,""),""))</f>
        <v/>
      </c>
      <c r="AN88" s="50" t="str">
        <f>IF($Z88=1800,'RI compounds'!$C$16,IF($Z88&lt;'RI compounds'!$D$16,IF($Z88&gt;'RI compounds'!$D$15,(LN($Z88)-LN('RI compounds'!$D$15))*'RI compounds'!$H$16+'RI compounds'!$C$15,""),""))</f>
        <v/>
      </c>
      <c r="AO88" s="50" t="str">
        <f>IF($Z88=1900,'RI compounds'!$C$17,IF($Z88&lt;'RI compounds'!$D$17,IF($Z88&gt;'RI compounds'!$D$16,(LN($Z88)-LN('RI compounds'!$D$16))*'RI compounds'!$H$17+'RI compounds'!$C$16,""),""))</f>
        <v/>
      </c>
      <c r="AP88" s="50" t="str">
        <f>IF($Z88=2000,'RI compounds'!$C$18,IF($Z88&lt;'RI compounds'!$D$18,IF($Z88&gt;'RI compounds'!$D$17,(LN($Z88)-LN('RI compounds'!$D$17))*'RI compounds'!$H$18+'RI compounds'!$C$17,""),""))</f>
        <v/>
      </c>
      <c r="AQ88" s="50" t="str">
        <f>IF($Z88=2100,'RI compounds'!$C$19,IF($Z88&lt;'RI compounds'!$D$19,IF($Z88&gt;'RI compounds'!$D$18,(LN($Z88)-LN('RI compounds'!$D$18))*'RI compounds'!$H$19+'RI compounds'!$C$18,""),""))</f>
        <v/>
      </c>
      <c r="AR88" s="50" t="str">
        <f>IF($Z88=2200,'RI compounds'!$C$20,IF($Z88&lt;'RI compounds'!$D$20,IF($Z88&gt;'RI compounds'!$D$19,(LN($Z88)-LN('RI compounds'!$D$19))*'RI compounds'!$H$20+'RI compounds'!$C$19,""),""))</f>
        <v/>
      </c>
      <c r="AS88" s="50" t="str">
        <f>IF($Z88=2300,'RI compounds'!$C$21,IF($Z88&lt;'RI compounds'!$D$21,IF($Z88&gt;'RI compounds'!$D$20,(LN($Z88)-LN('RI compounds'!$D$20))*'RI compounds'!$H$21+'RI compounds'!$C$20,""),""))</f>
        <v/>
      </c>
      <c r="AT88" s="50" t="str">
        <f>IF($Z88&gt;2300,(LN($Z88)-LN('RI compounds'!$D$20))*'RI compounds'!$H$21+'RI compounds'!$C$20,"")</f>
        <v/>
      </c>
    </row>
    <row r="89" spans="1:46" s="7" customFormat="1" ht="15" x14ac:dyDescent="0.25">
      <c r="A89" s="46">
        <f>+All!F89</f>
        <v>0.5</v>
      </c>
      <c r="B89" s="47" t="e">
        <f>All!#REF!</f>
        <v>#REF!</v>
      </c>
      <c r="C89" s="45" t="e">
        <f>IF(B89&lt;'RI compounds'!$C$3,INT(EXP((B89-'RI compounds'!$C$3)/'RI compounds'!$H$4+LN('RI compounds'!$D$3))),"")</f>
        <v>#REF!</v>
      </c>
      <c r="D89" s="45" t="e">
        <f>IF($B89&lt;'RI compounds'!$C$4,IF($B89&gt;'RI compounds'!$C$3,INT(EXP(($B89-'RI compounds'!$C$3)/'RI compounds'!$H$4+LN('RI compounds'!$D$3))),""),"")</f>
        <v>#REF!</v>
      </c>
      <c r="E89" s="45" t="e">
        <f>IF($B89&lt;'RI compounds'!$C$5,IF($B89&gt;'RI compounds'!$C$4,INT(EXP(($B89-'RI compounds'!$C$4)/'RI compounds'!$H$5+LN('RI compounds'!$D$4))),""),"")</f>
        <v>#REF!</v>
      </c>
      <c r="F89" s="45" t="e">
        <f>IF($B89&lt;'RI compounds'!$C$6,IF($B89&gt;'RI compounds'!$C$5,INT(EXP(($B89-'RI compounds'!$C$5)/'RI compounds'!$H$6+LN('RI compounds'!$D$5))),""),"")</f>
        <v>#REF!</v>
      </c>
      <c r="G89" s="45" t="e">
        <f>IF($B89&lt;'RI compounds'!$C$7,IF($B89&gt;'RI compounds'!$C$6,INT(EXP(($B89-'RI compounds'!$C$6)/'RI compounds'!$H$7+LN('RI compounds'!$D$6))),""),"")</f>
        <v>#REF!</v>
      </c>
      <c r="H89" s="45" t="e">
        <f>IF($B89&lt;'RI compounds'!$C$8,IF($B89&gt;'RI compounds'!$C$7,INT(EXP(($B89-'RI compounds'!$C$7)/'RI compounds'!$H$8+LN('RI compounds'!$D$7))),""),"")</f>
        <v>#REF!</v>
      </c>
      <c r="I89" s="45" t="e">
        <f>IF($B89&lt;'RI compounds'!$C$9,IF($B89&gt;'RI compounds'!$C$8,INT(EXP(($B89-'RI compounds'!$C$8)/'RI compounds'!$H$9+LN('RI compounds'!$D$8))),""),"")</f>
        <v>#REF!</v>
      </c>
      <c r="J89" s="45" t="e">
        <f>IF($B89&lt;'RI compounds'!$C$10,IF($B89&gt;'RI compounds'!$C$9,INT(EXP(($B89-'RI compounds'!$C$9)/'RI compounds'!$H$10+LN('RI compounds'!$D$9))),""),"")</f>
        <v>#REF!</v>
      </c>
      <c r="K89" s="45" t="e">
        <f>IF($B89&lt;'RI compounds'!$C$11,IF($B89&gt;'RI compounds'!$C$10,INT(EXP(($B89-'RI compounds'!$C$10)/'RI compounds'!$H$11+LN('RI compounds'!$D$10))),""),"")</f>
        <v>#REF!</v>
      </c>
      <c r="L89" s="45" t="e">
        <f>IF($B89&lt;'RI compounds'!$C$12,IF($B89&gt;'RI compounds'!$C$11,INT(EXP(($B89-'RI compounds'!$C$11)/'RI compounds'!$H$12+LN('RI compounds'!$D$11))),""),"")</f>
        <v>#REF!</v>
      </c>
      <c r="M89" s="45" t="e">
        <f>IF($B89&lt;'RI compounds'!$C$13,IF($B89&gt;'RI compounds'!$C$12,INT(EXP(($B89-'RI compounds'!$C$12)/'RI compounds'!$H$13+LN('RI compounds'!$D$12))),""),"")</f>
        <v>#REF!</v>
      </c>
      <c r="N89" s="45" t="e">
        <f>IF($B89&lt;'RI compounds'!$C$14,IF($B89&gt;'RI compounds'!$C$13,INT(EXP(($B89-'RI compounds'!$C$13)/'RI compounds'!$H$14+LN('RI compounds'!$D$13))),""),"")</f>
        <v>#REF!</v>
      </c>
      <c r="O89" s="45" t="e">
        <f>IF($B89&lt;'RI compounds'!$C$15,IF($B89&gt;'RI compounds'!$C$14,INT(EXP(($B89-'RI compounds'!$C$14)/'RI compounds'!$H$15+LN('RI compounds'!$D$14))),""),"")</f>
        <v>#REF!</v>
      </c>
      <c r="P89" s="45" t="e">
        <f>IF($B89&lt;'RI compounds'!$C$16,IF($B89&gt;'RI compounds'!$C$15,INT(EXP(($B89-'RI compounds'!$C$15)/'RI compounds'!$H$16+LN('RI compounds'!$D$15))),""),"")</f>
        <v>#REF!</v>
      </c>
      <c r="Q89" s="45" t="e">
        <f>IF($B89&lt;'RI compounds'!$C$17,IF($B89&gt;'RI compounds'!$C$16,INT(EXP(($B89-'RI compounds'!$C$16)/'RI compounds'!$H$17+LN('RI compounds'!$D$16))),""),"")</f>
        <v>#REF!</v>
      </c>
      <c r="R89" s="45" t="e">
        <f>IF($B89&lt;'RI compounds'!$C$18,IF($B89&gt;'RI compounds'!$C$17,INT(EXP(($B89-'RI compounds'!$C$17)/'RI compounds'!$H$18+LN('RI compounds'!$D$17))),""),"")</f>
        <v>#REF!</v>
      </c>
      <c r="S89" s="45" t="e">
        <f>IF($B89&lt;'RI compounds'!$C$19,IF($B89&gt;'RI compounds'!$C$18,INT(EXP(($B89-'RI compounds'!$C$18)/'RI compounds'!$H$19+LN('RI compounds'!$D$18))),""),"")</f>
        <v>#REF!</v>
      </c>
      <c r="T89" s="45" t="e">
        <f>IF($B89&lt;'RI compounds'!$C$20,IF($B89&gt;'RI compounds'!$C$19,INT(EXP(($B89-'RI compounds'!$C$19)/'RI compounds'!$H$20+LN('RI compounds'!$D$19))),""),"")</f>
        <v>#REF!</v>
      </c>
      <c r="U89" s="45" t="e">
        <f>IF($B89&lt;'RI compounds'!$C$21,IF($B89&gt;'RI compounds'!$C$20,INT(EXP(($B89-'RI compounds'!$C$20)/'RI compounds'!$H$21+LN('RI compounds'!$D$20))),""),"")</f>
        <v>#REF!</v>
      </c>
      <c r="V89" s="45" t="e">
        <f>IF($B89&gt;'RI compounds'!$C$21,INT(EXP(($B89-'RI compounds'!$C$20)/'RI compounds'!$H$21+LN('RI compounds'!$D$20))),"")</f>
        <v>#REF!</v>
      </c>
      <c r="W89" s="28"/>
      <c r="X89" s="48" t="str">
        <f>All!B89</f>
        <v>1-Octen-3-ol</v>
      </c>
      <c r="Y89" s="46">
        <f>+All!F89</f>
        <v>0.5</v>
      </c>
      <c r="Z89" s="49">
        <f>+All!H89</f>
        <v>978</v>
      </c>
      <c r="AA89" s="50" t="str">
        <f>IF($Z89=500,'RI compounds'!$C$3,IF($Z89&lt;'RI compounds'!$D$3,(LN($Z89)-LN('RI compounds'!$D$3))*'RI compounds'!$H$4+'RI compounds'!$C$3,""))</f>
        <v/>
      </c>
      <c r="AB89" s="50" t="str">
        <f>IF($Z89=600,'RI compounds'!$C$4,IF($Z89&lt;'RI compounds'!$D$4,IF($Z89&gt;'RI compounds'!$D$3,(LN($Z89)-LN('RI compounds'!$D$3))*'RI compounds'!$H$4+'RI compounds'!$C$3,""),""))</f>
        <v/>
      </c>
      <c r="AC89" s="50" t="str">
        <f>IF($Z89=700,+'RI compounds'!$C$5,IF($Z89&lt;'RI compounds'!$D$5,IF($Z89&gt;'RI compounds'!$D$4,(LN($Z89)-LN('RI compounds'!$D$4))*'RI compounds'!$H$5+'RI compounds'!$C$4,""),""))</f>
        <v/>
      </c>
      <c r="AD89" s="50" t="str">
        <f>IF($Z89=800,'RI compounds'!$C$6,IF($Z89&lt;'RI compounds'!$D$6,IF($Z89&gt;'RI compounds'!$D$5,(LN($Z89)-LN('RI compounds'!$D$5))*'RI compounds'!$H$6+'RI compounds'!$C$5,""),""))</f>
        <v/>
      </c>
      <c r="AE89" s="50" t="str">
        <f>IF($Z89=900,'RI compounds'!$C$7,IF($Z89&lt;'RI compounds'!$D$7,IF($Z89&gt;'RI compounds'!$D$6,(LN($Z89)-LN('RI compounds'!$D$6))*'RI compounds'!$H$7+'RI compounds'!$C$6,""),""))</f>
        <v/>
      </c>
      <c r="AF89" s="50">
        <f>IF($Z89=1000,'RI compounds'!$C$8,IF($Z89&lt;'RI compounds'!$D$8,IF($Z89&gt;'RI compounds'!$D$7,(LN($Z89)-LN('RI compounds'!$D$7))*'RI compounds'!$H$8+'RI compounds'!$C$7,""),""))</f>
        <v>12.5076237549806</v>
      </c>
      <c r="AG89" s="50" t="str">
        <f>IF($Z89=1100,'RI compounds'!$C$9,IF($Z89&lt;'RI compounds'!$D$9,IF($Z89&gt;'RI compounds'!$D$8,(LN($Z89)-LN('RI compounds'!$D$8))*'RI compounds'!$H$9+'RI compounds'!$C$8,""),""))</f>
        <v/>
      </c>
      <c r="AH89" s="50" t="str">
        <f>IF($Z89=1200,'RI compounds'!$C$10,IF($Z89&lt;'RI compounds'!$D$10,IF($Z89&gt;'RI compounds'!$D$9,(LN($Z89)-LN('RI compounds'!$D$9))*'RI compounds'!$H$10+'RI compounds'!$C$9,""),""))</f>
        <v/>
      </c>
      <c r="AI89" s="50" t="str">
        <f>IF($Z89=1300,'RI compounds'!$C$11,IF($Z89&lt;'RI compounds'!$D$11,IF($Z89&gt;'RI compounds'!$D$10,(LN($Z89)-LN('RI compounds'!$D$10))*'RI compounds'!$H$11+'RI compounds'!$C$10,""),""))</f>
        <v/>
      </c>
      <c r="AJ89" s="50" t="str">
        <f>IF($Z89=1400,'RI compounds'!$C$12,IF($Z89&lt;'RI compounds'!$D$12,IF($Z89&gt;'RI compounds'!$D$11,(LN($Z89)-LN('RI compounds'!$D$11))*'RI compounds'!$H$12+'RI compounds'!$C$11,""),""))</f>
        <v/>
      </c>
      <c r="AK89" s="50" t="str">
        <f>IF($Z89=1500,'RI compounds'!$C$13,IF($Z89&lt;'RI compounds'!$D$13,IF($Z89&gt;'RI compounds'!$D$12,(LN($Z89)-LN('RI compounds'!$D$12))*'RI compounds'!$H$13+'RI compounds'!$C$12,""),""))</f>
        <v/>
      </c>
      <c r="AL89" s="50" t="str">
        <f>IF($Z89=1600,'RI compounds'!$C$14,IF($Z89&lt;'RI compounds'!$D$14,IF($Z89&gt;'RI compounds'!$D$13,(LN($Z89)-LN('RI compounds'!$D$13))*'RI compounds'!$H$14+'RI compounds'!$C$13,""),""))</f>
        <v/>
      </c>
      <c r="AM89" s="50" t="str">
        <f>IF($Z89=1700,'RI compounds'!$C$15,IF($Z89&lt;'RI compounds'!$D$15,IF($Z89&gt;'RI compounds'!$D$14,(LN($Z89)-LN('RI compounds'!$D$14))*'RI compounds'!$H$15+'RI compounds'!$C$14,""),""))</f>
        <v/>
      </c>
      <c r="AN89" s="50" t="str">
        <f>IF($Z89=1800,'RI compounds'!$C$16,IF($Z89&lt;'RI compounds'!$D$16,IF($Z89&gt;'RI compounds'!$D$15,(LN($Z89)-LN('RI compounds'!$D$15))*'RI compounds'!$H$16+'RI compounds'!$C$15,""),""))</f>
        <v/>
      </c>
      <c r="AO89" s="50" t="str">
        <f>IF($Z89=1900,'RI compounds'!$C$17,IF($Z89&lt;'RI compounds'!$D$17,IF($Z89&gt;'RI compounds'!$D$16,(LN($Z89)-LN('RI compounds'!$D$16))*'RI compounds'!$H$17+'RI compounds'!$C$16,""),""))</f>
        <v/>
      </c>
      <c r="AP89" s="50" t="str">
        <f>IF($Z89=2000,'RI compounds'!$C$18,IF($Z89&lt;'RI compounds'!$D$18,IF($Z89&gt;'RI compounds'!$D$17,(LN($Z89)-LN('RI compounds'!$D$17))*'RI compounds'!$H$18+'RI compounds'!$C$17,""),""))</f>
        <v/>
      </c>
      <c r="AQ89" s="50" t="str">
        <f>IF($Z89=2100,'RI compounds'!$C$19,IF($Z89&lt;'RI compounds'!$D$19,IF($Z89&gt;'RI compounds'!$D$18,(LN($Z89)-LN('RI compounds'!$D$18))*'RI compounds'!$H$19+'RI compounds'!$C$18,""),""))</f>
        <v/>
      </c>
      <c r="AR89" s="50" t="str">
        <f>IF($Z89=2200,'RI compounds'!$C$20,IF($Z89&lt;'RI compounds'!$D$20,IF($Z89&gt;'RI compounds'!$D$19,(LN($Z89)-LN('RI compounds'!$D$19))*'RI compounds'!$H$20+'RI compounds'!$C$19,""),""))</f>
        <v/>
      </c>
      <c r="AS89" s="50" t="str">
        <f>IF($Z89=2300,'RI compounds'!$C$21,IF($Z89&lt;'RI compounds'!$D$21,IF($Z89&gt;'RI compounds'!$D$20,(LN($Z89)-LN('RI compounds'!$D$20))*'RI compounds'!$H$21+'RI compounds'!$C$20,""),""))</f>
        <v/>
      </c>
      <c r="AT89" s="50" t="str">
        <f>IF($Z89&gt;2300,(LN($Z89)-LN('RI compounds'!$D$20))*'RI compounds'!$H$21+'RI compounds'!$C$20,"")</f>
        <v/>
      </c>
    </row>
    <row r="90" spans="1:46" s="7" customFormat="1" ht="15" x14ac:dyDescent="0.25">
      <c r="A90" s="46">
        <f>+All!F90</f>
        <v>0.5</v>
      </c>
      <c r="B90" s="47" t="e">
        <f>All!#REF!</f>
        <v>#REF!</v>
      </c>
      <c r="C90" s="45" t="e">
        <f>IF(B90&lt;'RI compounds'!$C$3,INT(EXP((B90-'RI compounds'!$C$3)/'RI compounds'!$H$4+LN('RI compounds'!$D$3))),"")</f>
        <v>#REF!</v>
      </c>
      <c r="D90" s="45" t="e">
        <f>IF($B90&lt;'RI compounds'!$C$4,IF($B90&gt;'RI compounds'!$C$3,INT(EXP(($B90-'RI compounds'!$C$3)/'RI compounds'!$H$4+LN('RI compounds'!$D$3))),""),"")</f>
        <v>#REF!</v>
      </c>
      <c r="E90" s="45" t="e">
        <f>IF($B90&lt;'RI compounds'!$C$5,IF($B90&gt;'RI compounds'!$C$4,INT(EXP(($B90-'RI compounds'!$C$4)/'RI compounds'!$H$5+LN('RI compounds'!$D$4))),""),"")</f>
        <v>#REF!</v>
      </c>
      <c r="F90" s="45" t="e">
        <f>IF($B90&lt;'RI compounds'!$C$6,IF($B90&gt;'RI compounds'!$C$5,INT(EXP(($B90-'RI compounds'!$C$5)/'RI compounds'!$H$6+LN('RI compounds'!$D$5))),""),"")</f>
        <v>#REF!</v>
      </c>
      <c r="G90" s="45" t="e">
        <f>IF($B90&lt;'RI compounds'!$C$7,IF($B90&gt;'RI compounds'!$C$6,INT(EXP(($B90-'RI compounds'!$C$6)/'RI compounds'!$H$7+LN('RI compounds'!$D$6))),""),"")</f>
        <v>#REF!</v>
      </c>
      <c r="H90" s="45" t="e">
        <f>IF($B90&lt;'RI compounds'!$C$8,IF($B90&gt;'RI compounds'!$C$7,INT(EXP(($B90-'RI compounds'!$C$7)/'RI compounds'!$H$8+LN('RI compounds'!$D$7))),""),"")</f>
        <v>#REF!</v>
      </c>
      <c r="I90" s="45" t="e">
        <f>IF($B90&lt;'RI compounds'!$C$9,IF($B90&gt;'RI compounds'!$C$8,INT(EXP(($B90-'RI compounds'!$C$8)/'RI compounds'!$H$9+LN('RI compounds'!$D$8))),""),"")</f>
        <v>#REF!</v>
      </c>
      <c r="J90" s="45" t="e">
        <f>IF($B90&lt;'RI compounds'!$C$10,IF($B90&gt;'RI compounds'!$C$9,INT(EXP(($B90-'RI compounds'!$C$9)/'RI compounds'!$H$10+LN('RI compounds'!$D$9))),""),"")</f>
        <v>#REF!</v>
      </c>
      <c r="K90" s="45" t="e">
        <f>IF($B90&lt;'RI compounds'!$C$11,IF($B90&gt;'RI compounds'!$C$10,INT(EXP(($B90-'RI compounds'!$C$10)/'RI compounds'!$H$11+LN('RI compounds'!$D$10))),""),"")</f>
        <v>#REF!</v>
      </c>
      <c r="L90" s="45" t="e">
        <f>IF($B90&lt;'RI compounds'!$C$12,IF($B90&gt;'RI compounds'!$C$11,INT(EXP(($B90-'RI compounds'!$C$11)/'RI compounds'!$H$12+LN('RI compounds'!$D$11))),""),"")</f>
        <v>#REF!</v>
      </c>
      <c r="M90" s="45" t="e">
        <f>IF($B90&lt;'RI compounds'!$C$13,IF($B90&gt;'RI compounds'!$C$12,INT(EXP(($B90-'RI compounds'!$C$12)/'RI compounds'!$H$13+LN('RI compounds'!$D$12))),""),"")</f>
        <v>#REF!</v>
      </c>
      <c r="N90" s="45" t="e">
        <f>IF($B90&lt;'RI compounds'!$C$14,IF($B90&gt;'RI compounds'!$C$13,INT(EXP(($B90-'RI compounds'!$C$13)/'RI compounds'!$H$14+LN('RI compounds'!$D$13))),""),"")</f>
        <v>#REF!</v>
      </c>
      <c r="O90" s="45" t="e">
        <f>IF($B90&lt;'RI compounds'!$C$15,IF($B90&gt;'RI compounds'!$C$14,INT(EXP(($B90-'RI compounds'!$C$14)/'RI compounds'!$H$15+LN('RI compounds'!$D$14))),""),"")</f>
        <v>#REF!</v>
      </c>
      <c r="P90" s="45" t="e">
        <f>IF($B90&lt;'RI compounds'!$C$16,IF($B90&gt;'RI compounds'!$C$15,INT(EXP(($B90-'RI compounds'!$C$15)/'RI compounds'!$H$16+LN('RI compounds'!$D$15))),""),"")</f>
        <v>#REF!</v>
      </c>
      <c r="Q90" s="45" t="e">
        <f>IF($B90&lt;'RI compounds'!$C$17,IF($B90&gt;'RI compounds'!$C$16,INT(EXP(($B90-'RI compounds'!$C$16)/'RI compounds'!$H$17+LN('RI compounds'!$D$16))),""),"")</f>
        <v>#REF!</v>
      </c>
      <c r="R90" s="45" t="e">
        <f>IF($B90&lt;'RI compounds'!$C$18,IF($B90&gt;'RI compounds'!$C$17,INT(EXP(($B90-'RI compounds'!$C$17)/'RI compounds'!$H$18+LN('RI compounds'!$D$17))),""),"")</f>
        <v>#REF!</v>
      </c>
      <c r="S90" s="45" t="e">
        <f>IF($B90&lt;'RI compounds'!$C$19,IF($B90&gt;'RI compounds'!$C$18,INT(EXP(($B90-'RI compounds'!$C$18)/'RI compounds'!$H$19+LN('RI compounds'!$D$18))),""),"")</f>
        <v>#REF!</v>
      </c>
      <c r="T90" s="45" t="e">
        <f>IF($B90&lt;'RI compounds'!$C$20,IF($B90&gt;'RI compounds'!$C$19,INT(EXP(($B90-'RI compounds'!$C$19)/'RI compounds'!$H$20+LN('RI compounds'!$D$19))),""),"")</f>
        <v>#REF!</v>
      </c>
      <c r="U90" s="45" t="e">
        <f>IF($B90&lt;'RI compounds'!$C$21,IF($B90&gt;'RI compounds'!$C$20,INT(EXP(($B90-'RI compounds'!$C$20)/'RI compounds'!$H$21+LN('RI compounds'!$D$20))),""),"")</f>
        <v>#REF!</v>
      </c>
      <c r="V90" s="45" t="e">
        <f>IF($B90&gt;'RI compounds'!$C$21,INT(EXP(($B90-'RI compounds'!$C$20)/'RI compounds'!$H$21+LN('RI compounds'!$D$20))),"")</f>
        <v>#REF!</v>
      </c>
      <c r="W90" s="28"/>
      <c r="X90" s="48" t="str">
        <f>All!B90</f>
        <v>Dimethyl trisulfide</v>
      </c>
      <c r="Y90" s="46">
        <f>+All!F90</f>
        <v>0.5</v>
      </c>
      <c r="Z90" s="49">
        <f>+All!H90</f>
        <v>982</v>
      </c>
      <c r="AA90" s="50" t="str">
        <f>IF($Z90=500,'RI compounds'!$C$3,IF($Z90&lt;'RI compounds'!$D$3,(LN($Z90)-LN('RI compounds'!$D$3))*'RI compounds'!$H$4+'RI compounds'!$C$3,""))</f>
        <v/>
      </c>
      <c r="AB90" s="50" t="str">
        <f>IF($Z90=600,'RI compounds'!$C$4,IF($Z90&lt;'RI compounds'!$D$4,IF($Z90&gt;'RI compounds'!$D$3,(LN($Z90)-LN('RI compounds'!$D$3))*'RI compounds'!$H$4+'RI compounds'!$C$3,""),""))</f>
        <v/>
      </c>
      <c r="AC90" s="50" t="str">
        <f>IF($Z90=700,+'RI compounds'!$C$5,IF($Z90&lt;'RI compounds'!$D$5,IF($Z90&gt;'RI compounds'!$D$4,(LN($Z90)-LN('RI compounds'!$D$4))*'RI compounds'!$H$5+'RI compounds'!$C$4,""),""))</f>
        <v/>
      </c>
      <c r="AD90" s="50" t="str">
        <f>IF($Z90=800,'RI compounds'!$C$6,IF($Z90&lt;'RI compounds'!$D$6,IF($Z90&gt;'RI compounds'!$D$5,(LN($Z90)-LN('RI compounds'!$D$5))*'RI compounds'!$H$6+'RI compounds'!$C$5,""),""))</f>
        <v/>
      </c>
      <c r="AE90" s="50" t="str">
        <f>IF($Z90=900,'RI compounds'!$C$7,IF($Z90&lt;'RI compounds'!$D$7,IF($Z90&gt;'RI compounds'!$D$6,(LN($Z90)-LN('RI compounds'!$D$6))*'RI compounds'!$H$7+'RI compounds'!$C$6,""),""))</f>
        <v/>
      </c>
      <c r="AF90" s="50">
        <f>IF($Z90=1000,'RI compounds'!$C$8,IF($Z90&lt;'RI compounds'!$D$8,IF($Z90&gt;'RI compounds'!$D$7,(LN($Z90)-LN('RI compounds'!$D$7))*'RI compounds'!$H$8+'RI compounds'!$C$7,""),""))</f>
        <v>12.601451390015082</v>
      </c>
      <c r="AG90" s="50" t="str">
        <f>IF($Z90=1100,'RI compounds'!$C$9,IF($Z90&lt;'RI compounds'!$D$9,IF($Z90&gt;'RI compounds'!$D$8,(LN($Z90)-LN('RI compounds'!$D$8))*'RI compounds'!$H$9+'RI compounds'!$C$8,""),""))</f>
        <v/>
      </c>
      <c r="AH90" s="50" t="str">
        <f>IF($Z90=1200,'RI compounds'!$C$10,IF($Z90&lt;'RI compounds'!$D$10,IF($Z90&gt;'RI compounds'!$D$9,(LN($Z90)-LN('RI compounds'!$D$9))*'RI compounds'!$H$10+'RI compounds'!$C$9,""),""))</f>
        <v/>
      </c>
      <c r="AI90" s="50" t="str">
        <f>IF($Z90=1300,'RI compounds'!$C$11,IF($Z90&lt;'RI compounds'!$D$11,IF($Z90&gt;'RI compounds'!$D$10,(LN($Z90)-LN('RI compounds'!$D$10))*'RI compounds'!$H$11+'RI compounds'!$C$10,""),""))</f>
        <v/>
      </c>
      <c r="AJ90" s="50" t="str">
        <f>IF($Z90=1400,'RI compounds'!$C$12,IF($Z90&lt;'RI compounds'!$D$12,IF($Z90&gt;'RI compounds'!$D$11,(LN($Z90)-LN('RI compounds'!$D$11))*'RI compounds'!$H$12+'RI compounds'!$C$11,""),""))</f>
        <v/>
      </c>
      <c r="AK90" s="50" t="str">
        <f>IF($Z90=1500,'RI compounds'!$C$13,IF($Z90&lt;'RI compounds'!$D$13,IF($Z90&gt;'RI compounds'!$D$12,(LN($Z90)-LN('RI compounds'!$D$12))*'RI compounds'!$H$13+'RI compounds'!$C$12,""),""))</f>
        <v/>
      </c>
      <c r="AL90" s="50" t="str">
        <f>IF($Z90=1600,'RI compounds'!$C$14,IF($Z90&lt;'RI compounds'!$D$14,IF($Z90&gt;'RI compounds'!$D$13,(LN($Z90)-LN('RI compounds'!$D$13))*'RI compounds'!$H$14+'RI compounds'!$C$13,""),""))</f>
        <v/>
      </c>
      <c r="AM90" s="50" t="str">
        <f>IF($Z90=1700,'RI compounds'!$C$15,IF($Z90&lt;'RI compounds'!$D$15,IF($Z90&gt;'RI compounds'!$D$14,(LN($Z90)-LN('RI compounds'!$D$14))*'RI compounds'!$H$15+'RI compounds'!$C$14,""),""))</f>
        <v/>
      </c>
      <c r="AN90" s="50" t="str">
        <f>IF($Z90=1800,'RI compounds'!$C$16,IF($Z90&lt;'RI compounds'!$D$16,IF($Z90&gt;'RI compounds'!$D$15,(LN($Z90)-LN('RI compounds'!$D$15))*'RI compounds'!$H$16+'RI compounds'!$C$15,""),""))</f>
        <v/>
      </c>
      <c r="AO90" s="50" t="str">
        <f>IF($Z90=1900,'RI compounds'!$C$17,IF($Z90&lt;'RI compounds'!$D$17,IF($Z90&gt;'RI compounds'!$D$16,(LN($Z90)-LN('RI compounds'!$D$16))*'RI compounds'!$H$17+'RI compounds'!$C$16,""),""))</f>
        <v/>
      </c>
      <c r="AP90" s="50" t="str">
        <f>IF($Z90=2000,'RI compounds'!$C$18,IF($Z90&lt;'RI compounds'!$D$18,IF($Z90&gt;'RI compounds'!$D$17,(LN($Z90)-LN('RI compounds'!$D$17))*'RI compounds'!$H$18+'RI compounds'!$C$17,""),""))</f>
        <v/>
      </c>
      <c r="AQ90" s="50" t="str">
        <f>IF($Z90=2100,'RI compounds'!$C$19,IF($Z90&lt;'RI compounds'!$D$19,IF($Z90&gt;'RI compounds'!$D$18,(LN($Z90)-LN('RI compounds'!$D$18))*'RI compounds'!$H$19+'RI compounds'!$C$18,""),""))</f>
        <v/>
      </c>
      <c r="AR90" s="50" t="str">
        <f>IF($Z90=2200,'RI compounds'!$C$20,IF($Z90&lt;'RI compounds'!$D$20,IF($Z90&gt;'RI compounds'!$D$19,(LN($Z90)-LN('RI compounds'!$D$19))*'RI compounds'!$H$20+'RI compounds'!$C$19,""),""))</f>
        <v/>
      </c>
      <c r="AS90" s="50" t="str">
        <f>IF($Z90=2300,'RI compounds'!$C$21,IF($Z90&lt;'RI compounds'!$D$21,IF($Z90&gt;'RI compounds'!$D$20,(LN($Z90)-LN('RI compounds'!$D$20))*'RI compounds'!$H$21+'RI compounds'!$C$20,""),""))</f>
        <v/>
      </c>
      <c r="AT90" s="50" t="str">
        <f>IF($Z90&gt;2300,(LN($Z90)-LN('RI compounds'!$D$20))*'RI compounds'!$H$21+'RI compounds'!$C$20,"")</f>
        <v/>
      </c>
    </row>
    <row r="91" spans="1:46" s="7" customFormat="1" ht="15" x14ac:dyDescent="0.25">
      <c r="A91" s="46">
        <f>+All!F91</f>
        <v>0.5</v>
      </c>
      <c r="B91" s="47" t="e">
        <f>All!#REF!</f>
        <v>#REF!</v>
      </c>
      <c r="C91" s="45" t="e">
        <f>IF(B91&lt;'RI compounds'!$C$3,INT(EXP((B91-'RI compounds'!$C$3)/'RI compounds'!$H$4+LN('RI compounds'!$D$3))),"")</f>
        <v>#REF!</v>
      </c>
      <c r="D91" s="45" t="e">
        <f>IF($B91&lt;'RI compounds'!$C$4,IF($B91&gt;'RI compounds'!$C$3,INT(EXP(($B91-'RI compounds'!$C$3)/'RI compounds'!$H$4+LN('RI compounds'!$D$3))),""),"")</f>
        <v>#REF!</v>
      </c>
      <c r="E91" s="45" t="e">
        <f>IF($B91&lt;'RI compounds'!$C$5,IF($B91&gt;'RI compounds'!$C$4,INT(EXP(($B91-'RI compounds'!$C$4)/'RI compounds'!$H$5+LN('RI compounds'!$D$4))),""),"")</f>
        <v>#REF!</v>
      </c>
      <c r="F91" s="45" t="e">
        <f>IF($B91&lt;'RI compounds'!$C$6,IF($B91&gt;'RI compounds'!$C$5,INT(EXP(($B91-'RI compounds'!$C$5)/'RI compounds'!$H$6+LN('RI compounds'!$D$5))),""),"")</f>
        <v>#REF!</v>
      </c>
      <c r="G91" s="45" t="e">
        <f>IF($B91&lt;'RI compounds'!$C$7,IF($B91&gt;'RI compounds'!$C$6,INT(EXP(($B91-'RI compounds'!$C$6)/'RI compounds'!$H$7+LN('RI compounds'!$D$6))),""),"")</f>
        <v>#REF!</v>
      </c>
      <c r="H91" s="45" t="e">
        <f>IF($B91&lt;'RI compounds'!$C$8,IF($B91&gt;'RI compounds'!$C$7,INT(EXP(($B91-'RI compounds'!$C$7)/'RI compounds'!$H$8+LN('RI compounds'!$D$7))),""),"")</f>
        <v>#REF!</v>
      </c>
      <c r="I91" s="45" t="e">
        <f>IF($B91&lt;'RI compounds'!$C$9,IF($B91&gt;'RI compounds'!$C$8,INT(EXP(($B91-'RI compounds'!$C$8)/'RI compounds'!$H$9+LN('RI compounds'!$D$8))),""),"")</f>
        <v>#REF!</v>
      </c>
      <c r="J91" s="45" t="e">
        <f>IF($B91&lt;'RI compounds'!$C$10,IF($B91&gt;'RI compounds'!$C$9,INT(EXP(($B91-'RI compounds'!$C$9)/'RI compounds'!$H$10+LN('RI compounds'!$D$9))),""),"")</f>
        <v>#REF!</v>
      </c>
      <c r="K91" s="45" t="e">
        <f>IF($B91&lt;'RI compounds'!$C$11,IF($B91&gt;'RI compounds'!$C$10,INT(EXP(($B91-'RI compounds'!$C$10)/'RI compounds'!$H$11+LN('RI compounds'!$D$10))),""),"")</f>
        <v>#REF!</v>
      </c>
      <c r="L91" s="45" t="e">
        <f>IF($B91&lt;'RI compounds'!$C$12,IF($B91&gt;'RI compounds'!$C$11,INT(EXP(($B91-'RI compounds'!$C$11)/'RI compounds'!$H$12+LN('RI compounds'!$D$11))),""),"")</f>
        <v>#REF!</v>
      </c>
      <c r="M91" s="45" t="e">
        <f>IF($B91&lt;'RI compounds'!$C$13,IF($B91&gt;'RI compounds'!$C$12,INT(EXP(($B91-'RI compounds'!$C$12)/'RI compounds'!$H$13+LN('RI compounds'!$D$12))),""),"")</f>
        <v>#REF!</v>
      </c>
      <c r="N91" s="45" t="e">
        <f>IF($B91&lt;'RI compounds'!$C$14,IF($B91&gt;'RI compounds'!$C$13,INT(EXP(($B91-'RI compounds'!$C$13)/'RI compounds'!$H$14+LN('RI compounds'!$D$13))),""),"")</f>
        <v>#REF!</v>
      </c>
      <c r="O91" s="45" t="e">
        <f>IF($B91&lt;'RI compounds'!$C$15,IF($B91&gt;'RI compounds'!$C$14,INT(EXP(($B91-'RI compounds'!$C$14)/'RI compounds'!$H$15+LN('RI compounds'!$D$14))),""),"")</f>
        <v>#REF!</v>
      </c>
      <c r="P91" s="45" t="e">
        <f>IF($B91&lt;'RI compounds'!$C$16,IF($B91&gt;'RI compounds'!$C$15,INT(EXP(($B91-'RI compounds'!$C$15)/'RI compounds'!$H$16+LN('RI compounds'!$D$15))),""),"")</f>
        <v>#REF!</v>
      </c>
      <c r="Q91" s="45" t="e">
        <f>IF($B91&lt;'RI compounds'!$C$17,IF($B91&gt;'RI compounds'!$C$16,INT(EXP(($B91-'RI compounds'!$C$16)/'RI compounds'!$H$17+LN('RI compounds'!$D$16))),""),"")</f>
        <v>#REF!</v>
      </c>
      <c r="R91" s="45" t="e">
        <f>IF($B91&lt;'RI compounds'!$C$18,IF($B91&gt;'RI compounds'!$C$17,INT(EXP(($B91-'RI compounds'!$C$17)/'RI compounds'!$H$18+LN('RI compounds'!$D$17))),""),"")</f>
        <v>#REF!</v>
      </c>
      <c r="S91" s="45" t="e">
        <f>IF($B91&lt;'RI compounds'!$C$19,IF($B91&gt;'RI compounds'!$C$18,INT(EXP(($B91-'RI compounds'!$C$18)/'RI compounds'!$H$19+LN('RI compounds'!$D$18))),""),"")</f>
        <v>#REF!</v>
      </c>
      <c r="T91" s="45" t="e">
        <f>IF($B91&lt;'RI compounds'!$C$20,IF($B91&gt;'RI compounds'!$C$19,INT(EXP(($B91-'RI compounds'!$C$19)/'RI compounds'!$H$20+LN('RI compounds'!$D$19))),""),"")</f>
        <v>#REF!</v>
      </c>
      <c r="U91" s="45" t="e">
        <f>IF($B91&lt;'RI compounds'!$C$21,IF($B91&gt;'RI compounds'!$C$20,INT(EXP(($B91-'RI compounds'!$C$20)/'RI compounds'!$H$21+LN('RI compounds'!$D$20))),""),"")</f>
        <v>#REF!</v>
      </c>
      <c r="V91" s="45" t="e">
        <f>IF($B91&gt;'RI compounds'!$C$21,INT(EXP(($B91-'RI compounds'!$C$20)/'RI compounds'!$H$21+LN('RI compounds'!$D$20))),"")</f>
        <v>#REF!</v>
      </c>
      <c r="W91" s="28"/>
      <c r="X91" s="48" t="str">
        <f>All!B91</f>
        <v>Oxalic acid, butyl propyl ester</v>
      </c>
      <c r="Y91" s="46">
        <f>+All!F91</f>
        <v>0.5</v>
      </c>
      <c r="Z91" s="49">
        <f>+All!H91</f>
        <v>987</v>
      </c>
      <c r="AA91" s="50" t="str">
        <f>IF($Z91=500,'RI compounds'!$C$3,IF($Z91&lt;'RI compounds'!$D$3,(LN($Z91)-LN('RI compounds'!$D$3))*'RI compounds'!$H$4+'RI compounds'!$C$3,""))</f>
        <v/>
      </c>
      <c r="AB91" s="50" t="str">
        <f>IF($Z91=600,'RI compounds'!$C$4,IF($Z91&lt;'RI compounds'!$D$4,IF($Z91&gt;'RI compounds'!$D$3,(LN($Z91)-LN('RI compounds'!$D$3))*'RI compounds'!$H$4+'RI compounds'!$C$3,""),""))</f>
        <v/>
      </c>
      <c r="AC91" s="50" t="str">
        <f>IF($Z91=700,+'RI compounds'!$C$5,IF($Z91&lt;'RI compounds'!$D$5,IF($Z91&gt;'RI compounds'!$D$4,(LN($Z91)-LN('RI compounds'!$D$4))*'RI compounds'!$H$5+'RI compounds'!$C$4,""),""))</f>
        <v/>
      </c>
      <c r="AD91" s="50" t="str">
        <f>IF($Z91=800,'RI compounds'!$C$6,IF($Z91&lt;'RI compounds'!$D$6,IF($Z91&gt;'RI compounds'!$D$5,(LN($Z91)-LN('RI compounds'!$D$5))*'RI compounds'!$H$6+'RI compounds'!$C$5,""),""))</f>
        <v/>
      </c>
      <c r="AE91" s="50" t="str">
        <f>IF($Z91=900,'RI compounds'!$C$7,IF($Z91&lt;'RI compounds'!$D$7,IF($Z91&gt;'RI compounds'!$D$6,(LN($Z91)-LN('RI compounds'!$D$6))*'RI compounds'!$H$7+'RI compounds'!$C$6,""),""))</f>
        <v/>
      </c>
      <c r="AF91" s="50">
        <f>IF($Z91=1000,'RI compounds'!$C$8,IF($Z91&lt;'RI compounds'!$D$8,IF($Z91&gt;'RI compounds'!$D$7,(LN($Z91)-LN('RI compounds'!$D$7))*'RI compounds'!$H$8+'RI compounds'!$C$7,""),""))</f>
        <v>12.718199932830927</v>
      </c>
      <c r="AG91" s="50" t="str">
        <f>IF($Z91=1100,'RI compounds'!$C$9,IF($Z91&lt;'RI compounds'!$D$9,IF($Z91&gt;'RI compounds'!$D$8,(LN($Z91)-LN('RI compounds'!$D$8))*'RI compounds'!$H$9+'RI compounds'!$C$8,""),""))</f>
        <v/>
      </c>
      <c r="AH91" s="50" t="str">
        <f>IF($Z91=1200,'RI compounds'!$C$10,IF($Z91&lt;'RI compounds'!$D$10,IF($Z91&gt;'RI compounds'!$D$9,(LN($Z91)-LN('RI compounds'!$D$9))*'RI compounds'!$H$10+'RI compounds'!$C$9,""),""))</f>
        <v/>
      </c>
      <c r="AI91" s="50" t="str">
        <f>IF($Z91=1300,'RI compounds'!$C$11,IF($Z91&lt;'RI compounds'!$D$11,IF($Z91&gt;'RI compounds'!$D$10,(LN($Z91)-LN('RI compounds'!$D$10))*'RI compounds'!$H$11+'RI compounds'!$C$10,""),""))</f>
        <v/>
      </c>
      <c r="AJ91" s="50" t="str">
        <f>IF($Z91=1400,'RI compounds'!$C$12,IF($Z91&lt;'RI compounds'!$D$12,IF($Z91&gt;'RI compounds'!$D$11,(LN($Z91)-LN('RI compounds'!$D$11))*'RI compounds'!$H$12+'RI compounds'!$C$11,""),""))</f>
        <v/>
      </c>
      <c r="AK91" s="50" t="str">
        <f>IF($Z91=1500,'RI compounds'!$C$13,IF($Z91&lt;'RI compounds'!$D$13,IF($Z91&gt;'RI compounds'!$D$12,(LN($Z91)-LN('RI compounds'!$D$12))*'RI compounds'!$H$13+'RI compounds'!$C$12,""),""))</f>
        <v/>
      </c>
      <c r="AL91" s="50" t="str">
        <f>IF($Z91=1600,'RI compounds'!$C$14,IF($Z91&lt;'RI compounds'!$D$14,IF($Z91&gt;'RI compounds'!$D$13,(LN($Z91)-LN('RI compounds'!$D$13))*'RI compounds'!$H$14+'RI compounds'!$C$13,""),""))</f>
        <v/>
      </c>
      <c r="AM91" s="50" t="str">
        <f>IF($Z91=1700,'RI compounds'!$C$15,IF($Z91&lt;'RI compounds'!$D$15,IF($Z91&gt;'RI compounds'!$D$14,(LN($Z91)-LN('RI compounds'!$D$14))*'RI compounds'!$H$15+'RI compounds'!$C$14,""),""))</f>
        <v/>
      </c>
      <c r="AN91" s="50" t="str">
        <f>IF($Z91=1800,'RI compounds'!$C$16,IF($Z91&lt;'RI compounds'!$D$16,IF($Z91&gt;'RI compounds'!$D$15,(LN($Z91)-LN('RI compounds'!$D$15))*'RI compounds'!$H$16+'RI compounds'!$C$15,""),""))</f>
        <v/>
      </c>
      <c r="AO91" s="50" t="str">
        <f>IF($Z91=1900,'RI compounds'!$C$17,IF($Z91&lt;'RI compounds'!$D$17,IF($Z91&gt;'RI compounds'!$D$16,(LN($Z91)-LN('RI compounds'!$D$16))*'RI compounds'!$H$17+'RI compounds'!$C$16,""),""))</f>
        <v/>
      </c>
      <c r="AP91" s="50" t="str">
        <f>IF($Z91=2000,'RI compounds'!$C$18,IF($Z91&lt;'RI compounds'!$D$18,IF($Z91&gt;'RI compounds'!$D$17,(LN($Z91)-LN('RI compounds'!$D$17))*'RI compounds'!$H$18+'RI compounds'!$C$17,""),""))</f>
        <v/>
      </c>
      <c r="AQ91" s="50" t="str">
        <f>IF($Z91=2100,'RI compounds'!$C$19,IF($Z91&lt;'RI compounds'!$D$19,IF($Z91&gt;'RI compounds'!$D$18,(LN($Z91)-LN('RI compounds'!$D$18))*'RI compounds'!$H$19+'RI compounds'!$C$18,""),""))</f>
        <v/>
      </c>
      <c r="AR91" s="50" t="str">
        <f>IF($Z91=2200,'RI compounds'!$C$20,IF($Z91&lt;'RI compounds'!$D$20,IF($Z91&gt;'RI compounds'!$D$19,(LN($Z91)-LN('RI compounds'!$D$19))*'RI compounds'!$H$20+'RI compounds'!$C$19,""),""))</f>
        <v/>
      </c>
      <c r="AS91" s="50" t="str">
        <f>IF($Z91=2300,'RI compounds'!$C$21,IF($Z91&lt;'RI compounds'!$D$21,IF($Z91&gt;'RI compounds'!$D$20,(LN($Z91)-LN('RI compounds'!$D$20))*'RI compounds'!$H$21+'RI compounds'!$C$20,""),""))</f>
        <v/>
      </c>
      <c r="AT91" s="50" t="str">
        <f>IF($Z91&gt;2300,(LN($Z91)-LN('RI compounds'!$D$20))*'RI compounds'!$H$21+'RI compounds'!$C$20,"")</f>
        <v/>
      </c>
    </row>
    <row r="92" spans="1:46" s="7" customFormat="1" ht="15" x14ac:dyDescent="0.25">
      <c r="A92" s="46">
        <f>+All!F92</f>
        <v>0.5</v>
      </c>
      <c r="B92" s="47" t="e">
        <f>All!#REF!</f>
        <v>#REF!</v>
      </c>
      <c r="C92" s="45" t="e">
        <f>IF(B92&lt;'RI compounds'!$C$3,INT(EXP((B92-'RI compounds'!$C$3)/'RI compounds'!$H$4+LN('RI compounds'!$D$3))),"")</f>
        <v>#REF!</v>
      </c>
      <c r="D92" s="45" t="e">
        <f>IF($B92&lt;'RI compounds'!$C$4,IF($B92&gt;'RI compounds'!$C$3,INT(EXP(($B92-'RI compounds'!$C$3)/'RI compounds'!$H$4+LN('RI compounds'!$D$3))),""),"")</f>
        <v>#REF!</v>
      </c>
      <c r="E92" s="45" t="e">
        <f>IF($B92&lt;'RI compounds'!$C$5,IF($B92&gt;'RI compounds'!$C$4,INT(EXP(($B92-'RI compounds'!$C$4)/'RI compounds'!$H$5+LN('RI compounds'!$D$4))),""),"")</f>
        <v>#REF!</v>
      </c>
      <c r="F92" s="45" t="e">
        <f>IF($B92&lt;'RI compounds'!$C$6,IF($B92&gt;'RI compounds'!$C$5,INT(EXP(($B92-'RI compounds'!$C$5)/'RI compounds'!$H$6+LN('RI compounds'!$D$5))),""),"")</f>
        <v>#REF!</v>
      </c>
      <c r="G92" s="45" t="e">
        <f>IF($B92&lt;'RI compounds'!$C$7,IF($B92&gt;'RI compounds'!$C$6,INT(EXP(($B92-'RI compounds'!$C$6)/'RI compounds'!$H$7+LN('RI compounds'!$D$6))),""),"")</f>
        <v>#REF!</v>
      </c>
      <c r="H92" s="45" t="e">
        <f>IF($B92&lt;'RI compounds'!$C$8,IF($B92&gt;'RI compounds'!$C$7,INT(EXP(($B92-'RI compounds'!$C$7)/'RI compounds'!$H$8+LN('RI compounds'!$D$7))),""),"")</f>
        <v>#REF!</v>
      </c>
      <c r="I92" s="45" t="e">
        <f>IF($B92&lt;'RI compounds'!$C$9,IF($B92&gt;'RI compounds'!$C$8,INT(EXP(($B92-'RI compounds'!$C$8)/'RI compounds'!$H$9+LN('RI compounds'!$D$8))),""),"")</f>
        <v>#REF!</v>
      </c>
      <c r="J92" s="45" t="e">
        <f>IF($B92&lt;'RI compounds'!$C$10,IF($B92&gt;'RI compounds'!$C$9,INT(EXP(($B92-'RI compounds'!$C$9)/'RI compounds'!$H$10+LN('RI compounds'!$D$9))),""),"")</f>
        <v>#REF!</v>
      </c>
      <c r="K92" s="45" t="e">
        <f>IF($B92&lt;'RI compounds'!$C$11,IF($B92&gt;'RI compounds'!$C$10,INT(EXP(($B92-'RI compounds'!$C$10)/'RI compounds'!$H$11+LN('RI compounds'!$D$10))),""),"")</f>
        <v>#REF!</v>
      </c>
      <c r="L92" s="45" t="e">
        <f>IF($B92&lt;'RI compounds'!$C$12,IF($B92&gt;'RI compounds'!$C$11,INT(EXP(($B92-'RI compounds'!$C$11)/'RI compounds'!$H$12+LN('RI compounds'!$D$11))),""),"")</f>
        <v>#REF!</v>
      </c>
      <c r="M92" s="45" t="e">
        <f>IF($B92&lt;'RI compounds'!$C$13,IF($B92&gt;'RI compounds'!$C$12,INT(EXP(($B92-'RI compounds'!$C$12)/'RI compounds'!$H$13+LN('RI compounds'!$D$12))),""),"")</f>
        <v>#REF!</v>
      </c>
      <c r="N92" s="45" t="e">
        <f>IF($B92&lt;'RI compounds'!$C$14,IF($B92&gt;'RI compounds'!$C$13,INT(EXP(($B92-'RI compounds'!$C$13)/'RI compounds'!$H$14+LN('RI compounds'!$D$13))),""),"")</f>
        <v>#REF!</v>
      </c>
      <c r="O92" s="45" t="e">
        <f>IF($B92&lt;'RI compounds'!$C$15,IF($B92&gt;'RI compounds'!$C$14,INT(EXP(($B92-'RI compounds'!$C$14)/'RI compounds'!$H$15+LN('RI compounds'!$D$14))),""),"")</f>
        <v>#REF!</v>
      </c>
      <c r="P92" s="45" t="e">
        <f>IF($B92&lt;'RI compounds'!$C$16,IF($B92&gt;'RI compounds'!$C$15,INT(EXP(($B92-'RI compounds'!$C$15)/'RI compounds'!$H$16+LN('RI compounds'!$D$15))),""),"")</f>
        <v>#REF!</v>
      </c>
      <c r="Q92" s="45" t="e">
        <f>IF($B92&lt;'RI compounds'!$C$17,IF($B92&gt;'RI compounds'!$C$16,INT(EXP(($B92-'RI compounds'!$C$16)/'RI compounds'!$H$17+LN('RI compounds'!$D$16))),""),"")</f>
        <v>#REF!</v>
      </c>
      <c r="R92" s="45" t="e">
        <f>IF($B92&lt;'RI compounds'!$C$18,IF($B92&gt;'RI compounds'!$C$17,INT(EXP(($B92-'RI compounds'!$C$17)/'RI compounds'!$H$18+LN('RI compounds'!$D$17))),""),"")</f>
        <v>#REF!</v>
      </c>
      <c r="S92" s="45" t="e">
        <f>IF($B92&lt;'RI compounds'!$C$19,IF($B92&gt;'RI compounds'!$C$18,INT(EXP(($B92-'RI compounds'!$C$18)/'RI compounds'!$H$19+LN('RI compounds'!$D$18))),""),"")</f>
        <v>#REF!</v>
      </c>
      <c r="T92" s="45" t="e">
        <f>IF($B92&lt;'RI compounds'!$C$20,IF($B92&gt;'RI compounds'!$C$19,INT(EXP(($B92-'RI compounds'!$C$19)/'RI compounds'!$H$20+LN('RI compounds'!$D$19))),""),"")</f>
        <v>#REF!</v>
      </c>
      <c r="U92" s="45" t="e">
        <f>IF($B92&lt;'RI compounds'!$C$21,IF($B92&gt;'RI compounds'!$C$20,INT(EXP(($B92-'RI compounds'!$C$20)/'RI compounds'!$H$21+LN('RI compounds'!$D$20))),""),"")</f>
        <v>#REF!</v>
      </c>
      <c r="V92" s="45" t="e">
        <f>IF($B92&gt;'RI compounds'!$C$21,INT(EXP(($B92-'RI compounds'!$C$20)/'RI compounds'!$H$21+LN('RI compounds'!$D$20))),"")</f>
        <v>#REF!</v>
      </c>
      <c r="W92" s="28"/>
      <c r="X92" s="48" t="str">
        <f>All!B92</f>
        <v>Butanoic acid, butyl ester</v>
      </c>
      <c r="Y92" s="46">
        <f>+All!F92</f>
        <v>0.5</v>
      </c>
      <c r="Z92" s="49">
        <f>+All!H92</f>
        <v>992</v>
      </c>
      <c r="AA92" s="50" t="str">
        <f>IF($Z92=500,'RI compounds'!$C$3,IF($Z92&lt;'RI compounds'!$D$3,(LN($Z92)-LN('RI compounds'!$D$3))*'RI compounds'!$H$4+'RI compounds'!$C$3,""))</f>
        <v/>
      </c>
      <c r="AB92" s="50" t="str">
        <f>IF($Z92=600,'RI compounds'!$C$4,IF($Z92&lt;'RI compounds'!$D$4,IF($Z92&gt;'RI compounds'!$D$3,(LN($Z92)-LN('RI compounds'!$D$3))*'RI compounds'!$H$4+'RI compounds'!$C$3,""),""))</f>
        <v/>
      </c>
      <c r="AC92" s="50" t="str">
        <f>IF($Z92=700,+'RI compounds'!$C$5,IF($Z92&lt;'RI compounds'!$D$5,IF($Z92&gt;'RI compounds'!$D$4,(LN($Z92)-LN('RI compounds'!$D$4))*'RI compounds'!$H$5+'RI compounds'!$C$4,""),""))</f>
        <v/>
      </c>
      <c r="AD92" s="50" t="str">
        <f>IF($Z92=800,'RI compounds'!$C$6,IF($Z92&lt;'RI compounds'!$D$6,IF($Z92&gt;'RI compounds'!$D$5,(LN($Z92)-LN('RI compounds'!$D$5))*'RI compounds'!$H$6+'RI compounds'!$C$5,""),""))</f>
        <v/>
      </c>
      <c r="AE92" s="50" t="str">
        <f>IF($Z92=900,'RI compounds'!$C$7,IF($Z92&lt;'RI compounds'!$D$7,IF($Z92&gt;'RI compounds'!$D$6,(LN($Z92)-LN('RI compounds'!$D$6))*'RI compounds'!$H$7+'RI compounds'!$C$6,""),""))</f>
        <v/>
      </c>
      <c r="AF92" s="50">
        <f>IF($Z92=1000,'RI compounds'!$C$8,IF($Z92&lt;'RI compounds'!$D$8,IF($Z92&gt;'RI compounds'!$D$7,(LN($Z92)-LN('RI compounds'!$D$7))*'RI compounds'!$H$8+'RI compounds'!$C$7,""),""))</f>
        <v>12.834358536076703</v>
      </c>
      <c r="AG92" s="50" t="str">
        <f>IF($Z92=1100,'RI compounds'!$C$9,IF($Z92&lt;'RI compounds'!$D$9,IF($Z92&gt;'RI compounds'!$D$8,(LN($Z92)-LN('RI compounds'!$D$8))*'RI compounds'!$H$9+'RI compounds'!$C$8,""),""))</f>
        <v/>
      </c>
      <c r="AH92" s="50" t="str">
        <f>IF($Z92=1200,'RI compounds'!$C$10,IF($Z92&lt;'RI compounds'!$D$10,IF($Z92&gt;'RI compounds'!$D$9,(LN($Z92)-LN('RI compounds'!$D$9))*'RI compounds'!$H$10+'RI compounds'!$C$9,""),""))</f>
        <v/>
      </c>
      <c r="AI92" s="50" t="str">
        <f>IF($Z92=1300,'RI compounds'!$C$11,IF($Z92&lt;'RI compounds'!$D$11,IF($Z92&gt;'RI compounds'!$D$10,(LN($Z92)-LN('RI compounds'!$D$10))*'RI compounds'!$H$11+'RI compounds'!$C$10,""),""))</f>
        <v/>
      </c>
      <c r="AJ92" s="50" t="str">
        <f>IF($Z92=1400,'RI compounds'!$C$12,IF($Z92&lt;'RI compounds'!$D$12,IF($Z92&gt;'RI compounds'!$D$11,(LN($Z92)-LN('RI compounds'!$D$11))*'RI compounds'!$H$12+'RI compounds'!$C$11,""),""))</f>
        <v/>
      </c>
      <c r="AK92" s="50" t="str">
        <f>IF($Z92=1500,'RI compounds'!$C$13,IF($Z92&lt;'RI compounds'!$D$13,IF($Z92&gt;'RI compounds'!$D$12,(LN($Z92)-LN('RI compounds'!$D$12))*'RI compounds'!$H$13+'RI compounds'!$C$12,""),""))</f>
        <v/>
      </c>
      <c r="AL92" s="50" t="str">
        <f>IF($Z92=1600,'RI compounds'!$C$14,IF($Z92&lt;'RI compounds'!$D$14,IF($Z92&gt;'RI compounds'!$D$13,(LN($Z92)-LN('RI compounds'!$D$13))*'RI compounds'!$H$14+'RI compounds'!$C$13,""),""))</f>
        <v/>
      </c>
      <c r="AM92" s="50" t="str">
        <f>IF($Z92=1700,'RI compounds'!$C$15,IF($Z92&lt;'RI compounds'!$D$15,IF($Z92&gt;'RI compounds'!$D$14,(LN($Z92)-LN('RI compounds'!$D$14))*'RI compounds'!$H$15+'RI compounds'!$C$14,""),""))</f>
        <v/>
      </c>
      <c r="AN92" s="50" t="str">
        <f>IF($Z92=1800,'RI compounds'!$C$16,IF($Z92&lt;'RI compounds'!$D$16,IF($Z92&gt;'RI compounds'!$D$15,(LN($Z92)-LN('RI compounds'!$D$15))*'RI compounds'!$H$16+'RI compounds'!$C$15,""),""))</f>
        <v/>
      </c>
      <c r="AO92" s="50" t="str">
        <f>IF($Z92=1900,'RI compounds'!$C$17,IF($Z92&lt;'RI compounds'!$D$17,IF($Z92&gt;'RI compounds'!$D$16,(LN($Z92)-LN('RI compounds'!$D$16))*'RI compounds'!$H$17+'RI compounds'!$C$16,""),""))</f>
        <v/>
      </c>
      <c r="AP92" s="50" t="str">
        <f>IF($Z92=2000,'RI compounds'!$C$18,IF($Z92&lt;'RI compounds'!$D$18,IF($Z92&gt;'RI compounds'!$D$17,(LN($Z92)-LN('RI compounds'!$D$17))*'RI compounds'!$H$18+'RI compounds'!$C$17,""),""))</f>
        <v/>
      </c>
      <c r="AQ92" s="50" t="str">
        <f>IF($Z92=2100,'RI compounds'!$C$19,IF($Z92&lt;'RI compounds'!$D$19,IF($Z92&gt;'RI compounds'!$D$18,(LN($Z92)-LN('RI compounds'!$D$18))*'RI compounds'!$H$19+'RI compounds'!$C$18,""),""))</f>
        <v/>
      </c>
      <c r="AR92" s="50" t="str">
        <f>IF($Z92=2200,'RI compounds'!$C$20,IF($Z92&lt;'RI compounds'!$D$20,IF($Z92&gt;'RI compounds'!$D$19,(LN($Z92)-LN('RI compounds'!$D$19))*'RI compounds'!$H$20+'RI compounds'!$C$19,""),""))</f>
        <v/>
      </c>
      <c r="AS92" s="50" t="str">
        <f>IF($Z92=2300,'RI compounds'!$C$21,IF($Z92&lt;'RI compounds'!$D$21,IF($Z92&gt;'RI compounds'!$D$20,(LN($Z92)-LN('RI compounds'!$D$20))*'RI compounds'!$H$21+'RI compounds'!$C$20,""),""))</f>
        <v/>
      </c>
      <c r="AT92" s="50" t="str">
        <f>IF($Z92&gt;2300,(LN($Z92)-LN('RI compounds'!$D$20))*'RI compounds'!$H$21+'RI compounds'!$C$20,"")</f>
        <v/>
      </c>
    </row>
    <row r="93" spans="1:46" s="7" customFormat="1" ht="15" x14ac:dyDescent="0.25">
      <c r="A93" s="46">
        <f>+All!F93</f>
        <v>0.5</v>
      </c>
      <c r="B93" s="47" t="e">
        <f>All!#REF!</f>
        <v>#REF!</v>
      </c>
      <c r="C93" s="45" t="e">
        <f>IF(B93&lt;'RI compounds'!$C$3,INT(EXP((B93-'RI compounds'!$C$3)/'RI compounds'!$H$4+LN('RI compounds'!$D$3))),"")</f>
        <v>#REF!</v>
      </c>
      <c r="D93" s="45" t="e">
        <f>IF($B93&lt;'RI compounds'!$C$4,IF($B93&gt;'RI compounds'!$C$3,INT(EXP(($B93-'RI compounds'!$C$3)/'RI compounds'!$H$4+LN('RI compounds'!$D$3))),""),"")</f>
        <v>#REF!</v>
      </c>
      <c r="E93" s="45" t="e">
        <f>IF($B93&lt;'RI compounds'!$C$5,IF($B93&gt;'RI compounds'!$C$4,INT(EXP(($B93-'RI compounds'!$C$4)/'RI compounds'!$H$5+LN('RI compounds'!$D$4))),""),"")</f>
        <v>#REF!</v>
      </c>
      <c r="F93" s="45" t="e">
        <f>IF($B93&lt;'RI compounds'!$C$6,IF($B93&gt;'RI compounds'!$C$5,INT(EXP(($B93-'RI compounds'!$C$5)/'RI compounds'!$H$6+LN('RI compounds'!$D$5))),""),"")</f>
        <v>#REF!</v>
      </c>
      <c r="G93" s="45" t="e">
        <f>IF($B93&lt;'RI compounds'!$C$7,IF($B93&gt;'RI compounds'!$C$6,INT(EXP(($B93-'RI compounds'!$C$6)/'RI compounds'!$H$7+LN('RI compounds'!$D$6))),""),"")</f>
        <v>#REF!</v>
      </c>
      <c r="H93" s="45" t="e">
        <f>IF($B93&lt;'RI compounds'!$C$8,IF($B93&gt;'RI compounds'!$C$7,INT(EXP(($B93-'RI compounds'!$C$7)/'RI compounds'!$H$8+LN('RI compounds'!$D$7))),""),"")</f>
        <v>#REF!</v>
      </c>
      <c r="I93" s="45" t="e">
        <f>IF($B93&lt;'RI compounds'!$C$9,IF($B93&gt;'RI compounds'!$C$8,INT(EXP(($B93-'RI compounds'!$C$8)/'RI compounds'!$H$9+LN('RI compounds'!$D$8))),""),"")</f>
        <v>#REF!</v>
      </c>
      <c r="J93" s="45" t="e">
        <f>IF($B93&lt;'RI compounds'!$C$10,IF($B93&gt;'RI compounds'!$C$9,INT(EXP(($B93-'RI compounds'!$C$9)/'RI compounds'!$H$10+LN('RI compounds'!$D$9))),""),"")</f>
        <v>#REF!</v>
      </c>
      <c r="K93" s="45" t="e">
        <f>IF($B93&lt;'RI compounds'!$C$11,IF($B93&gt;'RI compounds'!$C$10,INT(EXP(($B93-'RI compounds'!$C$10)/'RI compounds'!$H$11+LN('RI compounds'!$D$10))),""),"")</f>
        <v>#REF!</v>
      </c>
      <c r="L93" s="45" t="e">
        <f>IF($B93&lt;'RI compounds'!$C$12,IF($B93&gt;'RI compounds'!$C$11,INT(EXP(($B93-'RI compounds'!$C$11)/'RI compounds'!$H$12+LN('RI compounds'!$D$11))),""),"")</f>
        <v>#REF!</v>
      </c>
      <c r="M93" s="45" t="e">
        <f>IF($B93&lt;'RI compounds'!$C$13,IF($B93&gt;'RI compounds'!$C$12,INT(EXP(($B93-'RI compounds'!$C$12)/'RI compounds'!$H$13+LN('RI compounds'!$D$12))),""),"")</f>
        <v>#REF!</v>
      </c>
      <c r="N93" s="45" t="e">
        <f>IF($B93&lt;'RI compounds'!$C$14,IF($B93&gt;'RI compounds'!$C$13,INT(EXP(($B93-'RI compounds'!$C$13)/'RI compounds'!$H$14+LN('RI compounds'!$D$13))),""),"")</f>
        <v>#REF!</v>
      </c>
      <c r="O93" s="45" t="e">
        <f>IF($B93&lt;'RI compounds'!$C$15,IF($B93&gt;'RI compounds'!$C$14,INT(EXP(($B93-'RI compounds'!$C$14)/'RI compounds'!$H$15+LN('RI compounds'!$D$14))),""),"")</f>
        <v>#REF!</v>
      </c>
      <c r="P93" s="45" t="e">
        <f>IF($B93&lt;'RI compounds'!$C$16,IF($B93&gt;'RI compounds'!$C$15,INT(EXP(($B93-'RI compounds'!$C$15)/'RI compounds'!$H$16+LN('RI compounds'!$D$15))),""),"")</f>
        <v>#REF!</v>
      </c>
      <c r="Q93" s="45" t="e">
        <f>IF($B93&lt;'RI compounds'!$C$17,IF($B93&gt;'RI compounds'!$C$16,INT(EXP(($B93-'RI compounds'!$C$16)/'RI compounds'!$H$17+LN('RI compounds'!$D$16))),""),"")</f>
        <v>#REF!</v>
      </c>
      <c r="R93" s="45" t="e">
        <f>IF($B93&lt;'RI compounds'!$C$18,IF($B93&gt;'RI compounds'!$C$17,INT(EXP(($B93-'RI compounds'!$C$17)/'RI compounds'!$H$18+LN('RI compounds'!$D$17))),""),"")</f>
        <v>#REF!</v>
      </c>
      <c r="S93" s="45" t="e">
        <f>IF($B93&lt;'RI compounds'!$C$19,IF($B93&gt;'RI compounds'!$C$18,INT(EXP(($B93-'RI compounds'!$C$18)/'RI compounds'!$H$19+LN('RI compounds'!$D$18))),""),"")</f>
        <v>#REF!</v>
      </c>
      <c r="T93" s="45" t="e">
        <f>IF($B93&lt;'RI compounds'!$C$20,IF($B93&gt;'RI compounds'!$C$19,INT(EXP(($B93-'RI compounds'!$C$19)/'RI compounds'!$H$20+LN('RI compounds'!$D$19))),""),"")</f>
        <v>#REF!</v>
      </c>
      <c r="U93" s="45" t="e">
        <f>IF($B93&lt;'RI compounds'!$C$21,IF($B93&gt;'RI compounds'!$C$20,INT(EXP(($B93-'RI compounds'!$C$20)/'RI compounds'!$H$21+LN('RI compounds'!$D$20))),""),"")</f>
        <v>#REF!</v>
      </c>
      <c r="V93" s="45" t="e">
        <f>IF($B93&gt;'RI compounds'!$C$21,INT(EXP(($B93-'RI compounds'!$C$20)/'RI compounds'!$H$21+LN('RI compounds'!$D$20))),"")</f>
        <v>#REF!</v>
      </c>
      <c r="W93" s="28"/>
      <c r="X93" s="48" t="str">
        <f>All!B93</f>
        <v>Ethyl hexanoate</v>
      </c>
      <c r="Y93" s="46">
        <f>+All!F93</f>
        <v>0.5</v>
      </c>
      <c r="Z93" s="49">
        <f>+All!H93</f>
        <v>994</v>
      </c>
      <c r="AA93" s="50" t="str">
        <f>IF($Z93=500,'RI compounds'!$C$3,IF($Z93&lt;'RI compounds'!$D$3,(LN($Z93)-LN('RI compounds'!$D$3))*'RI compounds'!$H$4+'RI compounds'!$C$3,""))</f>
        <v/>
      </c>
      <c r="AB93" s="50" t="str">
        <f>IF($Z93=600,'RI compounds'!$C$4,IF($Z93&lt;'RI compounds'!$D$4,IF($Z93&gt;'RI compounds'!$D$3,(LN($Z93)-LN('RI compounds'!$D$3))*'RI compounds'!$H$4+'RI compounds'!$C$3,""),""))</f>
        <v/>
      </c>
      <c r="AC93" s="50" t="str">
        <f>IF($Z93=700,+'RI compounds'!$C$5,IF($Z93&lt;'RI compounds'!$D$5,IF($Z93&gt;'RI compounds'!$D$4,(LN($Z93)-LN('RI compounds'!$D$4))*'RI compounds'!$H$5+'RI compounds'!$C$4,""),""))</f>
        <v/>
      </c>
      <c r="AD93" s="50" t="str">
        <f>IF($Z93=800,'RI compounds'!$C$6,IF($Z93&lt;'RI compounds'!$D$6,IF($Z93&gt;'RI compounds'!$D$5,(LN($Z93)-LN('RI compounds'!$D$5))*'RI compounds'!$H$6+'RI compounds'!$C$5,""),""))</f>
        <v/>
      </c>
      <c r="AE93" s="50" t="str">
        <f>IF($Z93=900,'RI compounds'!$C$7,IF($Z93&lt;'RI compounds'!$D$7,IF($Z93&gt;'RI compounds'!$D$6,(LN($Z93)-LN('RI compounds'!$D$6))*'RI compounds'!$H$7+'RI compounds'!$C$6,""),""))</f>
        <v/>
      </c>
      <c r="AF93" s="50">
        <f>IF($Z93=1000,'RI compounds'!$C$8,IF($Z93&lt;'RI compounds'!$D$8,IF($Z93&gt;'RI compounds'!$D$7,(LN($Z93)-LN('RI compounds'!$D$7))*'RI compounds'!$H$8+'RI compounds'!$C$7,""),""))</f>
        <v>12.880658126087296</v>
      </c>
      <c r="AG93" s="50" t="str">
        <f>IF($Z93=1100,'RI compounds'!$C$9,IF($Z93&lt;'RI compounds'!$D$9,IF($Z93&gt;'RI compounds'!$D$8,(LN($Z93)-LN('RI compounds'!$D$8))*'RI compounds'!$H$9+'RI compounds'!$C$8,""),""))</f>
        <v/>
      </c>
      <c r="AH93" s="50" t="str">
        <f>IF($Z93=1200,'RI compounds'!$C$10,IF($Z93&lt;'RI compounds'!$D$10,IF($Z93&gt;'RI compounds'!$D$9,(LN($Z93)-LN('RI compounds'!$D$9))*'RI compounds'!$H$10+'RI compounds'!$C$9,""),""))</f>
        <v/>
      </c>
      <c r="AI93" s="50" t="str">
        <f>IF($Z93=1300,'RI compounds'!$C$11,IF($Z93&lt;'RI compounds'!$D$11,IF($Z93&gt;'RI compounds'!$D$10,(LN($Z93)-LN('RI compounds'!$D$10))*'RI compounds'!$H$11+'RI compounds'!$C$10,""),""))</f>
        <v/>
      </c>
      <c r="AJ93" s="50" t="str">
        <f>IF($Z93=1400,'RI compounds'!$C$12,IF($Z93&lt;'RI compounds'!$D$12,IF($Z93&gt;'RI compounds'!$D$11,(LN($Z93)-LN('RI compounds'!$D$11))*'RI compounds'!$H$12+'RI compounds'!$C$11,""),""))</f>
        <v/>
      </c>
      <c r="AK93" s="50" t="str">
        <f>IF($Z93=1500,'RI compounds'!$C$13,IF($Z93&lt;'RI compounds'!$D$13,IF($Z93&gt;'RI compounds'!$D$12,(LN($Z93)-LN('RI compounds'!$D$12))*'RI compounds'!$H$13+'RI compounds'!$C$12,""),""))</f>
        <v/>
      </c>
      <c r="AL93" s="50" t="str">
        <f>IF($Z93=1600,'RI compounds'!$C$14,IF($Z93&lt;'RI compounds'!$D$14,IF($Z93&gt;'RI compounds'!$D$13,(LN($Z93)-LN('RI compounds'!$D$13))*'RI compounds'!$H$14+'RI compounds'!$C$13,""),""))</f>
        <v/>
      </c>
      <c r="AM93" s="50" t="str">
        <f>IF($Z93=1700,'RI compounds'!$C$15,IF($Z93&lt;'RI compounds'!$D$15,IF($Z93&gt;'RI compounds'!$D$14,(LN($Z93)-LN('RI compounds'!$D$14))*'RI compounds'!$H$15+'RI compounds'!$C$14,""),""))</f>
        <v/>
      </c>
      <c r="AN93" s="50" t="str">
        <f>IF($Z93=1800,'RI compounds'!$C$16,IF($Z93&lt;'RI compounds'!$D$16,IF($Z93&gt;'RI compounds'!$D$15,(LN($Z93)-LN('RI compounds'!$D$15))*'RI compounds'!$H$16+'RI compounds'!$C$15,""),""))</f>
        <v/>
      </c>
      <c r="AO93" s="50" t="str">
        <f>IF($Z93=1900,'RI compounds'!$C$17,IF($Z93&lt;'RI compounds'!$D$17,IF($Z93&gt;'RI compounds'!$D$16,(LN($Z93)-LN('RI compounds'!$D$16))*'RI compounds'!$H$17+'RI compounds'!$C$16,""),""))</f>
        <v/>
      </c>
      <c r="AP93" s="50" t="str">
        <f>IF($Z93=2000,'RI compounds'!$C$18,IF($Z93&lt;'RI compounds'!$D$18,IF($Z93&gt;'RI compounds'!$D$17,(LN($Z93)-LN('RI compounds'!$D$17))*'RI compounds'!$H$18+'RI compounds'!$C$17,""),""))</f>
        <v/>
      </c>
      <c r="AQ93" s="50" t="str">
        <f>IF($Z93=2100,'RI compounds'!$C$19,IF($Z93&lt;'RI compounds'!$D$19,IF($Z93&gt;'RI compounds'!$D$18,(LN($Z93)-LN('RI compounds'!$D$18))*'RI compounds'!$H$19+'RI compounds'!$C$18,""),""))</f>
        <v/>
      </c>
      <c r="AR93" s="50" t="str">
        <f>IF($Z93=2200,'RI compounds'!$C$20,IF($Z93&lt;'RI compounds'!$D$20,IF($Z93&gt;'RI compounds'!$D$19,(LN($Z93)-LN('RI compounds'!$D$19))*'RI compounds'!$H$20+'RI compounds'!$C$19,""),""))</f>
        <v/>
      </c>
      <c r="AS93" s="50" t="str">
        <f>IF($Z93=2300,'RI compounds'!$C$21,IF($Z93&lt;'RI compounds'!$D$21,IF($Z93&gt;'RI compounds'!$D$20,(LN($Z93)-LN('RI compounds'!$D$20))*'RI compounds'!$H$21+'RI compounds'!$C$20,""),""))</f>
        <v/>
      </c>
      <c r="AT93" s="50" t="str">
        <f>IF($Z93&gt;2300,(LN($Z93)-LN('RI compounds'!$D$20))*'RI compounds'!$H$21+'RI compounds'!$C$20,"")</f>
        <v/>
      </c>
    </row>
    <row r="94" spans="1:46" s="7" customFormat="1" ht="15" x14ac:dyDescent="0.25">
      <c r="A94" s="46">
        <f>+All!F94</f>
        <v>0.5</v>
      </c>
      <c r="B94" s="47" t="e">
        <f>All!#REF!</f>
        <v>#REF!</v>
      </c>
      <c r="C94" s="45" t="e">
        <f>IF(B94&lt;'RI compounds'!$C$3,INT(EXP((B94-'RI compounds'!$C$3)/'RI compounds'!$H$4+LN('RI compounds'!$D$3))),"")</f>
        <v>#REF!</v>
      </c>
      <c r="D94" s="45" t="e">
        <f>IF($B94&lt;'RI compounds'!$C$4,IF($B94&gt;'RI compounds'!$C$3,INT(EXP(($B94-'RI compounds'!$C$3)/'RI compounds'!$H$4+LN('RI compounds'!$D$3))),""),"")</f>
        <v>#REF!</v>
      </c>
      <c r="E94" s="45" t="e">
        <f>IF($B94&lt;'RI compounds'!$C$5,IF($B94&gt;'RI compounds'!$C$4,INT(EXP(($B94-'RI compounds'!$C$4)/'RI compounds'!$H$5+LN('RI compounds'!$D$4))),""),"")</f>
        <v>#REF!</v>
      </c>
      <c r="F94" s="45" t="e">
        <f>IF($B94&lt;'RI compounds'!$C$6,IF($B94&gt;'RI compounds'!$C$5,INT(EXP(($B94-'RI compounds'!$C$5)/'RI compounds'!$H$6+LN('RI compounds'!$D$5))),""),"")</f>
        <v>#REF!</v>
      </c>
      <c r="G94" s="45" t="e">
        <f>IF($B94&lt;'RI compounds'!$C$7,IF($B94&gt;'RI compounds'!$C$6,INT(EXP(($B94-'RI compounds'!$C$6)/'RI compounds'!$H$7+LN('RI compounds'!$D$6))),""),"")</f>
        <v>#REF!</v>
      </c>
      <c r="H94" s="45" t="e">
        <f>IF($B94&lt;'RI compounds'!$C$8,IF($B94&gt;'RI compounds'!$C$7,INT(EXP(($B94-'RI compounds'!$C$7)/'RI compounds'!$H$8+LN('RI compounds'!$D$7))),""),"")</f>
        <v>#REF!</v>
      </c>
      <c r="I94" s="45" t="e">
        <f>IF($B94&lt;'RI compounds'!$C$9,IF($B94&gt;'RI compounds'!$C$8,INT(EXP(($B94-'RI compounds'!$C$8)/'RI compounds'!$H$9+LN('RI compounds'!$D$8))),""),"")</f>
        <v>#REF!</v>
      </c>
      <c r="J94" s="45" t="e">
        <f>IF($B94&lt;'RI compounds'!$C$10,IF($B94&gt;'RI compounds'!$C$9,INT(EXP(($B94-'RI compounds'!$C$9)/'RI compounds'!$H$10+LN('RI compounds'!$D$9))),""),"")</f>
        <v>#REF!</v>
      </c>
      <c r="K94" s="45" t="e">
        <f>IF($B94&lt;'RI compounds'!$C$11,IF($B94&gt;'RI compounds'!$C$10,INT(EXP(($B94-'RI compounds'!$C$10)/'RI compounds'!$H$11+LN('RI compounds'!$D$10))),""),"")</f>
        <v>#REF!</v>
      </c>
      <c r="L94" s="45" t="e">
        <f>IF($B94&lt;'RI compounds'!$C$12,IF($B94&gt;'RI compounds'!$C$11,INT(EXP(($B94-'RI compounds'!$C$11)/'RI compounds'!$H$12+LN('RI compounds'!$D$11))),""),"")</f>
        <v>#REF!</v>
      </c>
      <c r="M94" s="45" t="e">
        <f>IF($B94&lt;'RI compounds'!$C$13,IF($B94&gt;'RI compounds'!$C$12,INT(EXP(($B94-'RI compounds'!$C$12)/'RI compounds'!$H$13+LN('RI compounds'!$D$12))),""),"")</f>
        <v>#REF!</v>
      </c>
      <c r="N94" s="45" t="e">
        <f>IF($B94&lt;'RI compounds'!$C$14,IF($B94&gt;'RI compounds'!$C$13,INT(EXP(($B94-'RI compounds'!$C$13)/'RI compounds'!$H$14+LN('RI compounds'!$D$13))),""),"")</f>
        <v>#REF!</v>
      </c>
      <c r="O94" s="45" t="e">
        <f>IF($B94&lt;'RI compounds'!$C$15,IF($B94&gt;'RI compounds'!$C$14,INT(EXP(($B94-'RI compounds'!$C$14)/'RI compounds'!$H$15+LN('RI compounds'!$D$14))),""),"")</f>
        <v>#REF!</v>
      </c>
      <c r="P94" s="45" t="e">
        <f>IF($B94&lt;'RI compounds'!$C$16,IF($B94&gt;'RI compounds'!$C$15,INT(EXP(($B94-'RI compounds'!$C$15)/'RI compounds'!$H$16+LN('RI compounds'!$D$15))),""),"")</f>
        <v>#REF!</v>
      </c>
      <c r="Q94" s="45" t="e">
        <f>IF($B94&lt;'RI compounds'!$C$17,IF($B94&gt;'RI compounds'!$C$16,INT(EXP(($B94-'RI compounds'!$C$16)/'RI compounds'!$H$17+LN('RI compounds'!$D$16))),""),"")</f>
        <v>#REF!</v>
      </c>
      <c r="R94" s="45" t="e">
        <f>IF($B94&lt;'RI compounds'!$C$18,IF($B94&gt;'RI compounds'!$C$17,INT(EXP(($B94-'RI compounds'!$C$17)/'RI compounds'!$H$18+LN('RI compounds'!$D$17))),""),"")</f>
        <v>#REF!</v>
      </c>
      <c r="S94" s="45" t="e">
        <f>IF($B94&lt;'RI compounds'!$C$19,IF($B94&gt;'RI compounds'!$C$18,INT(EXP(($B94-'RI compounds'!$C$18)/'RI compounds'!$H$19+LN('RI compounds'!$D$18))),""),"")</f>
        <v>#REF!</v>
      </c>
      <c r="T94" s="45" t="e">
        <f>IF($B94&lt;'RI compounds'!$C$20,IF($B94&gt;'RI compounds'!$C$19,INT(EXP(($B94-'RI compounds'!$C$19)/'RI compounds'!$H$20+LN('RI compounds'!$D$19))),""),"")</f>
        <v>#REF!</v>
      </c>
      <c r="U94" s="45" t="e">
        <f>IF($B94&lt;'RI compounds'!$C$21,IF($B94&gt;'RI compounds'!$C$20,INT(EXP(($B94-'RI compounds'!$C$20)/'RI compounds'!$H$21+LN('RI compounds'!$D$20))),""),"")</f>
        <v>#REF!</v>
      </c>
      <c r="V94" s="45" t="e">
        <f>IF($B94&gt;'RI compounds'!$C$21,INT(EXP(($B94-'RI compounds'!$C$20)/'RI compounds'!$H$21+LN('RI compounds'!$D$20))),"")</f>
        <v>#REF!</v>
      </c>
      <c r="W94" s="28"/>
      <c r="X94" s="48" t="str">
        <f>All!B94</f>
        <v>Ethyl hexanoate-high</v>
      </c>
      <c r="Y94" s="46">
        <f>+All!F94</f>
        <v>0.5</v>
      </c>
      <c r="Z94" s="49">
        <f>+All!H94</f>
        <v>994</v>
      </c>
      <c r="AA94" s="50" t="str">
        <f>IF($Z94=500,'RI compounds'!$C$3,IF($Z94&lt;'RI compounds'!$D$3,(LN($Z94)-LN('RI compounds'!$D$3))*'RI compounds'!$H$4+'RI compounds'!$C$3,""))</f>
        <v/>
      </c>
      <c r="AB94" s="50" t="str">
        <f>IF($Z94=600,'RI compounds'!$C$4,IF($Z94&lt;'RI compounds'!$D$4,IF($Z94&gt;'RI compounds'!$D$3,(LN($Z94)-LN('RI compounds'!$D$3))*'RI compounds'!$H$4+'RI compounds'!$C$3,""),""))</f>
        <v/>
      </c>
      <c r="AC94" s="50" t="str">
        <f>IF($Z94=700,+'RI compounds'!$C$5,IF($Z94&lt;'RI compounds'!$D$5,IF($Z94&gt;'RI compounds'!$D$4,(LN($Z94)-LN('RI compounds'!$D$4))*'RI compounds'!$H$5+'RI compounds'!$C$4,""),""))</f>
        <v/>
      </c>
      <c r="AD94" s="50" t="str">
        <f>IF($Z94=800,'RI compounds'!$C$6,IF($Z94&lt;'RI compounds'!$D$6,IF($Z94&gt;'RI compounds'!$D$5,(LN($Z94)-LN('RI compounds'!$D$5))*'RI compounds'!$H$6+'RI compounds'!$C$5,""),""))</f>
        <v/>
      </c>
      <c r="AE94" s="50" t="str">
        <f>IF($Z94=900,'RI compounds'!$C$7,IF($Z94&lt;'RI compounds'!$D$7,IF($Z94&gt;'RI compounds'!$D$6,(LN($Z94)-LN('RI compounds'!$D$6))*'RI compounds'!$H$7+'RI compounds'!$C$6,""),""))</f>
        <v/>
      </c>
      <c r="AF94" s="50">
        <f>IF($Z94=1000,'RI compounds'!$C$8,IF($Z94&lt;'RI compounds'!$D$8,IF($Z94&gt;'RI compounds'!$D$7,(LN($Z94)-LN('RI compounds'!$D$7))*'RI compounds'!$H$8+'RI compounds'!$C$7,""),""))</f>
        <v>12.880658126087296</v>
      </c>
      <c r="AG94" s="50" t="str">
        <f>IF($Z94=1100,'RI compounds'!$C$9,IF($Z94&lt;'RI compounds'!$D$9,IF($Z94&gt;'RI compounds'!$D$8,(LN($Z94)-LN('RI compounds'!$D$8))*'RI compounds'!$H$9+'RI compounds'!$C$8,""),""))</f>
        <v/>
      </c>
      <c r="AH94" s="50" t="str">
        <f>IF($Z94=1200,'RI compounds'!$C$10,IF($Z94&lt;'RI compounds'!$D$10,IF($Z94&gt;'RI compounds'!$D$9,(LN($Z94)-LN('RI compounds'!$D$9))*'RI compounds'!$H$10+'RI compounds'!$C$9,""),""))</f>
        <v/>
      </c>
      <c r="AI94" s="50" t="str">
        <f>IF($Z94=1300,'RI compounds'!$C$11,IF($Z94&lt;'RI compounds'!$D$11,IF($Z94&gt;'RI compounds'!$D$10,(LN($Z94)-LN('RI compounds'!$D$10))*'RI compounds'!$H$11+'RI compounds'!$C$10,""),""))</f>
        <v/>
      </c>
      <c r="AJ94" s="50" t="str">
        <f>IF($Z94=1400,'RI compounds'!$C$12,IF($Z94&lt;'RI compounds'!$D$12,IF($Z94&gt;'RI compounds'!$D$11,(LN($Z94)-LN('RI compounds'!$D$11))*'RI compounds'!$H$12+'RI compounds'!$C$11,""),""))</f>
        <v/>
      </c>
      <c r="AK94" s="50" t="str">
        <f>IF($Z94=1500,'RI compounds'!$C$13,IF($Z94&lt;'RI compounds'!$D$13,IF($Z94&gt;'RI compounds'!$D$12,(LN($Z94)-LN('RI compounds'!$D$12))*'RI compounds'!$H$13+'RI compounds'!$C$12,""),""))</f>
        <v/>
      </c>
      <c r="AL94" s="50" t="str">
        <f>IF($Z94=1600,'RI compounds'!$C$14,IF($Z94&lt;'RI compounds'!$D$14,IF($Z94&gt;'RI compounds'!$D$13,(LN($Z94)-LN('RI compounds'!$D$13))*'RI compounds'!$H$14+'RI compounds'!$C$13,""),""))</f>
        <v/>
      </c>
      <c r="AM94" s="50" t="str">
        <f>IF($Z94=1700,'RI compounds'!$C$15,IF($Z94&lt;'RI compounds'!$D$15,IF($Z94&gt;'RI compounds'!$D$14,(LN($Z94)-LN('RI compounds'!$D$14))*'RI compounds'!$H$15+'RI compounds'!$C$14,""),""))</f>
        <v/>
      </c>
      <c r="AN94" s="50" t="str">
        <f>IF($Z94=1800,'RI compounds'!$C$16,IF($Z94&lt;'RI compounds'!$D$16,IF($Z94&gt;'RI compounds'!$D$15,(LN($Z94)-LN('RI compounds'!$D$15))*'RI compounds'!$H$16+'RI compounds'!$C$15,""),""))</f>
        <v/>
      </c>
      <c r="AO94" s="50" t="str">
        <f>IF($Z94=1900,'RI compounds'!$C$17,IF($Z94&lt;'RI compounds'!$D$17,IF($Z94&gt;'RI compounds'!$D$16,(LN($Z94)-LN('RI compounds'!$D$16))*'RI compounds'!$H$17+'RI compounds'!$C$16,""),""))</f>
        <v/>
      </c>
      <c r="AP94" s="50" t="str">
        <f>IF($Z94=2000,'RI compounds'!$C$18,IF($Z94&lt;'RI compounds'!$D$18,IF($Z94&gt;'RI compounds'!$D$17,(LN($Z94)-LN('RI compounds'!$D$17))*'RI compounds'!$H$18+'RI compounds'!$C$17,""),""))</f>
        <v/>
      </c>
      <c r="AQ94" s="50" t="str">
        <f>IF($Z94=2100,'RI compounds'!$C$19,IF($Z94&lt;'RI compounds'!$D$19,IF($Z94&gt;'RI compounds'!$D$18,(LN($Z94)-LN('RI compounds'!$D$18))*'RI compounds'!$H$19+'RI compounds'!$C$18,""),""))</f>
        <v/>
      </c>
      <c r="AR94" s="50" t="str">
        <f>IF($Z94=2200,'RI compounds'!$C$20,IF($Z94&lt;'RI compounds'!$D$20,IF($Z94&gt;'RI compounds'!$D$19,(LN($Z94)-LN('RI compounds'!$D$19))*'RI compounds'!$H$20+'RI compounds'!$C$19,""),""))</f>
        <v/>
      </c>
      <c r="AS94" s="50" t="str">
        <f>IF($Z94=2300,'RI compounds'!$C$21,IF($Z94&lt;'RI compounds'!$D$21,IF($Z94&gt;'RI compounds'!$D$20,(LN($Z94)-LN('RI compounds'!$D$20))*'RI compounds'!$H$21+'RI compounds'!$C$20,""),""))</f>
        <v/>
      </c>
      <c r="AT94" s="50" t="str">
        <f>IF($Z94&gt;2300,(LN($Z94)-LN('RI compounds'!$D$20))*'RI compounds'!$H$21+'RI compounds'!$C$20,"")</f>
        <v/>
      </c>
    </row>
    <row r="95" spans="1:46" s="7" customFormat="1" ht="15" x14ac:dyDescent="0.25">
      <c r="A95" s="46">
        <f>+All!F95</f>
        <v>1</v>
      </c>
      <c r="B95" s="47" t="e">
        <f>All!#REF!</f>
        <v>#REF!</v>
      </c>
      <c r="C95" s="45" t="e">
        <f>IF(B95&lt;'RI compounds'!$C$3,INT(EXP((B95-'RI compounds'!$C$3)/'RI compounds'!$H$4+LN('RI compounds'!$D$3))),"")</f>
        <v>#REF!</v>
      </c>
      <c r="D95" s="45" t="e">
        <f>IF($B95&lt;'RI compounds'!$C$4,IF($B95&gt;'RI compounds'!$C$3,INT(EXP(($B95-'RI compounds'!$C$3)/'RI compounds'!$H$4+LN('RI compounds'!$D$3))),""),"")</f>
        <v>#REF!</v>
      </c>
      <c r="E95" s="45" t="e">
        <f>IF($B95&lt;'RI compounds'!$C$5,IF($B95&gt;'RI compounds'!$C$4,INT(EXP(($B95-'RI compounds'!$C$4)/'RI compounds'!$H$5+LN('RI compounds'!$D$4))),""),"")</f>
        <v>#REF!</v>
      </c>
      <c r="F95" s="45" t="e">
        <f>IF($B95&lt;'RI compounds'!$C$6,IF($B95&gt;'RI compounds'!$C$5,INT(EXP(($B95-'RI compounds'!$C$5)/'RI compounds'!$H$6+LN('RI compounds'!$D$5))),""),"")</f>
        <v>#REF!</v>
      </c>
      <c r="G95" s="45" t="e">
        <f>IF($B95&lt;'RI compounds'!$C$7,IF($B95&gt;'RI compounds'!$C$6,INT(EXP(($B95-'RI compounds'!$C$6)/'RI compounds'!$H$7+LN('RI compounds'!$D$6))),""),"")</f>
        <v>#REF!</v>
      </c>
      <c r="H95" s="45" t="e">
        <f>IF($B95&lt;'RI compounds'!$C$8,IF($B95&gt;'RI compounds'!$C$7,INT(EXP(($B95-'RI compounds'!$C$7)/'RI compounds'!$H$8+LN('RI compounds'!$D$7))),""),"")</f>
        <v>#REF!</v>
      </c>
      <c r="I95" s="45" t="e">
        <f>IF($B95&lt;'RI compounds'!$C$9,IF($B95&gt;'RI compounds'!$C$8,INT(EXP(($B95-'RI compounds'!$C$8)/'RI compounds'!$H$9+LN('RI compounds'!$D$8))),""),"")</f>
        <v>#REF!</v>
      </c>
      <c r="J95" s="45" t="e">
        <f>IF($B95&lt;'RI compounds'!$C$10,IF($B95&gt;'RI compounds'!$C$9,INT(EXP(($B95-'RI compounds'!$C$9)/'RI compounds'!$H$10+LN('RI compounds'!$D$9))),""),"")</f>
        <v>#REF!</v>
      </c>
      <c r="K95" s="45" t="e">
        <f>IF($B95&lt;'RI compounds'!$C$11,IF($B95&gt;'RI compounds'!$C$10,INT(EXP(($B95-'RI compounds'!$C$10)/'RI compounds'!$H$11+LN('RI compounds'!$D$10))),""),"")</f>
        <v>#REF!</v>
      </c>
      <c r="L95" s="45" t="e">
        <f>IF($B95&lt;'RI compounds'!$C$12,IF($B95&gt;'RI compounds'!$C$11,INT(EXP(($B95-'RI compounds'!$C$11)/'RI compounds'!$H$12+LN('RI compounds'!$D$11))),""),"")</f>
        <v>#REF!</v>
      </c>
      <c r="M95" s="45" t="e">
        <f>IF($B95&lt;'RI compounds'!$C$13,IF($B95&gt;'RI compounds'!$C$12,INT(EXP(($B95-'RI compounds'!$C$12)/'RI compounds'!$H$13+LN('RI compounds'!$D$12))),""),"")</f>
        <v>#REF!</v>
      </c>
      <c r="N95" s="45" t="e">
        <f>IF($B95&lt;'RI compounds'!$C$14,IF($B95&gt;'RI compounds'!$C$13,INT(EXP(($B95-'RI compounds'!$C$13)/'RI compounds'!$H$14+LN('RI compounds'!$D$13))),""),"")</f>
        <v>#REF!</v>
      </c>
      <c r="O95" s="45" t="e">
        <f>IF($B95&lt;'RI compounds'!$C$15,IF($B95&gt;'RI compounds'!$C$14,INT(EXP(($B95-'RI compounds'!$C$14)/'RI compounds'!$H$15+LN('RI compounds'!$D$14))),""),"")</f>
        <v>#REF!</v>
      </c>
      <c r="P95" s="45" t="e">
        <f>IF($B95&lt;'RI compounds'!$C$16,IF($B95&gt;'RI compounds'!$C$15,INT(EXP(($B95-'RI compounds'!$C$15)/'RI compounds'!$H$16+LN('RI compounds'!$D$15))),""),"")</f>
        <v>#REF!</v>
      </c>
      <c r="Q95" s="45" t="e">
        <f>IF($B95&lt;'RI compounds'!$C$17,IF($B95&gt;'RI compounds'!$C$16,INT(EXP(($B95-'RI compounds'!$C$16)/'RI compounds'!$H$17+LN('RI compounds'!$D$16))),""),"")</f>
        <v>#REF!</v>
      </c>
      <c r="R95" s="45" t="e">
        <f>IF($B95&lt;'RI compounds'!$C$18,IF($B95&gt;'RI compounds'!$C$17,INT(EXP(($B95-'RI compounds'!$C$17)/'RI compounds'!$H$18+LN('RI compounds'!$D$17))),""),"")</f>
        <v>#REF!</v>
      </c>
      <c r="S95" s="45" t="e">
        <f>IF($B95&lt;'RI compounds'!$C$19,IF($B95&gt;'RI compounds'!$C$18,INT(EXP(($B95-'RI compounds'!$C$18)/'RI compounds'!$H$19+LN('RI compounds'!$D$18))),""),"")</f>
        <v>#REF!</v>
      </c>
      <c r="T95" s="45" t="e">
        <f>IF($B95&lt;'RI compounds'!$C$20,IF($B95&gt;'RI compounds'!$C$19,INT(EXP(($B95-'RI compounds'!$C$19)/'RI compounds'!$H$20+LN('RI compounds'!$D$19))),""),"")</f>
        <v>#REF!</v>
      </c>
      <c r="U95" s="45" t="e">
        <f>IF($B95&lt;'RI compounds'!$C$21,IF($B95&gt;'RI compounds'!$C$20,INT(EXP(($B95-'RI compounds'!$C$20)/'RI compounds'!$H$21+LN('RI compounds'!$D$20))),""),"")</f>
        <v>#REF!</v>
      </c>
      <c r="V95" s="45" t="e">
        <f>IF($B95&gt;'RI compounds'!$C$21,INT(EXP(($B95-'RI compounds'!$C$20)/'RI compounds'!$H$21+LN('RI compounds'!$D$20))),"")</f>
        <v>#REF!</v>
      </c>
      <c r="W95" s="28"/>
      <c r="X95" s="48" t="str">
        <f>All!B95</f>
        <v>2,2,4,6,6-pentamethyl-heptane</v>
      </c>
      <c r="Y95" s="46">
        <f>+All!F95</f>
        <v>1</v>
      </c>
      <c r="Z95" s="49">
        <f>+All!H95</f>
        <v>997</v>
      </c>
      <c r="AA95" s="50" t="str">
        <f>IF($Z95=500,'RI compounds'!$C$3,IF($Z95&lt;'RI compounds'!$D$3,(LN($Z95)-LN('RI compounds'!$D$3))*'RI compounds'!$H$4+'RI compounds'!$C$3,""))</f>
        <v/>
      </c>
      <c r="AB95" s="50" t="str">
        <f>IF($Z95=600,'RI compounds'!$C$4,IF($Z95&lt;'RI compounds'!$D$4,IF($Z95&gt;'RI compounds'!$D$3,(LN($Z95)-LN('RI compounds'!$D$3))*'RI compounds'!$H$4+'RI compounds'!$C$3,""),""))</f>
        <v/>
      </c>
      <c r="AC95" s="50" t="str">
        <f>IF($Z95=700,+'RI compounds'!$C$5,IF($Z95&lt;'RI compounds'!$D$5,IF($Z95&gt;'RI compounds'!$D$4,(LN($Z95)-LN('RI compounds'!$D$4))*'RI compounds'!$H$5+'RI compounds'!$C$4,""),""))</f>
        <v/>
      </c>
      <c r="AD95" s="50" t="str">
        <f>IF($Z95=800,'RI compounds'!$C$6,IF($Z95&lt;'RI compounds'!$D$6,IF($Z95&gt;'RI compounds'!$D$5,(LN($Z95)-LN('RI compounds'!$D$5))*'RI compounds'!$H$6+'RI compounds'!$C$5,""),""))</f>
        <v/>
      </c>
      <c r="AE95" s="50" t="str">
        <f>IF($Z95=900,'RI compounds'!$C$7,IF($Z95&lt;'RI compounds'!$D$7,IF($Z95&gt;'RI compounds'!$D$6,(LN($Z95)-LN('RI compounds'!$D$6))*'RI compounds'!$H$7+'RI compounds'!$C$6,""),""))</f>
        <v/>
      </c>
      <c r="AF95" s="50">
        <f>IF($Z95=1000,'RI compounds'!$C$8,IF($Z95&lt;'RI compounds'!$D$8,IF($Z95&gt;'RI compounds'!$D$7,(LN($Z95)-LN('RI compounds'!$D$7))*'RI compounds'!$H$8+'RI compounds'!$C$7,""),""))</f>
        <v>12.949933131811958</v>
      </c>
      <c r="AG95" s="50" t="str">
        <f>IF($Z95=1100,'RI compounds'!$C$9,IF($Z95&lt;'RI compounds'!$D$9,IF($Z95&gt;'RI compounds'!$D$8,(LN($Z95)-LN('RI compounds'!$D$8))*'RI compounds'!$H$9+'RI compounds'!$C$8,""),""))</f>
        <v/>
      </c>
      <c r="AH95" s="50" t="str">
        <f>IF($Z95=1200,'RI compounds'!$C$10,IF($Z95&lt;'RI compounds'!$D$10,IF($Z95&gt;'RI compounds'!$D$9,(LN($Z95)-LN('RI compounds'!$D$9))*'RI compounds'!$H$10+'RI compounds'!$C$9,""),""))</f>
        <v/>
      </c>
      <c r="AI95" s="50" t="str">
        <f>IF($Z95=1300,'RI compounds'!$C$11,IF($Z95&lt;'RI compounds'!$D$11,IF($Z95&gt;'RI compounds'!$D$10,(LN($Z95)-LN('RI compounds'!$D$10))*'RI compounds'!$H$11+'RI compounds'!$C$10,""),""))</f>
        <v/>
      </c>
      <c r="AJ95" s="50" t="str">
        <f>IF($Z95=1400,'RI compounds'!$C$12,IF($Z95&lt;'RI compounds'!$D$12,IF($Z95&gt;'RI compounds'!$D$11,(LN($Z95)-LN('RI compounds'!$D$11))*'RI compounds'!$H$12+'RI compounds'!$C$11,""),""))</f>
        <v/>
      </c>
      <c r="AK95" s="50" t="str">
        <f>IF($Z95=1500,'RI compounds'!$C$13,IF($Z95&lt;'RI compounds'!$D$13,IF($Z95&gt;'RI compounds'!$D$12,(LN($Z95)-LN('RI compounds'!$D$12))*'RI compounds'!$H$13+'RI compounds'!$C$12,""),""))</f>
        <v/>
      </c>
      <c r="AL95" s="50" t="str">
        <f>IF($Z95=1600,'RI compounds'!$C$14,IF($Z95&lt;'RI compounds'!$D$14,IF($Z95&gt;'RI compounds'!$D$13,(LN($Z95)-LN('RI compounds'!$D$13))*'RI compounds'!$H$14+'RI compounds'!$C$13,""),""))</f>
        <v/>
      </c>
      <c r="AM95" s="50" t="str">
        <f>IF($Z95=1700,'RI compounds'!$C$15,IF($Z95&lt;'RI compounds'!$D$15,IF($Z95&gt;'RI compounds'!$D$14,(LN($Z95)-LN('RI compounds'!$D$14))*'RI compounds'!$H$15+'RI compounds'!$C$14,""),""))</f>
        <v/>
      </c>
      <c r="AN95" s="50" t="str">
        <f>IF($Z95=1800,'RI compounds'!$C$16,IF($Z95&lt;'RI compounds'!$D$16,IF($Z95&gt;'RI compounds'!$D$15,(LN($Z95)-LN('RI compounds'!$D$15))*'RI compounds'!$H$16+'RI compounds'!$C$15,""),""))</f>
        <v/>
      </c>
      <c r="AO95" s="50" t="str">
        <f>IF($Z95=1900,'RI compounds'!$C$17,IF($Z95&lt;'RI compounds'!$D$17,IF($Z95&gt;'RI compounds'!$D$16,(LN($Z95)-LN('RI compounds'!$D$16))*'RI compounds'!$H$17+'RI compounds'!$C$16,""),""))</f>
        <v/>
      </c>
      <c r="AP95" s="50" t="str">
        <f>IF($Z95=2000,'RI compounds'!$C$18,IF($Z95&lt;'RI compounds'!$D$18,IF($Z95&gt;'RI compounds'!$D$17,(LN($Z95)-LN('RI compounds'!$D$17))*'RI compounds'!$H$18+'RI compounds'!$C$17,""),""))</f>
        <v/>
      </c>
      <c r="AQ95" s="50" t="str">
        <f>IF($Z95=2100,'RI compounds'!$C$19,IF($Z95&lt;'RI compounds'!$D$19,IF($Z95&gt;'RI compounds'!$D$18,(LN($Z95)-LN('RI compounds'!$D$18))*'RI compounds'!$H$19+'RI compounds'!$C$18,""),""))</f>
        <v/>
      </c>
      <c r="AR95" s="50" t="str">
        <f>IF($Z95=2200,'RI compounds'!$C$20,IF($Z95&lt;'RI compounds'!$D$20,IF($Z95&gt;'RI compounds'!$D$19,(LN($Z95)-LN('RI compounds'!$D$19))*'RI compounds'!$H$20+'RI compounds'!$C$19,""),""))</f>
        <v/>
      </c>
      <c r="AS95" s="50" t="str">
        <f>IF($Z95=2300,'RI compounds'!$C$21,IF($Z95&lt;'RI compounds'!$D$21,IF($Z95&gt;'RI compounds'!$D$20,(LN($Z95)-LN('RI compounds'!$D$20))*'RI compounds'!$H$21+'RI compounds'!$C$20,""),""))</f>
        <v/>
      </c>
      <c r="AT95" s="50" t="str">
        <f>IF($Z95&gt;2300,(LN($Z95)-LN('RI compounds'!$D$20))*'RI compounds'!$H$21+'RI compounds'!$C$20,"")</f>
        <v/>
      </c>
    </row>
    <row r="96" spans="1:46" s="7" customFormat="1" ht="15" x14ac:dyDescent="0.25">
      <c r="A96" s="46">
        <f>+All!F96</f>
        <v>1</v>
      </c>
      <c r="B96" s="47" t="e">
        <f>All!#REF!</f>
        <v>#REF!</v>
      </c>
      <c r="C96" s="45" t="e">
        <f>IF(B96&lt;'RI compounds'!$C$3,INT(EXP((B96-'RI compounds'!$C$3)/'RI compounds'!$H$4+LN('RI compounds'!$D$3))),"")</f>
        <v>#REF!</v>
      </c>
      <c r="D96" s="45" t="e">
        <f>IF($B96&lt;'RI compounds'!$C$4,IF($B96&gt;'RI compounds'!$C$3,INT(EXP(($B96-'RI compounds'!$C$3)/'RI compounds'!$H$4+LN('RI compounds'!$D$3))),""),"")</f>
        <v>#REF!</v>
      </c>
      <c r="E96" s="45" t="e">
        <f>IF($B96&lt;'RI compounds'!$C$5,IF($B96&gt;'RI compounds'!$C$4,INT(EXP(($B96-'RI compounds'!$C$4)/'RI compounds'!$H$5+LN('RI compounds'!$D$4))),""),"")</f>
        <v>#REF!</v>
      </c>
      <c r="F96" s="45" t="e">
        <f>IF($B96&lt;'RI compounds'!$C$6,IF($B96&gt;'RI compounds'!$C$5,INT(EXP(($B96-'RI compounds'!$C$5)/'RI compounds'!$H$6+LN('RI compounds'!$D$5))),""),"")</f>
        <v>#REF!</v>
      </c>
      <c r="G96" s="45" t="e">
        <f>IF($B96&lt;'RI compounds'!$C$7,IF($B96&gt;'RI compounds'!$C$6,INT(EXP(($B96-'RI compounds'!$C$6)/'RI compounds'!$H$7+LN('RI compounds'!$D$6))),""),"")</f>
        <v>#REF!</v>
      </c>
      <c r="H96" s="45" t="e">
        <f>IF($B96&lt;'RI compounds'!$C$8,IF($B96&gt;'RI compounds'!$C$7,INT(EXP(($B96-'RI compounds'!$C$7)/'RI compounds'!$H$8+LN('RI compounds'!$D$7))),""),"")</f>
        <v>#REF!</v>
      </c>
      <c r="I96" s="45" t="e">
        <f>IF($B96&lt;'RI compounds'!$C$9,IF($B96&gt;'RI compounds'!$C$8,INT(EXP(($B96-'RI compounds'!$C$8)/'RI compounds'!$H$9+LN('RI compounds'!$D$8))),""),"")</f>
        <v>#REF!</v>
      </c>
      <c r="J96" s="45" t="e">
        <f>IF($B96&lt;'RI compounds'!$C$10,IF($B96&gt;'RI compounds'!$C$9,INT(EXP(($B96-'RI compounds'!$C$9)/'RI compounds'!$H$10+LN('RI compounds'!$D$9))),""),"")</f>
        <v>#REF!</v>
      </c>
      <c r="K96" s="45" t="e">
        <f>IF($B96&lt;'RI compounds'!$C$11,IF($B96&gt;'RI compounds'!$C$10,INT(EXP(($B96-'RI compounds'!$C$10)/'RI compounds'!$H$11+LN('RI compounds'!$D$10))),""),"")</f>
        <v>#REF!</v>
      </c>
      <c r="L96" s="45" t="e">
        <f>IF($B96&lt;'RI compounds'!$C$12,IF($B96&gt;'RI compounds'!$C$11,INT(EXP(($B96-'RI compounds'!$C$11)/'RI compounds'!$H$12+LN('RI compounds'!$D$11))),""),"")</f>
        <v>#REF!</v>
      </c>
      <c r="M96" s="45" t="e">
        <f>IF($B96&lt;'RI compounds'!$C$13,IF($B96&gt;'RI compounds'!$C$12,INT(EXP(($B96-'RI compounds'!$C$12)/'RI compounds'!$H$13+LN('RI compounds'!$D$12))),""),"")</f>
        <v>#REF!</v>
      </c>
      <c r="N96" s="45" t="e">
        <f>IF($B96&lt;'RI compounds'!$C$14,IF($B96&gt;'RI compounds'!$C$13,INT(EXP(($B96-'RI compounds'!$C$13)/'RI compounds'!$H$14+LN('RI compounds'!$D$13))),""),"")</f>
        <v>#REF!</v>
      </c>
      <c r="O96" s="45" t="e">
        <f>IF($B96&lt;'RI compounds'!$C$15,IF($B96&gt;'RI compounds'!$C$14,INT(EXP(($B96-'RI compounds'!$C$14)/'RI compounds'!$H$15+LN('RI compounds'!$D$14))),""),"")</f>
        <v>#REF!</v>
      </c>
      <c r="P96" s="45" t="e">
        <f>IF($B96&lt;'RI compounds'!$C$16,IF($B96&gt;'RI compounds'!$C$15,INT(EXP(($B96-'RI compounds'!$C$15)/'RI compounds'!$H$16+LN('RI compounds'!$D$15))),""),"")</f>
        <v>#REF!</v>
      </c>
      <c r="Q96" s="45" t="e">
        <f>IF($B96&lt;'RI compounds'!$C$17,IF($B96&gt;'RI compounds'!$C$16,INT(EXP(($B96-'RI compounds'!$C$16)/'RI compounds'!$H$17+LN('RI compounds'!$D$16))),""),"")</f>
        <v>#REF!</v>
      </c>
      <c r="R96" s="45" t="e">
        <f>IF($B96&lt;'RI compounds'!$C$18,IF($B96&gt;'RI compounds'!$C$17,INT(EXP(($B96-'RI compounds'!$C$17)/'RI compounds'!$H$18+LN('RI compounds'!$D$17))),""),"")</f>
        <v>#REF!</v>
      </c>
      <c r="S96" s="45" t="e">
        <f>IF($B96&lt;'RI compounds'!$C$19,IF($B96&gt;'RI compounds'!$C$18,INT(EXP(($B96-'RI compounds'!$C$18)/'RI compounds'!$H$19+LN('RI compounds'!$D$18))),""),"")</f>
        <v>#REF!</v>
      </c>
      <c r="T96" s="45" t="e">
        <f>IF($B96&lt;'RI compounds'!$C$20,IF($B96&gt;'RI compounds'!$C$19,INT(EXP(($B96-'RI compounds'!$C$19)/'RI compounds'!$H$20+LN('RI compounds'!$D$19))),""),"")</f>
        <v>#REF!</v>
      </c>
      <c r="U96" s="45" t="e">
        <f>IF($B96&lt;'RI compounds'!$C$21,IF($B96&gt;'RI compounds'!$C$20,INT(EXP(($B96-'RI compounds'!$C$20)/'RI compounds'!$H$21+LN('RI compounds'!$D$20))),""),"")</f>
        <v>#REF!</v>
      </c>
      <c r="V96" s="45" t="e">
        <f>IF($B96&gt;'RI compounds'!$C$21,INT(EXP(($B96-'RI compounds'!$C$20)/'RI compounds'!$H$21+LN('RI compounds'!$D$20))),"")</f>
        <v>#REF!</v>
      </c>
      <c r="W96" s="28"/>
      <c r="X96" s="48" t="str">
        <f>All!B96</f>
        <v>2,2,4,6,6-pentamethyl-heptane, Saturated</v>
      </c>
      <c r="Y96" s="46">
        <f>+All!F96</f>
        <v>1</v>
      </c>
      <c r="Z96" s="49">
        <f>+All!H96</f>
        <v>997</v>
      </c>
      <c r="AA96" s="50" t="str">
        <f>IF($Z96=500,'RI compounds'!$C$3,IF($Z96&lt;'RI compounds'!$D$3,(LN($Z96)-LN('RI compounds'!$D$3))*'RI compounds'!$H$4+'RI compounds'!$C$3,""))</f>
        <v/>
      </c>
      <c r="AB96" s="50" t="str">
        <f>IF($Z96=600,'RI compounds'!$C$4,IF($Z96&lt;'RI compounds'!$D$4,IF($Z96&gt;'RI compounds'!$D$3,(LN($Z96)-LN('RI compounds'!$D$3))*'RI compounds'!$H$4+'RI compounds'!$C$3,""),""))</f>
        <v/>
      </c>
      <c r="AC96" s="50" t="str">
        <f>IF($Z96=700,+'RI compounds'!$C$5,IF($Z96&lt;'RI compounds'!$D$5,IF($Z96&gt;'RI compounds'!$D$4,(LN($Z96)-LN('RI compounds'!$D$4))*'RI compounds'!$H$5+'RI compounds'!$C$4,""),""))</f>
        <v/>
      </c>
      <c r="AD96" s="50" t="str">
        <f>IF($Z96=800,'RI compounds'!$C$6,IF($Z96&lt;'RI compounds'!$D$6,IF($Z96&gt;'RI compounds'!$D$5,(LN($Z96)-LN('RI compounds'!$D$5))*'RI compounds'!$H$6+'RI compounds'!$C$5,""),""))</f>
        <v/>
      </c>
      <c r="AE96" s="50" t="str">
        <f>IF($Z96=900,'RI compounds'!$C$7,IF($Z96&lt;'RI compounds'!$D$7,IF($Z96&gt;'RI compounds'!$D$6,(LN($Z96)-LN('RI compounds'!$D$6))*'RI compounds'!$H$7+'RI compounds'!$C$6,""),""))</f>
        <v/>
      </c>
      <c r="AF96" s="50">
        <f>IF($Z96=1000,'RI compounds'!$C$8,IF($Z96&lt;'RI compounds'!$D$8,IF($Z96&gt;'RI compounds'!$D$7,(LN($Z96)-LN('RI compounds'!$D$7))*'RI compounds'!$H$8+'RI compounds'!$C$7,""),""))</f>
        <v>12.949933131811958</v>
      </c>
      <c r="AG96" s="50" t="str">
        <f>IF($Z96=1100,'RI compounds'!$C$9,IF($Z96&lt;'RI compounds'!$D$9,IF($Z96&gt;'RI compounds'!$D$8,(LN($Z96)-LN('RI compounds'!$D$8))*'RI compounds'!$H$9+'RI compounds'!$C$8,""),""))</f>
        <v/>
      </c>
      <c r="AH96" s="50" t="str">
        <f>IF($Z96=1200,'RI compounds'!$C$10,IF($Z96&lt;'RI compounds'!$D$10,IF($Z96&gt;'RI compounds'!$D$9,(LN($Z96)-LN('RI compounds'!$D$9))*'RI compounds'!$H$10+'RI compounds'!$C$9,""),""))</f>
        <v/>
      </c>
      <c r="AI96" s="50" t="str">
        <f>IF($Z96=1300,'RI compounds'!$C$11,IF($Z96&lt;'RI compounds'!$D$11,IF($Z96&gt;'RI compounds'!$D$10,(LN($Z96)-LN('RI compounds'!$D$10))*'RI compounds'!$H$11+'RI compounds'!$C$10,""),""))</f>
        <v/>
      </c>
      <c r="AJ96" s="50" t="str">
        <f>IF($Z96=1400,'RI compounds'!$C$12,IF($Z96&lt;'RI compounds'!$D$12,IF($Z96&gt;'RI compounds'!$D$11,(LN($Z96)-LN('RI compounds'!$D$11))*'RI compounds'!$H$12+'RI compounds'!$C$11,""),""))</f>
        <v/>
      </c>
      <c r="AK96" s="50" t="str">
        <f>IF($Z96=1500,'RI compounds'!$C$13,IF($Z96&lt;'RI compounds'!$D$13,IF($Z96&gt;'RI compounds'!$D$12,(LN($Z96)-LN('RI compounds'!$D$12))*'RI compounds'!$H$13+'RI compounds'!$C$12,""),""))</f>
        <v/>
      </c>
      <c r="AL96" s="50" t="str">
        <f>IF($Z96=1600,'RI compounds'!$C$14,IF($Z96&lt;'RI compounds'!$D$14,IF($Z96&gt;'RI compounds'!$D$13,(LN($Z96)-LN('RI compounds'!$D$13))*'RI compounds'!$H$14+'RI compounds'!$C$13,""),""))</f>
        <v/>
      </c>
      <c r="AM96" s="50" t="str">
        <f>IF($Z96=1700,'RI compounds'!$C$15,IF($Z96&lt;'RI compounds'!$D$15,IF($Z96&gt;'RI compounds'!$D$14,(LN($Z96)-LN('RI compounds'!$D$14))*'RI compounds'!$H$15+'RI compounds'!$C$14,""),""))</f>
        <v/>
      </c>
      <c r="AN96" s="50" t="str">
        <f>IF($Z96=1800,'RI compounds'!$C$16,IF($Z96&lt;'RI compounds'!$D$16,IF($Z96&gt;'RI compounds'!$D$15,(LN($Z96)-LN('RI compounds'!$D$15))*'RI compounds'!$H$16+'RI compounds'!$C$15,""),""))</f>
        <v/>
      </c>
      <c r="AO96" s="50" t="str">
        <f>IF($Z96=1900,'RI compounds'!$C$17,IF($Z96&lt;'RI compounds'!$D$17,IF($Z96&gt;'RI compounds'!$D$16,(LN($Z96)-LN('RI compounds'!$D$16))*'RI compounds'!$H$17+'RI compounds'!$C$16,""),""))</f>
        <v/>
      </c>
      <c r="AP96" s="50" t="str">
        <f>IF($Z96=2000,'RI compounds'!$C$18,IF($Z96&lt;'RI compounds'!$D$18,IF($Z96&gt;'RI compounds'!$D$17,(LN($Z96)-LN('RI compounds'!$D$17))*'RI compounds'!$H$18+'RI compounds'!$C$17,""),""))</f>
        <v/>
      </c>
      <c r="AQ96" s="50" t="str">
        <f>IF($Z96=2100,'RI compounds'!$C$19,IF($Z96&lt;'RI compounds'!$D$19,IF($Z96&gt;'RI compounds'!$D$18,(LN($Z96)-LN('RI compounds'!$D$18))*'RI compounds'!$H$19+'RI compounds'!$C$18,""),""))</f>
        <v/>
      </c>
      <c r="AR96" s="50" t="str">
        <f>IF($Z96=2200,'RI compounds'!$C$20,IF($Z96&lt;'RI compounds'!$D$20,IF($Z96&gt;'RI compounds'!$D$19,(LN($Z96)-LN('RI compounds'!$D$19))*'RI compounds'!$H$20+'RI compounds'!$C$19,""),""))</f>
        <v/>
      </c>
      <c r="AS96" s="50" t="str">
        <f>IF($Z96=2300,'RI compounds'!$C$21,IF($Z96&lt;'RI compounds'!$D$21,IF($Z96&gt;'RI compounds'!$D$20,(LN($Z96)-LN('RI compounds'!$D$20))*'RI compounds'!$H$21+'RI compounds'!$C$20,""),""))</f>
        <v/>
      </c>
      <c r="AT96" s="50" t="str">
        <f>IF($Z96&gt;2300,(LN($Z96)-LN('RI compounds'!$D$20))*'RI compounds'!$H$21+'RI compounds'!$C$20,"")</f>
        <v/>
      </c>
    </row>
    <row r="97" spans="1:46" s="7" customFormat="1" ht="15" x14ac:dyDescent="0.25">
      <c r="A97" s="46">
        <f>+All!F97</f>
        <v>0.5</v>
      </c>
      <c r="B97" s="47" t="e">
        <f>All!#REF!</f>
        <v>#REF!</v>
      </c>
      <c r="C97" s="45" t="e">
        <f>IF(B97&lt;'RI compounds'!$C$3,INT(EXP((B97-'RI compounds'!$C$3)/'RI compounds'!$H$4+LN('RI compounds'!$D$3))),"")</f>
        <v>#REF!</v>
      </c>
      <c r="D97" s="45" t="e">
        <f>IF($B97&lt;'RI compounds'!$C$4,IF($B97&gt;'RI compounds'!$C$3,INT(EXP(($B97-'RI compounds'!$C$3)/'RI compounds'!$H$4+LN('RI compounds'!$D$3))),""),"")</f>
        <v>#REF!</v>
      </c>
      <c r="E97" s="45" t="e">
        <f>IF($B97&lt;'RI compounds'!$C$5,IF($B97&gt;'RI compounds'!$C$4,INT(EXP(($B97-'RI compounds'!$C$4)/'RI compounds'!$H$5+LN('RI compounds'!$D$4))),""),"")</f>
        <v>#REF!</v>
      </c>
      <c r="F97" s="45" t="e">
        <f>IF($B97&lt;'RI compounds'!$C$6,IF($B97&gt;'RI compounds'!$C$5,INT(EXP(($B97-'RI compounds'!$C$5)/'RI compounds'!$H$6+LN('RI compounds'!$D$5))),""),"")</f>
        <v>#REF!</v>
      </c>
      <c r="G97" s="45" t="e">
        <f>IF($B97&lt;'RI compounds'!$C$7,IF($B97&gt;'RI compounds'!$C$6,INT(EXP(($B97-'RI compounds'!$C$6)/'RI compounds'!$H$7+LN('RI compounds'!$D$6))),""),"")</f>
        <v>#REF!</v>
      </c>
      <c r="H97" s="45" t="e">
        <f>IF($B97&lt;'RI compounds'!$C$8,IF($B97&gt;'RI compounds'!$C$7,INT(EXP(($B97-'RI compounds'!$C$7)/'RI compounds'!$H$8+LN('RI compounds'!$D$7))),""),"")</f>
        <v>#REF!</v>
      </c>
      <c r="I97" s="45" t="e">
        <f>IF($B97&lt;'RI compounds'!$C$9,IF($B97&gt;'RI compounds'!$C$8,INT(EXP(($B97-'RI compounds'!$C$8)/'RI compounds'!$H$9+LN('RI compounds'!$D$8))),""),"")</f>
        <v>#REF!</v>
      </c>
      <c r="J97" s="45" t="e">
        <f>IF($B97&lt;'RI compounds'!$C$10,IF($B97&gt;'RI compounds'!$C$9,INT(EXP(($B97-'RI compounds'!$C$9)/'RI compounds'!$H$10+LN('RI compounds'!$D$9))),""),"")</f>
        <v>#REF!</v>
      </c>
      <c r="K97" s="45" t="e">
        <f>IF($B97&lt;'RI compounds'!$C$11,IF($B97&gt;'RI compounds'!$C$10,INT(EXP(($B97-'RI compounds'!$C$10)/'RI compounds'!$H$11+LN('RI compounds'!$D$10))),""),"")</f>
        <v>#REF!</v>
      </c>
      <c r="L97" s="45" t="e">
        <f>IF($B97&lt;'RI compounds'!$C$12,IF($B97&gt;'RI compounds'!$C$11,INT(EXP(($B97-'RI compounds'!$C$11)/'RI compounds'!$H$12+LN('RI compounds'!$D$11))),""),"")</f>
        <v>#REF!</v>
      </c>
      <c r="M97" s="45" t="e">
        <f>IF($B97&lt;'RI compounds'!$C$13,IF($B97&gt;'RI compounds'!$C$12,INT(EXP(($B97-'RI compounds'!$C$12)/'RI compounds'!$H$13+LN('RI compounds'!$D$12))),""),"")</f>
        <v>#REF!</v>
      </c>
      <c r="N97" s="45" t="e">
        <f>IF($B97&lt;'RI compounds'!$C$14,IF($B97&gt;'RI compounds'!$C$13,INT(EXP(($B97-'RI compounds'!$C$13)/'RI compounds'!$H$14+LN('RI compounds'!$D$13))),""),"")</f>
        <v>#REF!</v>
      </c>
      <c r="O97" s="45" t="e">
        <f>IF($B97&lt;'RI compounds'!$C$15,IF($B97&gt;'RI compounds'!$C$14,INT(EXP(($B97-'RI compounds'!$C$14)/'RI compounds'!$H$15+LN('RI compounds'!$D$14))),""),"")</f>
        <v>#REF!</v>
      </c>
      <c r="P97" s="45" t="e">
        <f>IF($B97&lt;'RI compounds'!$C$16,IF($B97&gt;'RI compounds'!$C$15,INT(EXP(($B97-'RI compounds'!$C$15)/'RI compounds'!$H$16+LN('RI compounds'!$D$15))),""),"")</f>
        <v>#REF!</v>
      </c>
      <c r="Q97" s="45" t="e">
        <f>IF($B97&lt;'RI compounds'!$C$17,IF($B97&gt;'RI compounds'!$C$16,INT(EXP(($B97-'RI compounds'!$C$16)/'RI compounds'!$H$17+LN('RI compounds'!$D$16))),""),"")</f>
        <v>#REF!</v>
      </c>
      <c r="R97" s="45" t="e">
        <f>IF($B97&lt;'RI compounds'!$C$18,IF($B97&gt;'RI compounds'!$C$17,INT(EXP(($B97-'RI compounds'!$C$17)/'RI compounds'!$H$18+LN('RI compounds'!$D$17))),""),"")</f>
        <v>#REF!</v>
      </c>
      <c r="S97" s="45" t="e">
        <f>IF($B97&lt;'RI compounds'!$C$19,IF($B97&gt;'RI compounds'!$C$18,INT(EXP(($B97-'RI compounds'!$C$18)/'RI compounds'!$H$19+LN('RI compounds'!$D$18))),""),"")</f>
        <v>#REF!</v>
      </c>
      <c r="T97" s="45" t="e">
        <f>IF($B97&lt;'RI compounds'!$C$20,IF($B97&gt;'RI compounds'!$C$19,INT(EXP(($B97-'RI compounds'!$C$19)/'RI compounds'!$H$20+LN('RI compounds'!$D$19))),""),"")</f>
        <v>#REF!</v>
      </c>
      <c r="U97" s="45" t="e">
        <f>IF($B97&lt;'RI compounds'!$C$21,IF($B97&gt;'RI compounds'!$C$20,INT(EXP(($B97-'RI compounds'!$C$20)/'RI compounds'!$H$21+LN('RI compounds'!$D$20))),""),"")</f>
        <v>#REF!</v>
      </c>
      <c r="V97" s="45" t="e">
        <f>IF($B97&gt;'RI compounds'!$C$21,INT(EXP(($B97-'RI compounds'!$C$20)/'RI compounds'!$H$21+LN('RI compounds'!$D$20))),"")</f>
        <v>#REF!</v>
      </c>
      <c r="W97" s="28"/>
      <c r="X97" s="48" t="str">
        <f>All!B97</f>
        <v>2-Methyl-3-thiolanone</v>
      </c>
      <c r="Y97" s="46">
        <f>+All!F97</f>
        <v>0.5</v>
      </c>
      <c r="Z97" s="49">
        <f>+All!H97</f>
        <v>999</v>
      </c>
      <c r="AA97" s="50" t="str">
        <f>IF($Z97=500,'RI compounds'!$C$3,IF($Z97&lt;'RI compounds'!$D$3,(LN($Z97)-LN('RI compounds'!$D$3))*'RI compounds'!$H$4+'RI compounds'!$C$3,""))</f>
        <v/>
      </c>
      <c r="AB97" s="50" t="str">
        <f>IF($Z97=600,'RI compounds'!$C$4,IF($Z97&lt;'RI compounds'!$D$4,IF($Z97&gt;'RI compounds'!$D$3,(LN($Z97)-LN('RI compounds'!$D$3))*'RI compounds'!$H$4+'RI compounds'!$C$3,""),""))</f>
        <v/>
      </c>
      <c r="AC97" s="50" t="str">
        <f>IF($Z97=700,+'RI compounds'!$C$5,IF($Z97&lt;'RI compounds'!$D$5,IF($Z97&gt;'RI compounds'!$D$4,(LN($Z97)-LN('RI compounds'!$D$4))*'RI compounds'!$H$5+'RI compounds'!$C$4,""),""))</f>
        <v/>
      </c>
      <c r="AD97" s="50" t="str">
        <f>IF($Z97=800,'RI compounds'!$C$6,IF($Z97&lt;'RI compounds'!$D$6,IF($Z97&gt;'RI compounds'!$D$5,(LN($Z97)-LN('RI compounds'!$D$5))*'RI compounds'!$H$6+'RI compounds'!$C$5,""),""))</f>
        <v/>
      </c>
      <c r="AE97" s="50" t="str">
        <f>IF($Z97=900,'RI compounds'!$C$7,IF($Z97&lt;'RI compounds'!$D$7,IF($Z97&gt;'RI compounds'!$D$6,(LN($Z97)-LN('RI compounds'!$D$6))*'RI compounds'!$H$7+'RI compounds'!$C$6,""),""))</f>
        <v/>
      </c>
      <c r="AF97" s="50">
        <f>IF($Z97=1000,'RI compounds'!$C$8,IF($Z97&lt;'RI compounds'!$D$8,IF($Z97&gt;'RI compounds'!$D$7,(LN($Z97)-LN('RI compounds'!$D$7))*'RI compounds'!$H$8+'RI compounds'!$C$7,""),""))</f>
        <v>12.996000759793095</v>
      </c>
      <c r="AG97" s="50" t="str">
        <f>IF($Z97=1100,'RI compounds'!$C$9,IF($Z97&lt;'RI compounds'!$D$9,IF($Z97&gt;'RI compounds'!$D$8,(LN($Z97)-LN('RI compounds'!$D$8))*'RI compounds'!$H$9+'RI compounds'!$C$8,""),""))</f>
        <v/>
      </c>
      <c r="AH97" s="50" t="str">
        <f>IF($Z97=1200,'RI compounds'!$C$10,IF($Z97&lt;'RI compounds'!$D$10,IF($Z97&gt;'RI compounds'!$D$9,(LN($Z97)-LN('RI compounds'!$D$9))*'RI compounds'!$H$10+'RI compounds'!$C$9,""),""))</f>
        <v/>
      </c>
      <c r="AI97" s="50" t="str">
        <f>IF($Z97=1300,'RI compounds'!$C$11,IF($Z97&lt;'RI compounds'!$D$11,IF($Z97&gt;'RI compounds'!$D$10,(LN($Z97)-LN('RI compounds'!$D$10))*'RI compounds'!$H$11+'RI compounds'!$C$10,""),""))</f>
        <v/>
      </c>
      <c r="AJ97" s="50" t="str">
        <f>IF($Z97=1400,'RI compounds'!$C$12,IF($Z97&lt;'RI compounds'!$D$12,IF($Z97&gt;'RI compounds'!$D$11,(LN($Z97)-LN('RI compounds'!$D$11))*'RI compounds'!$H$12+'RI compounds'!$C$11,""),""))</f>
        <v/>
      </c>
      <c r="AK97" s="50" t="str">
        <f>IF($Z97=1500,'RI compounds'!$C$13,IF($Z97&lt;'RI compounds'!$D$13,IF($Z97&gt;'RI compounds'!$D$12,(LN($Z97)-LN('RI compounds'!$D$12))*'RI compounds'!$H$13+'RI compounds'!$C$12,""),""))</f>
        <v/>
      </c>
      <c r="AL97" s="50" t="str">
        <f>IF($Z97=1600,'RI compounds'!$C$14,IF($Z97&lt;'RI compounds'!$D$14,IF($Z97&gt;'RI compounds'!$D$13,(LN($Z97)-LN('RI compounds'!$D$13))*'RI compounds'!$H$14+'RI compounds'!$C$13,""),""))</f>
        <v/>
      </c>
      <c r="AM97" s="50" t="str">
        <f>IF($Z97=1700,'RI compounds'!$C$15,IF($Z97&lt;'RI compounds'!$D$15,IF($Z97&gt;'RI compounds'!$D$14,(LN($Z97)-LN('RI compounds'!$D$14))*'RI compounds'!$H$15+'RI compounds'!$C$14,""),""))</f>
        <v/>
      </c>
      <c r="AN97" s="50" t="str">
        <f>IF($Z97=1800,'RI compounds'!$C$16,IF($Z97&lt;'RI compounds'!$D$16,IF($Z97&gt;'RI compounds'!$D$15,(LN($Z97)-LN('RI compounds'!$D$15))*'RI compounds'!$H$16+'RI compounds'!$C$15,""),""))</f>
        <v/>
      </c>
      <c r="AO97" s="50" t="str">
        <f>IF($Z97=1900,'RI compounds'!$C$17,IF($Z97&lt;'RI compounds'!$D$17,IF($Z97&gt;'RI compounds'!$D$16,(LN($Z97)-LN('RI compounds'!$D$16))*'RI compounds'!$H$17+'RI compounds'!$C$16,""),""))</f>
        <v/>
      </c>
      <c r="AP97" s="50" t="str">
        <f>IF($Z97=2000,'RI compounds'!$C$18,IF($Z97&lt;'RI compounds'!$D$18,IF($Z97&gt;'RI compounds'!$D$17,(LN($Z97)-LN('RI compounds'!$D$17))*'RI compounds'!$H$18+'RI compounds'!$C$17,""),""))</f>
        <v/>
      </c>
      <c r="AQ97" s="50" t="str">
        <f>IF($Z97=2100,'RI compounds'!$C$19,IF($Z97&lt;'RI compounds'!$D$19,IF($Z97&gt;'RI compounds'!$D$18,(LN($Z97)-LN('RI compounds'!$D$18))*'RI compounds'!$H$19+'RI compounds'!$C$18,""),""))</f>
        <v/>
      </c>
      <c r="AR97" s="50" t="str">
        <f>IF($Z97=2200,'RI compounds'!$C$20,IF($Z97&lt;'RI compounds'!$D$20,IF($Z97&gt;'RI compounds'!$D$19,(LN($Z97)-LN('RI compounds'!$D$19))*'RI compounds'!$H$20+'RI compounds'!$C$19,""),""))</f>
        <v/>
      </c>
      <c r="AS97" s="50" t="str">
        <f>IF($Z97=2300,'RI compounds'!$C$21,IF($Z97&lt;'RI compounds'!$D$21,IF($Z97&gt;'RI compounds'!$D$20,(LN($Z97)-LN('RI compounds'!$D$20))*'RI compounds'!$H$21+'RI compounds'!$C$20,""),""))</f>
        <v/>
      </c>
      <c r="AT97" s="50" t="str">
        <f>IF($Z97&gt;2300,(LN($Z97)-LN('RI compounds'!$D$20))*'RI compounds'!$H$21+'RI compounds'!$C$20,"")</f>
        <v/>
      </c>
    </row>
    <row r="98" spans="1:46" s="7" customFormat="1" ht="15" x14ac:dyDescent="0.25">
      <c r="A98" s="46">
        <f>+All!F98</f>
        <v>0.5</v>
      </c>
      <c r="B98" s="47" t="e">
        <f>All!#REF!</f>
        <v>#REF!</v>
      </c>
      <c r="C98" s="45" t="e">
        <f>IF(B98&lt;'RI compounds'!$C$3,INT(EXP((B98-'RI compounds'!$C$3)/'RI compounds'!$H$4+LN('RI compounds'!$D$3))),"")</f>
        <v>#REF!</v>
      </c>
      <c r="D98" s="45" t="e">
        <f>IF($B98&lt;'RI compounds'!$C$4,IF($B98&gt;'RI compounds'!$C$3,INT(EXP(($B98-'RI compounds'!$C$3)/'RI compounds'!$H$4+LN('RI compounds'!$D$3))),""),"")</f>
        <v>#REF!</v>
      </c>
      <c r="E98" s="45" t="e">
        <f>IF($B98&lt;'RI compounds'!$C$5,IF($B98&gt;'RI compounds'!$C$4,INT(EXP(($B98-'RI compounds'!$C$4)/'RI compounds'!$H$5+LN('RI compounds'!$D$4))),""),"")</f>
        <v>#REF!</v>
      </c>
      <c r="F98" s="45" t="e">
        <f>IF($B98&lt;'RI compounds'!$C$6,IF($B98&gt;'RI compounds'!$C$5,INT(EXP(($B98-'RI compounds'!$C$5)/'RI compounds'!$H$6+LN('RI compounds'!$D$5))),""),"")</f>
        <v>#REF!</v>
      </c>
      <c r="G98" s="45" t="e">
        <f>IF($B98&lt;'RI compounds'!$C$7,IF($B98&gt;'RI compounds'!$C$6,INT(EXP(($B98-'RI compounds'!$C$6)/'RI compounds'!$H$7+LN('RI compounds'!$D$6))),""),"")</f>
        <v>#REF!</v>
      </c>
      <c r="H98" s="45" t="e">
        <f>IF($B98&lt;'RI compounds'!$C$8,IF($B98&gt;'RI compounds'!$C$7,INT(EXP(($B98-'RI compounds'!$C$7)/'RI compounds'!$H$8+LN('RI compounds'!$D$7))),""),"")</f>
        <v>#REF!</v>
      </c>
      <c r="I98" s="45" t="e">
        <f>IF($B98&lt;'RI compounds'!$C$9,IF($B98&gt;'RI compounds'!$C$8,INT(EXP(($B98-'RI compounds'!$C$8)/'RI compounds'!$H$9+LN('RI compounds'!$D$8))),""),"")</f>
        <v>#REF!</v>
      </c>
      <c r="J98" s="45" t="e">
        <f>IF($B98&lt;'RI compounds'!$C$10,IF($B98&gt;'RI compounds'!$C$9,INT(EXP(($B98-'RI compounds'!$C$9)/'RI compounds'!$H$10+LN('RI compounds'!$D$9))),""),"")</f>
        <v>#REF!</v>
      </c>
      <c r="K98" s="45" t="e">
        <f>IF($B98&lt;'RI compounds'!$C$11,IF($B98&gt;'RI compounds'!$C$10,INT(EXP(($B98-'RI compounds'!$C$10)/'RI compounds'!$H$11+LN('RI compounds'!$D$10))),""),"")</f>
        <v>#REF!</v>
      </c>
      <c r="L98" s="45" t="e">
        <f>IF($B98&lt;'RI compounds'!$C$12,IF($B98&gt;'RI compounds'!$C$11,INT(EXP(($B98-'RI compounds'!$C$11)/'RI compounds'!$H$12+LN('RI compounds'!$D$11))),""),"")</f>
        <v>#REF!</v>
      </c>
      <c r="M98" s="45" t="e">
        <f>IF($B98&lt;'RI compounds'!$C$13,IF($B98&gt;'RI compounds'!$C$12,INT(EXP(($B98-'RI compounds'!$C$12)/'RI compounds'!$H$13+LN('RI compounds'!$D$12))),""),"")</f>
        <v>#REF!</v>
      </c>
      <c r="N98" s="45" t="e">
        <f>IF($B98&lt;'RI compounds'!$C$14,IF($B98&gt;'RI compounds'!$C$13,INT(EXP(($B98-'RI compounds'!$C$13)/'RI compounds'!$H$14+LN('RI compounds'!$D$13))),""),"")</f>
        <v>#REF!</v>
      </c>
      <c r="O98" s="45" t="e">
        <f>IF($B98&lt;'RI compounds'!$C$15,IF($B98&gt;'RI compounds'!$C$14,INT(EXP(($B98-'RI compounds'!$C$14)/'RI compounds'!$H$15+LN('RI compounds'!$D$14))),""),"")</f>
        <v>#REF!</v>
      </c>
      <c r="P98" s="45" t="e">
        <f>IF($B98&lt;'RI compounds'!$C$16,IF($B98&gt;'RI compounds'!$C$15,INT(EXP(($B98-'RI compounds'!$C$15)/'RI compounds'!$H$16+LN('RI compounds'!$D$15))),""),"")</f>
        <v>#REF!</v>
      </c>
      <c r="Q98" s="45" t="e">
        <f>IF($B98&lt;'RI compounds'!$C$17,IF($B98&gt;'RI compounds'!$C$16,INT(EXP(($B98-'RI compounds'!$C$16)/'RI compounds'!$H$17+LN('RI compounds'!$D$16))),""),"")</f>
        <v>#REF!</v>
      </c>
      <c r="R98" s="45" t="e">
        <f>IF($B98&lt;'RI compounds'!$C$18,IF($B98&gt;'RI compounds'!$C$17,INT(EXP(($B98-'RI compounds'!$C$17)/'RI compounds'!$H$18+LN('RI compounds'!$D$17))),""),"")</f>
        <v>#REF!</v>
      </c>
      <c r="S98" s="45" t="e">
        <f>IF($B98&lt;'RI compounds'!$C$19,IF($B98&gt;'RI compounds'!$C$18,INT(EXP(($B98-'RI compounds'!$C$18)/'RI compounds'!$H$19+LN('RI compounds'!$D$18))),""),"")</f>
        <v>#REF!</v>
      </c>
      <c r="T98" s="45" t="e">
        <f>IF($B98&lt;'RI compounds'!$C$20,IF($B98&gt;'RI compounds'!$C$19,INT(EXP(($B98-'RI compounds'!$C$19)/'RI compounds'!$H$20+LN('RI compounds'!$D$19))),""),"")</f>
        <v>#REF!</v>
      </c>
      <c r="U98" s="45" t="e">
        <f>IF($B98&lt;'RI compounds'!$C$21,IF($B98&gt;'RI compounds'!$C$20,INT(EXP(($B98-'RI compounds'!$C$20)/'RI compounds'!$H$21+LN('RI compounds'!$D$20))),""),"")</f>
        <v>#REF!</v>
      </c>
      <c r="V98" s="45" t="e">
        <f>IF($B98&gt;'RI compounds'!$C$21,INT(EXP(($B98-'RI compounds'!$C$20)/'RI compounds'!$H$21+LN('RI compounds'!$D$20))),"")</f>
        <v>#REF!</v>
      </c>
      <c r="W98" s="28"/>
      <c r="X98" s="48" t="str">
        <f>All!B98</f>
        <v>Octanal</v>
      </c>
      <c r="Y98" s="46">
        <f>+All!F98</f>
        <v>0.5</v>
      </c>
      <c r="Z98" s="49">
        <f>+All!H98</f>
        <v>999</v>
      </c>
      <c r="AA98" s="50" t="str">
        <f>IF($Z98=500,'RI compounds'!$C$3,IF($Z98&lt;'RI compounds'!$D$3,(LN($Z98)-LN('RI compounds'!$D$3))*'RI compounds'!$H$4+'RI compounds'!$C$3,""))</f>
        <v/>
      </c>
      <c r="AB98" s="50" t="str">
        <f>IF($Z98=600,'RI compounds'!$C$4,IF($Z98&lt;'RI compounds'!$D$4,IF($Z98&gt;'RI compounds'!$D$3,(LN($Z98)-LN('RI compounds'!$D$3))*'RI compounds'!$H$4+'RI compounds'!$C$3,""),""))</f>
        <v/>
      </c>
      <c r="AC98" s="50" t="str">
        <f>IF($Z98=700,+'RI compounds'!$C$5,IF($Z98&lt;'RI compounds'!$D$5,IF($Z98&gt;'RI compounds'!$D$4,(LN($Z98)-LN('RI compounds'!$D$4))*'RI compounds'!$H$5+'RI compounds'!$C$4,""),""))</f>
        <v/>
      </c>
      <c r="AD98" s="50" t="str">
        <f>IF($Z98=800,'RI compounds'!$C$6,IF($Z98&lt;'RI compounds'!$D$6,IF($Z98&gt;'RI compounds'!$D$5,(LN($Z98)-LN('RI compounds'!$D$5))*'RI compounds'!$H$6+'RI compounds'!$C$5,""),""))</f>
        <v/>
      </c>
      <c r="AE98" s="50" t="str">
        <f>IF($Z98=900,'RI compounds'!$C$7,IF($Z98&lt;'RI compounds'!$D$7,IF($Z98&gt;'RI compounds'!$D$6,(LN($Z98)-LN('RI compounds'!$D$6))*'RI compounds'!$H$7+'RI compounds'!$C$6,""),""))</f>
        <v/>
      </c>
      <c r="AF98" s="50">
        <f>IF($Z98=1000,'RI compounds'!$C$8,IF($Z98&lt;'RI compounds'!$D$8,IF($Z98&gt;'RI compounds'!$D$7,(LN($Z98)-LN('RI compounds'!$D$7))*'RI compounds'!$H$8+'RI compounds'!$C$7,""),""))</f>
        <v>12.996000759793095</v>
      </c>
      <c r="AG98" s="50" t="str">
        <f>IF($Z98=1100,'RI compounds'!$C$9,IF($Z98&lt;'RI compounds'!$D$9,IF($Z98&gt;'RI compounds'!$D$8,(LN($Z98)-LN('RI compounds'!$D$8))*'RI compounds'!$H$9+'RI compounds'!$C$8,""),""))</f>
        <v/>
      </c>
      <c r="AH98" s="50" t="str">
        <f>IF($Z98=1200,'RI compounds'!$C$10,IF($Z98&lt;'RI compounds'!$D$10,IF($Z98&gt;'RI compounds'!$D$9,(LN($Z98)-LN('RI compounds'!$D$9))*'RI compounds'!$H$10+'RI compounds'!$C$9,""),""))</f>
        <v/>
      </c>
      <c r="AI98" s="50" t="str">
        <f>IF($Z98=1300,'RI compounds'!$C$11,IF($Z98&lt;'RI compounds'!$D$11,IF($Z98&gt;'RI compounds'!$D$10,(LN($Z98)-LN('RI compounds'!$D$10))*'RI compounds'!$H$11+'RI compounds'!$C$10,""),""))</f>
        <v/>
      </c>
      <c r="AJ98" s="50" t="str">
        <f>IF($Z98=1400,'RI compounds'!$C$12,IF($Z98&lt;'RI compounds'!$D$12,IF($Z98&gt;'RI compounds'!$D$11,(LN($Z98)-LN('RI compounds'!$D$11))*'RI compounds'!$H$12+'RI compounds'!$C$11,""),""))</f>
        <v/>
      </c>
      <c r="AK98" s="50" t="str">
        <f>IF($Z98=1500,'RI compounds'!$C$13,IF($Z98&lt;'RI compounds'!$D$13,IF($Z98&gt;'RI compounds'!$D$12,(LN($Z98)-LN('RI compounds'!$D$12))*'RI compounds'!$H$13+'RI compounds'!$C$12,""),""))</f>
        <v/>
      </c>
      <c r="AL98" s="50" t="str">
        <f>IF($Z98=1600,'RI compounds'!$C$14,IF($Z98&lt;'RI compounds'!$D$14,IF($Z98&gt;'RI compounds'!$D$13,(LN($Z98)-LN('RI compounds'!$D$13))*'RI compounds'!$H$14+'RI compounds'!$C$13,""),""))</f>
        <v/>
      </c>
      <c r="AM98" s="50" t="str">
        <f>IF($Z98=1700,'RI compounds'!$C$15,IF($Z98&lt;'RI compounds'!$D$15,IF($Z98&gt;'RI compounds'!$D$14,(LN($Z98)-LN('RI compounds'!$D$14))*'RI compounds'!$H$15+'RI compounds'!$C$14,""),""))</f>
        <v/>
      </c>
      <c r="AN98" s="50" t="str">
        <f>IF($Z98=1800,'RI compounds'!$C$16,IF($Z98&lt;'RI compounds'!$D$16,IF($Z98&gt;'RI compounds'!$D$15,(LN($Z98)-LN('RI compounds'!$D$15))*'RI compounds'!$H$16+'RI compounds'!$C$15,""),""))</f>
        <v/>
      </c>
      <c r="AO98" s="50" t="str">
        <f>IF($Z98=1900,'RI compounds'!$C$17,IF($Z98&lt;'RI compounds'!$D$17,IF($Z98&gt;'RI compounds'!$D$16,(LN($Z98)-LN('RI compounds'!$D$16))*'RI compounds'!$H$17+'RI compounds'!$C$16,""),""))</f>
        <v/>
      </c>
      <c r="AP98" s="50" t="str">
        <f>IF($Z98=2000,'RI compounds'!$C$18,IF($Z98&lt;'RI compounds'!$D$18,IF($Z98&gt;'RI compounds'!$D$17,(LN($Z98)-LN('RI compounds'!$D$17))*'RI compounds'!$H$18+'RI compounds'!$C$17,""),""))</f>
        <v/>
      </c>
      <c r="AQ98" s="50" t="str">
        <f>IF($Z98=2100,'RI compounds'!$C$19,IF($Z98&lt;'RI compounds'!$D$19,IF($Z98&gt;'RI compounds'!$D$18,(LN($Z98)-LN('RI compounds'!$D$18))*'RI compounds'!$H$19+'RI compounds'!$C$18,""),""))</f>
        <v/>
      </c>
      <c r="AR98" s="50" t="str">
        <f>IF($Z98=2200,'RI compounds'!$C$20,IF($Z98&lt;'RI compounds'!$D$20,IF($Z98&gt;'RI compounds'!$D$19,(LN($Z98)-LN('RI compounds'!$D$19))*'RI compounds'!$H$20+'RI compounds'!$C$19,""),""))</f>
        <v/>
      </c>
      <c r="AS98" s="50" t="str">
        <f>IF($Z98=2300,'RI compounds'!$C$21,IF($Z98&lt;'RI compounds'!$D$21,IF($Z98&gt;'RI compounds'!$D$20,(LN($Z98)-LN('RI compounds'!$D$20))*'RI compounds'!$H$21+'RI compounds'!$C$20,""),""))</f>
        <v/>
      </c>
      <c r="AT98" s="50" t="str">
        <f>IF($Z98&gt;2300,(LN($Z98)-LN('RI compounds'!$D$20))*'RI compounds'!$H$21+'RI compounds'!$C$20,"")</f>
        <v/>
      </c>
    </row>
    <row r="99" spans="1:46" s="7" customFormat="1" ht="15" x14ac:dyDescent="0.25">
      <c r="A99" s="46">
        <f>+All!F99</f>
        <v>0.5</v>
      </c>
      <c r="B99" s="47" t="e">
        <f>All!#REF!</f>
        <v>#REF!</v>
      </c>
      <c r="C99" s="45" t="e">
        <f>IF(B99&lt;'RI compounds'!$C$3,INT(EXP((B99-'RI compounds'!$C$3)/'RI compounds'!$H$4+LN('RI compounds'!$D$3))),"")</f>
        <v>#REF!</v>
      </c>
      <c r="D99" s="45" t="e">
        <f>IF($B99&lt;'RI compounds'!$C$4,IF($B99&gt;'RI compounds'!$C$3,INT(EXP(($B99-'RI compounds'!$C$3)/'RI compounds'!$H$4+LN('RI compounds'!$D$3))),""),"")</f>
        <v>#REF!</v>
      </c>
      <c r="E99" s="45" t="e">
        <f>IF($B99&lt;'RI compounds'!$C$5,IF($B99&gt;'RI compounds'!$C$4,INT(EXP(($B99-'RI compounds'!$C$4)/'RI compounds'!$H$5+LN('RI compounds'!$D$4))),""),"")</f>
        <v>#REF!</v>
      </c>
      <c r="F99" s="45" t="e">
        <f>IF($B99&lt;'RI compounds'!$C$6,IF($B99&gt;'RI compounds'!$C$5,INT(EXP(($B99-'RI compounds'!$C$5)/'RI compounds'!$H$6+LN('RI compounds'!$D$5))),""),"")</f>
        <v>#REF!</v>
      </c>
      <c r="G99" s="45" t="e">
        <f>IF($B99&lt;'RI compounds'!$C$7,IF($B99&gt;'RI compounds'!$C$6,INT(EXP(($B99-'RI compounds'!$C$6)/'RI compounds'!$H$7+LN('RI compounds'!$D$6))),""),"")</f>
        <v>#REF!</v>
      </c>
      <c r="H99" s="45" t="e">
        <f>IF($B99&lt;'RI compounds'!$C$8,IF($B99&gt;'RI compounds'!$C$7,INT(EXP(($B99-'RI compounds'!$C$7)/'RI compounds'!$H$8+LN('RI compounds'!$D$7))),""),"")</f>
        <v>#REF!</v>
      </c>
      <c r="I99" s="45" t="e">
        <f>IF($B99&lt;'RI compounds'!$C$9,IF($B99&gt;'RI compounds'!$C$8,INT(EXP(($B99-'RI compounds'!$C$8)/'RI compounds'!$H$9+LN('RI compounds'!$D$8))),""),"")</f>
        <v>#REF!</v>
      </c>
      <c r="J99" s="45" t="e">
        <f>IF($B99&lt;'RI compounds'!$C$10,IF($B99&gt;'RI compounds'!$C$9,INT(EXP(($B99-'RI compounds'!$C$9)/'RI compounds'!$H$10+LN('RI compounds'!$D$9))),""),"")</f>
        <v>#REF!</v>
      </c>
      <c r="K99" s="45" t="e">
        <f>IF($B99&lt;'RI compounds'!$C$11,IF($B99&gt;'RI compounds'!$C$10,INT(EXP(($B99-'RI compounds'!$C$10)/'RI compounds'!$H$11+LN('RI compounds'!$D$10))),""),"")</f>
        <v>#REF!</v>
      </c>
      <c r="L99" s="45" t="e">
        <f>IF($B99&lt;'RI compounds'!$C$12,IF($B99&gt;'RI compounds'!$C$11,INT(EXP(($B99-'RI compounds'!$C$11)/'RI compounds'!$H$12+LN('RI compounds'!$D$11))),""),"")</f>
        <v>#REF!</v>
      </c>
      <c r="M99" s="45" t="e">
        <f>IF($B99&lt;'RI compounds'!$C$13,IF($B99&gt;'RI compounds'!$C$12,INT(EXP(($B99-'RI compounds'!$C$12)/'RI compounds'!$H$13+LN('RI compounds'!$D$12))),""),"")</f>
        <v>#REF!</v>
      </c>
      <c r="N99" s="45" t="e">
        <f>IF($B99&lt;'RI compounds'!$C$14,IF($B99&gt;'RI compounds'!$C$13,INT(EXP(($B99-'RI compounds'!$C$13)/'RI compounds'!$H$14+LN('RI compounds'!$D$13))),""),"")</f>
        <v>#REF!</v>
      </c>
      <c r="O99" s="45" t="e">
        <f>IF($B99&lt;'RI compounds'!$C$15,IF($B99&gt;'RI compounds'!$C$14,INT(EXP(($B99-'RI compounds'!$C$14)/'RI compounds'!$H$15+LN('RI compounds'!$D$14))),""),"")</f>
        <v>#REF!</v>
      </c>
      <c r="P99" s="45" t="e">
        <f>IF($B99&lt;'RI compounds'!$C$16,IF($B99&gt;'RI compounds'!$C$15,INT(EXP(($B99-'RI compounds'!$C$15)/'RI compounds'!$H$16+LN('RI compounds'!$D$15))),""),"")</f>
        <v>#REF!</v>
      </c>
      <c r="Q99" s="45" t="e">
        <f>IF($B99&lt;'RI compounds'!$C$17,IF($B99&gt;'RI compounds'!$C$16,INT(EXP(($B99-'RI compounds'!$C$16)/'RI compounds'!$H$17+LN('RI compounds'!$D$16))),""),"")</f>
        <v>#REF!</v>
      </c>
      <c r="R99" s="45" t="e">
        <f>IF($B99&lt;'RI compounds'!$C$18,IF($B99&gt;'RI compounds'!$C$17,INT(EXP(($B99-'RI compounds'!$C$17)/'RI compounds'!$H$18+LN('RI compounds'!$D$17))),""),"")</f>
        <v>#REF!</v>
      </c>
      <c r="S99" s="45" t="e">
        <f>IF($B99&lt;'RI compounds'!$C$19,IF($B99&gt;'RI compounds'!$C$18,INT(EXP(($B99-'RI compounds'!$C$18)/'RI compounds'!$H$19+LN('RI compounds'!$D$18))),""),"")</f>
        <v>#REF!</v>
      </c>
      <c r="T99" s="45" t="e">
        <f>IF($B99&lt;'RI compounds'!$C$20,IF($B99&gt;'RI compounds'!$C$19,INT(EXP(($B99-'RI compounds'!$C$19)/'RI compounds'!$H$20+LN('RI compounds'!$D$19))),""),"")</f>
        <v>#REF!</v>
      </c>
      <c r="U99" s="45" t="e">
        <f>IF($B99&lt;'RI compounds'!$C$21,IF($B99&gt;'RI compounds'!$C$20,INT(EXP(($B99-'RI compounds'!$C$20)/'RI compounds'!$H$21+LN('RI compounds'!$D$20))),""),"")</f>
        <v>#REF!</v>
      </c>
      <c r="V99" s="45" t="e">
        <f>IF($B99&gt;'RI compounds'!$C$21,INT(EXP(($B99-'RI compounds'!$C$20)/'RI compounds'!$H$21+LN('RI compounds'!$D$20))),"")</f>
        <v>#REF!</v>
      </c>
      <c r="W99" s="28"/>
      <c r="X99" s="48" t="str">
        <f>All!B99</f>
        <v>Trimethylpyrazine</v>
      </c>
      <c r="Y99" s="46">
        <f>+All!F99</f>
        <v>0.5</v>
      </c>
      <c r="Z99" s="49">
        <f>+All!H99</f>
        <v>1004</v>
      </c>
      <c r="AA99" s="50" t="str">
        <f>IF($Z99=500,'RI compounds'!$C$3,IF($Z99&lt;'RI compounds'!$D$3,(LN($Z99)-LN('RI compounds'!$D$3))*'RI compounds'!$H$4+'RI compounds'!$C$3,""))</f>
        <v/>
      </c>
      <c r="AB99" s="50" t="str">
        <f>IF($Z99=600,'RI compounds'!$C$4,IF($Z99&lt;'RI compounds'!$D$4,IF($Z99&gt;'RI compounds'!$D$3,(LN($Z99)-LN('RI compounds'!$D$3))*'RI compounds'!$H$4+'RI compounds'!$C$3,""),""))</f>
        <v/>
      </c>
      <c r="AC99" s="50" t="str">
        <f>IF($Z99=700,+'RI compounds'!$C$5,IF($Z99&lt;'RI compounds'!$D$5,IF($Z99&gt;'RI compounds'!$D$4,(LN($Z99)-LN('RI compounds'!$D$4))*'RI compounds'!$H$5+'RI compounds'!$C$4,""),""))</f>
        <v/>
      </c>
      <c r="AD99" s="50" t="str">
        <f>IF($Z99=800,'RI compounds'!$C$6,IF($Z99&lt;'RI compounds'!$D$6,IF($Z99&gt;'RI compounds'!$D$5,(LN($Z99)-LN('RI compounds'!$D$5))*'RI compounds'!$H$6+'RI compounds'!$C$5,""),""))</f>
        <v/>
      </c>
      <c r="AE99" s="50" t="str">
        <f>IF($Z99=900,'RI compounds'!$C$7,IF($Z99&lt;'RI compounds'!$D$7,IF($Z99&gt;'RI compounds'!$D$6,(LN($Z99)-LN('RI compounds'!$D$6))*'RI compounds'!$H$7+'RI compounds'!$C$6,""),""))</f>
        <v/>
      </c>
      <c r="AF99" s="50" t="str">
        <f>IF($Z99=1000,'RI compounds'!$C$8,IF($Z99&lt;'RI compounds'!$D$8,IF($Z99&gt;'RI compounds'!$D$7,(LN($Z99)-LN('RI compounds'!$D$7))*'RI compounds'!$H$8+'RI compounds'!$C$7,""),""))</f>
        <v/>
      </c>
      <c r="AG99" s="50">
        <f>IF($Z99=1100,'RI compounds'!$C$9,IF($Z99&lt;'RI compounds'!$D$9,IF($Z99&gt;'RI compounds'!$D$8,(LN($Z99)-LN('RI compounds'!$D$8))*'RI compounds'!$H$9+'RI compounds'!$C$8,""),""))</f>
        <v>13.132716475711678</v>
      </c>
      <c r="AH99" s="50" t="str">
        <f>IF($Z99=1200,'RI compounds'!$C$10,IF($Z99&lt;'RI compounds'!$D$10,IF($Z99&gt;'RI compounds'!$D$9,(LN($Z99)-LN('RI compounds'!$D$9))*'RI compounds'!$H$10+'RI compounds'!$C$9,""),""))</f>
        <v/>
      </c>
      <c r="AI99" s="50" t="str">
        <f>IF($Z99=1300,'RI compounds'!$C$11,IF($Z99&lt;'RI compounds'!$D$11,IF($Z99&gt;'RI compounds'!$D$10,(LN($Z99)-LN('RI compounds'!$D$10))*'RI compounds'!$H$11+'RI compounds'!$C$10,""),""))</f>
        <v/>
      </c>
      <c r="AJ99" s="50" t="str">
        <f>IF($Z99=1400,'RI compounds'!$C$12,IF($Z99&lt;'RI compounds'!$D$12,IF($Z99&gt;'RI compounds'!$D$11,(LN($Z99)-LN('RI compounds'!$D$11))*'RI compounds'!$H$12+'RI compounds'!$C$11,""),""))</f>
        <v/>
      </c>
      <c r="AK99" s="50" t="str">
        <f>IF($Z99=1500,'RI compounds'!$C$13,IF($Z99&lt;'RI compounds'!$D$13,IF($Z99&gt;'RI compounds'!$D$12,(LN($Z99)-LN('RI compounds'!$D$12))*'RI compounds'!$H$13+'RI compounds'!$C$12,""),""))</f>
        <v/>
      </c>
      <c r="AL99" s="50" t="str">
        <f>IF($Z99=1600,'RI compounds'!$C$14,IF($Z99&lt;'RI compounds'!$D$14,IF($Z99&gt;'RI compounds'!$D$13,(LN($Z99)-LN('RI compounds'!$D$13))*'RI compounds'!$H$14+'RI compounds'!$C$13,""),""))</f>
        <v/>
      </c>
      <c r="AM99" s="50" t="str">
        <f>IF($Z99=1700,'RI compounds'!$C$15,IF($Z99&lt;'RI compounds'!$D$15,IF($Z99&gt;'RI compounds'!$D$14,(LN($Z99)-LN('RI compounds'!$D$14))*'RI compounds'!$H$15+'RI compounds'!$C$14,""),""))</f>
        <v/>
      </c>
      <c r="AN99" s="50" t="str">
        <f>IF($Z99=1800,'RI compounds'!$C$16,IF($Z99&lt;'RI compounds'!$D$16,IF($Z99&gt;'RI compounds'!$D$15,(LN($Z99)-LN('RI compounds'!$D$15))*'RI compounds'!$H$16+'RI compounds'!$C$15,""),""))</f>
        <v/>
      </c>
      <c r="AO99" s="50" t="str">
        <f>IF($Z99=1900,'RI compounds'!$C$17,IF($Z99&lt;'RI compounds'!$D$17,IF($Z99&gt;'RI compounds'!$D$16,(LN($Z99)-LN('RI compounds'!$D$16))*'RI compounds'!$H$17+'RI compounds'!$C$16,""),""))</f>
        <v/>
      </c>
      <c r="AP99" s="50" t="str">
        <f>IF($Z99=2000,'RI compounds'!$C$18,IF($Z99&lt;'RI compounds'!$D$18,IF($Z99&gt;'RI compounds'!$D$17,(LN($Z99)-LN('RI compounds'!$D$17))*'RI compounds'!$H$18+'RI compounds'!$C$17,""),""))</f>
        <v/>
      </c>
      <c r="AQ99" s="50" t="str">
        <f>IF($Z99=2100,'RI compounds'!$C$19,IF($Z99&lt;'RI compounds'!$D$19,IF($Z99&gt;'RI compounds'!$D$18,(LN($Z99)-LN('RI compounds'!$D$18))*'RI compounds'!$H$19+'RI compounds'!$C$18,""),""))</f>
        <v/>
      </c>
      <c r="AR99" s="50" t="str">
        <f>IF($Z99=2200,'RI compounds'!$C$20,IF($Z99&lt;'RI compounds'!$D$20,IF($Z99&gt;'RI compounds'!$D$19,(LN($Z99)-LN('RI compounds'!$D$19))*'RI compounds'!$H$20+'RI compounds'!$C$19,""),""))</f>
        <v/>
      </c>
      <c r="AS99" s="50" t="str">
        <f>IF($Z99=2300,'RI compounds'!$C$21,IF($Z99&lt;'RI compounds'!$D$21,IF($Z99&gt;'RI compounds'!$D$20,(LN($Z99)-LN('RI compounds'!$D$20))*'RI compounds'!$H$21+'RI compounds'!$C$20,""),""))</f>
        <v/>
      </c>
      <c r="AT99" s="50" t="str">
        <f>IF($Z99&gt;2300,(LN($Z99)-LN('RI compounds'!$D$20))*'RI compounds'!$H$21+'RI compounds'!$C$20,"")</f>
        <v/>
      </c>
    </row>
    <row r="100" spans="1:46" s="7" customFormat="1" ht="15" x14ac:dyDescent="0.25">
      <c r="A100" s="46">
        <f>+All!F100</f>
        <v>0.5</v>
      </c>
      <c r="B100" s="47" t="e">
        <f>All!#REF!</f>
        <v>#REF!</v>
      </c>
      <c r="C100" s="45" t="e">
        <f>IF(B100&lt;'RI compounds'!$C$3,INT(EXP((B100-'RI compounds'!$C$3)/'RI compounds'!$H$4+LN('RI compounds'!$D$3))),"")</f>
        <v>#REF!</v>
      </c>
      <c r="D100" s="45" t="e">
        <f>IF($B100&lt;'RI compounds'!$C$4,IF($B100&gt;'RI compounds'!$C$3,INT(EXP(($B100-'RI compounds'!$C$3)/'RI compounds'!$H$4+LN('RI compounds'!$D$3))),""),"")</f>
        <v>#REF!</v>
      </c>
      <c r="E100" s="45" t="e">
        <f>IF($B100&lt;'RI compounds'!$C$5,IF($B100&gt;'RI compounds'!$C$4,INT(EXP(($B100-'RI compounds'!$C$4)/'RI compounds'!$H$5+LN('RI compounds'!$D$4))),""),"")</f>
        <v>#REF!</v>
      </c>
      <c r="F100" s="45" t="e">
        <f>IF($B100&lt;'RI compounds'!$C$6,IF($B100&gt;'RI compounds'!$C$5,INT(EXP(($B100-'RI compounds'!$C$5)/'RI compounds'!$H$6+LN('RI compounds'!$D$5))),""),"")</f>
        <v>#REF!</v>
      </c>
      <c r="G100" s="45" t="e">
        <f>IF($B100&lt;'RI compounds'!$C$7,IF($B100&gt;'RI compounds'!$C$6,INT(EXP(($B100-'RI compounds'!$C$6)/'RI compounds'!$H$7+LN('RI compounds'!$D$6))),""),"")</f>
        <v>#REF!</v>
      </c>
      <c r="H100" s="45" t="e">
        <f>IF($B100&lt;'RI compounds'!$C$8,IF($B100&gt;'RI compounds'!$C$7,INT(EXP(($B100-'RI compounds'!$C$7)/'RI compounds'!$H$8+LN('RI compounds'!$D$7))),""),"")</f>
        <v>#REF!</v>
      </c>
      <c r="I100" s="45" t="e">
        <f>IF($B100&lt;'RI compounds'!$C$9,IF($B100&gt;'RI compounds'!$C$8,INT(EXP(($B100-'RI compounds'!$C$8)/'RI compounds'!$H$9+LN('RI compounds'!$D$8))),""),"")</f>
        <v>#REF!</v>
      </c>
      <c r="J100" s="45" t="e">
        <f>IF($B100&lt;'RI compounds'!$C$10,IF($B100&gt;'RI compounds'!$C$9,INT(EXP(($B100-'RI compounds'!$C$9)/'RI compounds'!$H$10+LN('RI compounds'!$D$9))),""),"")</f>
        <v>#REF!</v>
      </c>
      <c r="K100" s="45" t="e">
        <f>IF($B100&lt;'RI compounds'!$C$11,IF($B100&gt;'RI compounds'!$C$10,INT(EXP(($B100-'RI compounds'!$C$10)/'RI compounds'!$H$11+LN('RI compounds'!$D$10))),""),"")</f>
        <v>#REF!</v>
      </c>
      <c r="L100" s="45" t="e">
        <f>IF($B100&lt;'RI compounds'!$C$12,IF($B100&gt;'RI compounds'!$C$11,INT(EXP(($B100-'RI compounds'!$C$11)/'RI compounds'!$H$12+LN('RI compounds'!$D$11))),""),"")</f>
        <v>#REF!</v>
      </c>
      <c r="M100" s="45" t="e">
        <f>IF($B100&lt;'RI compounds'!$C$13,IF($B100&gt;'RI compounds'!$C$12,INT(EXP(($B100-'RI compounds'!$C$12)/'RI compounds'!$H$13+LN('RI compounds'!$D$12))),""),"")</f>
        <v>#REF!</v>
      </c>
      <c r="N100" s="45" t="e">
        <f>IF($B100&lt;'RI compounds'!$C$14,IF($B100&gt;'RI compounds'!$C$13,INT(EXP(($B100-'RI compounds'!$C$13)/'RI compounds'!$H$14+LN('RI compounds'!$D$13))),""),"")</f>
        <v>#REF!</v>
      </c>
      <c r="O100" s="45" t="e">
        <f>IF($B100&lt;'RI compounds'!$C$15,IF($B100&gt;'RI compounds'!$C$14,INT(EXP(($B100-'RI compounds'!$C$14)/'RI compounds'!$H$15+LN('RI compounds'!$D$14))),""),"")</f>
        <v>#REF!</v>
      </c>
      <c r="P100" s="45" t="e">
        <f>IF($B100&lt;'RI compounds'!$C$16,IF($B100&gt;'RI compounds'!$C$15,INT(EXP(($B100-'RI compounds'!$C$15)/'RI compounds'!$H$16+LN('RI compounds'!$D$15))),""),"")</f>
        <v>#REF!</v>
      </c>
      <c r="Q100" s="45" t="e">
        <f>IF($B100&lt;'RI compounds'!$C$17,IF($B100&gt;'RI compounds'!$C$16,INT(EXP(($B100-'RI compounds'!$C$16)/'RI compounds'!$H$17+LN('RI compounds'!$D$16))),""),"")</f>
        <v>#REF!</v>
      </c>
      <c r="R100" s="45" t="e">
        <f>IF($B100&lt;'RI compounds'!$C$18,IF($B100&gt;'RI compounds'!$C$17,INT(EXP(($B100-'RI compounds'!$C$17)/'RI compounds'!$H$18+LN('RI compounds'!$D$17))),""),"")</f>
        <v>#REF!</v>
      </c>
      <c r="S100" s="45" t="e">
        <f>IF($B100&lt;'RI compounds'!$C$19,IF($B100&gt;'RI compounds'!$C$18,INT(EXP(($B100-'RI compounds'!$C$18)/'RI compounds'!$H$19+LN('RI compounds'!$D$18))),""),"")</f>
        <v>#REF!</v>
      </c>
      <c r="T100" s="45" t="e">
        <f>IF($B100&lt;'RI compounds'!$C$20,IF($B100&gt;'RI compounds'!$C$19,INT(EXP(($B100-'RI compounds'!$C$19)/'RI compounds'!$H$20+LN('RI compounds'!$D$19))),""),"")</f>
        <v>#REF!</v>
      </c>
      <c r="U100" s="45" t="e">
        <f>IF($B100&lt;'RI compounds'!$C$21,IF($B100&gt;'RI compounds'!$C$20,INT(EXP(($B100-'RI compounds'!$C$20)/'RI compounds'!$H$21+LN('RI compounds'!$D$20))),""),"")</f>
        <v>#REF!</v>
      </c>
      <c r="V100" s="45" t="e">
        <f>IF($B100&gt;'RI compounds'!$C$21,INT(EXP(($B100-'RI compounds'!$C$20)/'RI compounds'!$H$21+LN('RI compounds'!$D$20))),"")</f>
        <v>#REF!</v>
      </c>
      <c r="W100" s="28"/>
      <c r="X100" s="48" t="str">
        <f>All!B100</f>
        <v>Thiopivalic acid</v>
      </c>
      <c r="Y100" s="46">
        <f>+All!F100</f>
        <v>0.5</v>
      </c>
      <c r="Z100" s="49">
        <f>+All!H100</f>
        <v>1006</v>
      </c>
      <c r="AA100" s="50" t="str">
        <f>IF($Z100=500,'RI compounds'!$C$3,IF($Z100&lt;'RI compounds'!$D$3,(LN($Z100)-LN('RI compounds'!$D$3))*'RI compounds'!$H$4+'RI compounds'!$C$3,""))</f>
        <v/>
      </c>
      <c r="AB100" s="50" t="str">
        <f>IF($Z100=600,'RI compounds'!$C$4,IF($Z100&lt;'RI compounds'!$D$4,IF($Z100&gt;'RI compounds'!$D$3,(LN($Z100)-LN('RI compounds'!$D$3))*'RI compounds'!$H$4+'RI compounds'!$C$3,""),""))</f>
        <v/>
      </c>
      <c r="AC100" s="50" t="str">
        <f>IF($Z100=700,+'RI compounds'!$C$5,IF($Z100&lt;'RI compounds'!$D$5,IF($Z100&gt;'RI compounds'!$D$4,(LN($Z100)-LN('RI compounds'!$D$4))*'RI compounds'!$H$5+'RI compounds'!$C$4,""),""))</f>
        <v/>
      </c>
      <c r="AD100" s="50" t="str">
        <f>IF($Z100=800,'RI compounds'!$C$6,IF($Z100&lt;'RI compounds'!$D$6,IF($Z100&gt;'RI compounds'!$D$5,(LN($Z100)-LN('RI compounds'!$D$5))*'RI compounds'!$H$6+'RI compounds'!$C$5,""),""))</f>
        <v/>
      </c>
      <c r="AE100" s="50" t="str">
        <f>IF($Z100=900,'RI compounds'!$C$7,IF($Z100&lt;'RI compounds'!$D$7,IF($Z100&gt;'RI compounds'!$D$6,(LN($Z100)-LN('RI compounds'!$D$6))*'RI compounds'!$H$7+'RI compounds'!$C$6,""),""))</f>
        <v/>
      </c>
      <c r="AF100" s="50" t="str">
        <f>IF($Z100=1000,'RI compounds'!$C$8,IF($Z100&lt;'RI compounds'!$D$8,IF($Z100&gt;'RI compounds'!$D$7,(LN($Z100)-LN('RI compounds'!$D$7))*'RI compounds'!$H$8+'RI compounds'!$C$7,""),""))</f>
        <v/>
      </c>
      <c r="AG100" s="50">
        <f>IF($Z100=1100,'RI compounds'!$C$9,IF($Z100&lt;'RI compounds'!$D$9,IF($Z100&gt;'RI compounds'!$D$8,(LN($Z100)-LN('RI compounds'!$D$8))*'RI compounds'!$H$9+'RI compounds'!$C$8,""),""))</f>
        <v>13.189404930909651</v>
      </c>
      <c r="AH100" s="50" t="str">
        <f>IF($Z100=1200,'RI compounds'!$C$10,IF($Z100&lt;'RI compounds'!$D$10,IF($Z100&gt;'RI compounds'!$D$9,(LN($Z100)-LN('RI compounds'!$D$9))*'RI compounds'!$H$10+'RI compounds'!$C$9,""),""))</f>
        <v/>
      </c>
      <c r="AI100" s="50" t="str">
        <f>IF($Z100=1300,'RI compounds'!$C$11,IF($Z100&lt;'RI compounds'!$D$11,IF($Z100&gt;'RI compounds'!$D$10,(LN($Z100)-LN('RI compounds'!$D$10))*'RI compounds'!$H$11+'RI compounds'!$C$10,""),""))</f>
        <v/>
      </c>
      <c r="AJ100" s="50" t="str">
        <f>IF($Z100=1400,'RI compounds'!$C$12,IF($Z100&lt;'RI compounds'!$D$12,IF($Z100&gt;'RI compounds'!$D$11,(LN($Z100)-LN('RI compounds'!$D$11))*'RI compounds'!$H$12+'RI compounds'!$C$11,""),""))</f>
        <v/>
      </c>
      <c r="AK100" s="50" t="str">
        <f>IF($Z100=1500,'RI compounds'!$C$13,IF($Z100&lt;'RI compounds'!$D$13,IF($Z100&gt;'RI compounds'!$D$12,(LN($Z100)-LN('RI compounds'!$D$12))*'RI compounds'!$H$13+'RI compounds'!$C$12,""),""))</f>
        <v/>
      </c>
      <c r="AL100" s="50" t="str">
        <f>IF($Z100=1600,'RI compounds'!$C$14,IF($Z100&lt;'RI compounds'!$D$14,IF($Z100&gt;'RI compounds'!$D$13,(LN($Z100)-LN('RI compounds'!$D$13))*'RI compounds'!$H$14+'RI compounds'!$C$13,""),""))</f>
        <v/>
      </c>
      <c r="AM100" s="50" t="str">
        <f>IF($Z100=1700,'RI compounds'!$C$15,IF($Z100&lt;'RI compounds'!$D$15,IF($Z100&gt;'RI compounds'!$D$14,(LN($Z100)-LN('RI compounds'!$D$14))*'RI compounds'!$H$15+'RI compounds'!$C$14,""),""))</f>
        <v/>
      </c>
      <c r="AN100" s="50" t="str">
        <f>IF($Z100=1800,'RI compounds'!$C$16,IF($Z100&lt;'RI compounds'!$D$16,IF($Z100&gt;'RI compounds'!$D$15,(LN($Z100)-LN('RI compounds'!$D$15))*'RI compounds'!$H$16+'RI compounds'!$C$15,""),""))</f>
        <v/>
      </c>
      <c r="AO100" s="50" t="str">
        <f>IF($Z100=1900,'RI compounds'!$C$17,IF($Z100&lt;'RI compounds'!$D$17,IF($Z100&gt;'RI compounds'!$D$16,(LN($Z100)-LN('RI compounds'!$D$16))*'RI compounds'!$H$17+'RI compounds'!$C$16,""),""))</f>
        <v/>
      </c>
      <c r="AP100" s="50" t="str">
        <f>IF($Z100=2000,'RI compounds'!$C$18,IF($Z100&lt;'RI compounds'!$D$18,IF($Z100&gt;'RI compounds'!$D$17,(LN($Z100)-LN('RI compounds'!$D$17))*'RI compounds'!$H$18+'RI compounds'!$C$17,""),""))</f>
        <v/>
      </c>
      <c r="AQ100" s="50" t="str">
        <f>IF($Z100=2100,'RI compounds'!$C$19,IF($Z100&lt;'RI compounds'!$D$19,IF($Z100&gt;'RI compounds'!$D$18,(LN($Z100)-LN('RI compounds'!$D$18))*'RI compounds'!$H$19+'RI compounds'!$C$18,""),""))</f>
        <v/>
      </c>
      <c r="AR100" s="50" t="str">
        <f>IF($Z100=2200,'RI compounds'!$C$20,IF($Z100&lt;'RI compounds'!$D$20,IF($Z100&gt;'RI compounds'!$D$19,(LN($Z100)-LN('RI compounds'!$D$19))*'RI compounds'!$H$20+'RI compounds'!$C$19,""),""))</f>
        <v/>
      </c>
      <c r="AS100" s="50" t="str">
        <f>IF($Z100=2300,'RI compounds'!$C$21,IF($Z100&lt;'RI compounds'!$D$21,IF($Z100&gt;'RI compounds'!$D$20,(LN($Z100)-LN('RI compounds'!$D$20))*'RI compounds'!$H$21+'RI compounds'!$C$20,""),""))</f>
        <v/>
      </c>
      <c r="AT100" s="50" t="str">
        <f>IF($Z100&gt;2300,(LN($Z100)-LN('RI compounds'!$D$20))*'RI compounds'!$H$21+'RI compounds'!$C$20,"")</f>
        <v/>
      </c>
    </row>
    <row r="101" spans="1:46" s="7" customFormat="1" ht="15" x14ac:dyDescent="0.25">
      <c r="A101" s="46">
        <f>+All!F101</f>
        <v>0.5</v>
      </c>
      <c r="B101" s="47" t="e">
        <f>All!#REF!</f>
        <v>#REF!</v>
      </c>
      <c r="C101" s="45" t="e">
        <f>IF(B101&lt;'RI compounds'!$C$3,INT(EXP((B101-'RI compounds'!$C$3)/'RI compounds'!$H$4+LN('RI compounds'!$D$3))),"")</f>
        <v>#REF!</v>
      </c>
      <c r="D101" s="45" t="e">
        <f>IF($B101&lt;'RI compounds'!$C$4,IF($B101&gt;'RI compounds'!$C$3,INT(EXP(($B101-'RI compounds'!$C$3)/'RI compounds'!$H$4+LN('RI compounds'!$D$3))),""),"")</f>
        <v>#REF!</v>
      </c>
      <c r="E101" s="45" t="e">
        <f>IF($B101&lt;'RI compounds'!$C$5,IF($B101&gt;'RI compounds'!$C$4,INT(EXP(($B101-'RI compounds'!$C$4)/'RI compounds'!$H$5+LN('RI compounds'!$D$4))),""),"")</f>
        <v>#REF!</v>
      </c>
      <c r="F101" s="45" t="e">
        <f>IF($B101&lt;'RI compounds'!$C$6,IF($B101&gt;'RI compounds'!$C$5,INT(EXP(($B101-'RI compounds'!$C$5)/'RI compounds'!$H$6+LN('RI compounds'!$D$5))),""),"")</f>
        <v>#REF!</v>
      </c>
      <c r="G101" s="45" t="e">
        <f>IF($B101&lt;'RI compounds'!$C$7,IF($B101&gt;'RI compounds'!$C$6,INT(EXP(($B101-'RI compounds'!$C$6)/'RI compounds'!$H$7+LN('RI compounds'!$D$6))),""),"")</f>
        <v>#REF!</v>
      </c>
      <c r="H101" s="45" t="e">
        <f>IF($B101&lt;'RI compounds'!$C$8,IF($B101&gt;'RI compounds'!$C$7,INT(EXP(($B101-'RI compounds'!$C$7)/'RI compounds'!$H$8+LN('RI compounds'!$D$7))),""),"")</f>
        <v>#REF!</v>
      </c>
      <c r="I101" s="45" t="e">
        <f>IF($B101&lt;'RI compounds'!$C$9,IF($B101&gt;'RI compounds'!$C$8,INT(EXP(($B101-'RI compounds'!$C$8)/'RI compounds'!$H$9+LN('RI compounds'!$D$8))),""),"")</f>
        <v>#REF!</v>
      </c>
      <c r="J101" s="45" t="e">
        <f>IF($B101&lt;'RI compounds'!$C$10,IF($B101&gt;'RI compounds'!$C$9,INT(EXP(($B101-'RI compounds'!$C$9)/'RI compounds'!$H$10+LN('RI compounds'!$D$9))),""),"")</f>
        <v>#REF!</v>
      </c>
      <c r="K101" s="45" t="e">
        <f>IF($B101&lt;'RI compounds'!$C$11,IF($B101&gt;'RI compounds'!$C$10,INT(EXP(($B101-'RI compounds'!$C$10)/'RI compounds'!$H$11+LN('RI compounds'!$D$10))),""),"")</f>
        <v>#REF!</v>
      </c>
      <c r="L101" s="45" t="e">
        <f>IF($B101&lt;'RI compounds'!$C$12,IF($B101&gt;'RI compounds'!$C$11,INT(EXP(($B101-'RI compounds'!$C$11)/'RI compounds'!$H$12+LN('RI compounds'!$D$11))),""),"")</f>
        <v>#REF!</v>
      </c>
      <c r="M101" s="45" t="e">
        <f>IF($B101&lt;'RI compounds'!$C$13,IF($B101&gt;'RI compounds'!$C$12,INT(EXP(($B101-'RI compounds'!$C$12)/'RI compounds'!$H$13+LN('RI compounds'!$D$12))),""),"")</f>
        <v>#REF!</v>
      </c>
      <c r="N101" s="45" t="e">
        <f>IF($B101&lt;'RI compounds'!$C$14,IF($B101&gt;'RI compounds'!$C$13,INT(EXP(($B101-'RI compounds'!$C$13)/'RI compounds'!$H$14+LN('RI compounds'!$D$13))),""),"")</f>
        <v>#REF!</v>
      </c>
      <c r="O101" s="45" t="e">
        <f>IF($B101&lt;'RI compounds'!$C$15,IF($B101&gt;'RI compounds'!$C$14,INT(EXP(($B101-'RI compounds'!$C$14)/'RI compounds'!$H$15+LN('RI compounds'!$D$14))),""),"")</f>
        <v>#REF!</v>
      </c>
      <c r="P101" s="45" t="e">
        <f>IF($B101&lt;'RI compounds'!$C$16,IF($B101&gt;'RI compounds'!$C$15,INT(EXP(($B101-'RI compounds'!$C$15)/'RI compounds'!$H$16+LN('RI compounds'!$D$15))),""),"")</f>
        <v>#REF!</v>
      </c>
      <c r="Q101" s="45" t="e">
        <f>IF($B101&lt;'RI compounds'!$C$17,IF($B101&gt;'RI compounds'!$C$16,INT(EXP(($B101-'RI compounds'!$C$16)/'RI compounds'!$H$17+LN('RI compounds'!$D$16))),""),"")</f>
        <v>#REF!</v>
      </c>
      <c r="R101" s="45" t="e">
        <f>IF($B101&lt;'RI compounds'!$C$18,IF($B101&gt;'RI compounds'!$C$17,INT(EXP(($B101-'RI compounds'!$C$17)/'RI compounds'!$H$18+LN('RI compounds'!$D$17))),""),"")</f>
        <v>#REF!</v>
      </c>
      <c r="S101" s="45" t="e">
        <f>IF($B101&lt;'RI compounds'!$C$19,IF($B101&gt;'RI compounds'!$C$18,INT(EXP(($B101-'RI compounds'!$C$18)/'RI compounds'!$H$19+LN('RI compounds'!$D$18))),""),"")</f>
        <v>#REF!</v>
      </c>
      <c r="T101" s="45" t="e">
        <f>IF($B101&lt;'RI compounds'!$C$20,IF($B101&gt;'RI compounds'!$C$19,INT(EXP(($B101-'RI compounds'!$C$19)/'RI compounds'!$H$20+LN('RI compounds'!$D$19))),""),"")</f>
        <v>#REF!</v>
      </c>
      <c r="U101" s="45" t="e">
        <f>IF($B101&lt;'RI compounds'!$C$21,IF($B101&gt;'RI compounds'!$C$20,INT(EXP(($B101-'RI compounds'!$C$20)/'RI compounds'!$H$21+LN('RI compounds'!$D$20))),""),"")</f>
        <v>#REF!</v>
      </c>
      <c r="V101" s="45" t="e">
        <f>IF($B101&gt;'RI compounds'!$C$21,INT(EXP(($B101-'RI compounds'!$C$20)/'RI compounds'!$H$21+LN('RI compounds'!$D$20))),"")</f>
        <v>#REF!</v>
      </c>
      <c r="W101" s="28"/>
      <c r="X101" s="48" t="str">
        <f>All!B101</f>
        <v>Z-3-Carene</v>
      </c>
      <c r="Y101" s="46">
        <f>+All!F101</f>
        <v>0.5</v>
      </c>
      <c r="Z101" s="49">
        <f>+All!H101</f>
        <v>1017</v>
      </c>
      <c r="AA101" s="50" t="str">
        <f>IF($Z101=500,'RI compounds'!$C$3,IF($Z101&lt;'RI compounds'!$D$3,(LN($Z101)-LN('RI compounds'!$D$3))*'RI compounds'!$H$4+'RI compounds'!$C$3,""))</f>
        <v/>
      </c>
      <c r="AB101" s="50" t="str">
        <f>IF($Z101=600,'RI compounds'!$C$4,IF($Z101&lt;'RI compounds'!$D$4,IF($Z101&gt;'RI compounds'!$D$3,(LN($Z101)-LN('RI compounds'!$D$3))*'RI compounds'!$H$4+'RI compounds'!$C$3,""),""))</f>
        <v/>
      </c>
      <c r="AC101" s="50" t="str">
        <f>IF($Z101=700,+'RI compounds'!$C$5,IF($Z101&lt;'RI compounds'!$D$5,IF($Z101&gt;'RI compounds'!$D$4,(LN($Z101)-LN('RI compounds'!$D$4))*'RI compounds'!$H$5+'RI compounds'!$C$4,""),""))</f>
        <v/>
      </c>
      <c r="AD101" s="50" t="str">
        <f>IF($Z101=800,'RI compounds'!$C$6,IF($Z101&lt;'RI compounds'!$D$6,IF($Z101&gt;'RI compounds'!$D$5,(LN($Z101)-LN('RI compounds'!$D$5))*'RI compounds'!$H$6+'RI compounds'!$C$5,""),""))</f>
        <v/>
      </c>
      <c r="AE101" s="50" t="str">
        <f>IF($Z101=900,'RI compounds'!$C$7,IF($Z101&lt;'RI compounds'!$D$7,IF($Z101&gt;'RI compounds'!$D$6,(LN($Z101)-LN('RI compounds'!$D$6))*'RI compounds'!$H$7+'RI compounds'!$C$6,""),""))</f>
        <v/>
      </c>
      <c r="AF101" s="50" t="str">
        <f>IF($Z101=1000,'RI compounds'!$C$8,IF($Z101&lt;'RI compounds'!$D$8,IF($Z101&gt;'RI compounds'!$D$7,(LN($Z101)-LN('RI compounds'!$D$7))*'RI compounds'!$H$8+'RI compounds'!$C$7,""),""))</f>
        <v/>
      </c>
      <c r="AG101" s="50">
        <f>IF($Z101=1100,'RI compounds'!$C$9,IF($Z101&lt;'RI compounds'!$D$9,IF($Z101&gt;'RI compounds'!$D$8,(LN($Z101)-LN('RI compounds'!$D$8))*'RI compounds'!$H$9+'RI compounds'!$C$8,""),""))</f>
        <v>13.499190814132344</v>
      </c>
      <c r="AH101" s="50" t="str">
        <f>IF($Z101=1200,'RI compounds'!$C$10,IF($Z101&lt;'RI compounds'!$D$10,IF($Z101&gt;'RI compounds'!$D$9,(LN($Z101)-LN('RI compounds'!$D$9))*'RI compounds'!$H$10+'RI compounds'!$C$9,""),""))</f>
        <v/>
      </c>
      <c r="AI101" s="50" t="str">
        <f>IF($Z101=1300,'RI compounds'!$C$11,IF($Z101&lt;'RI compounds'!$D$11,IF($Z101&gt;'RI compounds'!$D$10,(LN($Z101)-LN('RI compounds'!$D$10))*'RI compounds'!$H$11+'RI compounds'!$C$10,""),""))</f>
        <v/>
      </c>
      <c r="AJ101" s="50" t="str">
        <f>IF($Z101=1400,'RI compounds'!$C$12,IF($Z101&lt;'RI compounds'!$D$12,IF($Z101&gt;'RI compounds'!$D$11,(LN($Z101)-LN('RI compounds'!$D$11))*'RI compounds'!$H$12+'RI compounds'!$C$11,""),""))</f>
        <v/>
      </c>
      <c r="AK101" s="50" t="str">
        <f>IF($Z101=1500,'RI compounds'!$C$13,IF($Z101&lt;'RI compounds'!$D$13,IF($Z101&gt;'RI compounds'!$D$12,(LN($Z101)-LN('RI compounds'!$D$12))*'RI compounds'!$H$13+'RI compounds'!$C$12,""),""))</f>
        <v/>
      </c>
      <c r="AL101" s="50" t="str">
        <f>IF($Z101=1600,'RI compounds'!$C$14,IF($Z101&lt;'RI compounds'!$D$14,IF($Z101&gt;'RI compounds'!$D$13,(LN($Z101)-LN('RI compounds'!$D$13))*'RI compounds'!$H$14+'RI compounds'!$C$13,""),""))</f>
        <v/>
      </c>
      <c r="AM101" s="50" t="str">
        <f>IF($Z101=1700,'RI compounds'!$C$15,IF($Z101&lt;'RI compounds'!$D$15,IF($Z101&gt;'RI compounds'!$D$14,(LN($Z101)-LN('RI compounds'!$D$14))*'RI compounds'!$H$15+'RI compounds'!$C$14,""),""))</f>
        <v/>
      </c>
      <c r="AN101" s="50" t="str">
        <f>IF($Z101=1800,'RI compounds'!$C$16,IF($Z101&lt;'RI compounds'!$D$16,IF($Z101&gt;'RI compounds'!$D$15,(LN($Z101)-LN('RI compounds'!$D$15))*'RI compounds'!$H$16+'RI compounds'!$C$15,""),""))</f>
        <v/>
      </c>
      <c r="AO101" s="50" t="str">
        <f>IF($Z101=1900,'RI compounds'!$C$17,IF($Z101&lt;'RI compounds'!$D$17,IF($Z101&gt;'RI compounds'!$D$16,(LN($Z101)-LN('RI compounds'!$D$16))*'RI compounds'!$H$17+'RI compounds'!$C$16,""),""))</f>
        <v/>
      </c>
      <c r="AP101" s="50" t="str">
        <f>IF($Z101=2000,'RI compounds'!$C$18,IF($Z101&lt;'RI compounds'!$D$18,IF($Z101&gt;'RI compounds'!$D$17,(LN($Z101)-LN('RI compounds'!$D$17))*'RI compounds'!$H$18+'RI compounds'!$C$17,""),""))</f>
        <v/>
      </c>
      <c r="AQ101" s="50" t="str">
        <f>IF($Z101=2100,'RI compounds'!$C$19,IF($Z101&lt;'RI compounds'!$D$19,IF($Z101&gt;'RI compounds'!$D$18,(LN($Z101)-LN('RI compounds'!$D$18))*'RI compounds'!$H$19+'RI compounds'!$C$18,""),""))</f>
        <v/>
      </c>
      <c r="AR101" s="50" t="str">
        <f>IF($Z101=2200,'RI compounds'!$C$20,IF($Z101&lt;'RI compounds'!$D$20,IF($Z101&gt;'RI compounds'!$D$19,(LN($Z101)-LN('RI compounds'!$D$19))*'RI compounds'!$H$20+'RI compounds'!$C$19,""),""))</f>
        <v/>
      </c>
      <c r="AS101" s="50" t="str">
        <f>IF($Z101=2300,'RI compounds'!$C$21,IF($Z101&lt;'RI compounds'!$D$21,IF($Z101&gt;'RI compounds'!$D$20,(LN($Z101)-LN('RI compounds'!$D$20))*'RI compounds'!$H$21+'RI compounds'!$C$20,""),""))</f>
        <v/>
      </c>
      <c r="AT101" s="50" t="str">
        <f>IF($Z101&gt;2300,(LN($Z101)-LN('RI compounds'!$D$20))*'RI compounds'!$H$21+'RI compounds'!$C$20,"")</f>
        <v/>
      </c>
    </row>
    <row r="102" spans="1:46" s="7" customFormat="1" ht="15" x14ac:dyDescent="0.25">
      <c r="A102" s="46">
        <f>+All!F102</f>
        <v>0.5</v>
      </c>
      <c r="B102" s="47" t="e">
        <f>All!#REF!</f>
        <v>#REF!</v>
      </c>
      <c r="C102" s="45" t="e">
        <f>IF(B102&lt;'RI compounds'!$C$3,INT(EXP((B102-'RI compounds'!$C$3)/'RI compounds'!$H$4+LN('RI compounds'!$D$3))),"")</f>
        <v>#REF!</v>
      </c>
      <c r="D102" s="45" t="e">
        <f>IF($B102&lt;'RI compounds'!$C$4,IF($B102&gt;'RI compounds'!$C$3,INT(EXP(($B102-'RI compounds'!$C$3)/'RI compounds'!$H$4+LN('RI compounds'!$D$3))),""),"")</f>
        <v>#REF!</v>
      </c>
      <c r="E102" s="45" t="e">
        <f>IF($B102&lt;'RI compounds'!$C$5,IF($B102&gt;'RI compounds'!$C$4,INT(EXP(($B102-'RI compounds'!$C$4)/'RI compounds'!$H$5+LN('RI compounds'!$D$4))),""),"")</f>
        <v>#REF!</v>
      </c>
      <c r="F102" s="45" t="e">
        <f>IF($B102&lt;'RI compounds'!$C$6,IF($B102&gt;'RI compounds'!$C$5,INT(EXP(($B102-'RI compounds'!$C$5)/'RI compounds'!$H$6+LN('RI compounds'!$D$5))),""),"")</f>
        <v>#REF!</v>
      </c>
      <c r="G102" s="45" t="e">
        <f>IF($B102&lt;'RI compounds'!$C$7,IF($B102&gt;'RI compounds'!$C$6,INT(EXP(($B102-'RI compounds'!$C$6)/'RI compounds'!$H$7+LN('RI compounds'!$D$6))),""),"")</f>
        <v>#REF!</v>
      </c>
      <c r="H102" s="45" t="e">
        <f>IF($B102&lt;'RI compounds'!$C$8,IF($B102&gt;'RI compounds'!$C$7,INT(EXP(($B102-'RI compounds'!$C$7)/'RI compounds'!$H$8+LN('RI compounds'!$D$7))),""),"")</f>
        <v>#REF!</v>
      </c>
      <c r="I102" s="45" t="e">
        <f>IF($B102&lt;'RI compounds'!$C$9,IF($B102&gt;'RI compounds'!$C$8,INT(EXP(($B102-'RI compounds'!$C$8)/'RI compounds'!$H$9+LN('RI compounds'!$D$8))),""),"")</f>
        <v>#REF!</v>
      </c>
      <c r="J102" s="45" t="e">
        <f>IF($B102&lt;'RI compounds'!$C$10,IF($B102&gt;'RI compounds'!$C$9,INT(EXP(($B102-'RI compounds'!$C$9)/'RI compounds'!$H$10+LN('RI compounds'!$D$9))),""),"")</f>
        <v>#REF!</v>
      </c>
      <c r="K102" s="45" t="e">
        <f>IF($B102&lt;'RI compounds'!$C$11,IF($B102&gt;'RI compounds'!$C$10,INT(EXP(($B102-'RI compounds'!$C$10)/'RI compounds'!$H$11+LN('RI compounds'!$D$10))),""),"")</f>
        <v>#REF!</v>
      </c>
      <c r="L102" s="45" t="e">
        <f>IF($B102&lt;'RI compounds'!$C$12,IF($B102&gt;'RI compounds'!$C$11,INT(EXP(($B102-'RI compounds'!$C$11)/'RI compounds'!$H$12+LN('RI compounds'!$D$11))),""),"")</f>
        <v>#REF!</v>
      </c>
      <c r="M102" s="45" t="e">
        <f>IF($B102&lt;'RI compounds'!$C$13,IF($B102&gt;'RI compounds'!$C$12,INT(EXP(($B102-'RI compounds'!$C$12)/'RI compounds'!$H$13+LN('RI compounds'!$D$12))),""),"")</f>
        <v>#REF!</v>
      </c>
      <c r="N102" s="45" t="e">
        <f>IF($B102&lt;'RI compounds'!$C$14,IF($B102&gt;'RI compounds'!$C$13,INT(EXP(($B102-'RI compounds'!$C$13)/'RI compounds'!$H$14+LN('RI compounds'!$D$13))),""),"")</f>
        <v>#REF!</v>
      </c>
      <c r="O102" s="45" t="e">
        <f>IF($B102&lt;'RI compounds'!$C$15,IF($B102&gt;'RI compounds'!$C$14,INT(EXP(($B102-'RI compounds'!$C$14)/'RI compounds'!$H$15+LN('RI compounds'!$D$14))),""),"")</f>
        <v>#REF!</v>
      </c>
      <c r="P102" s="45" t="e">
        <f>IF($B102&lt;'RI compounds'!$C$16,IF($B102&gt;'RI compounds'!$C$15,INT(EXP(($B102-'RI compounds'!$C$15)/'RI compounds'!$H$16+LN('RI compounds'!$D$15))),""),"")</f>
        <v>#REF!</v>
      </c>
      <c r="Q102" s="45" t="e">
        <f>IF($B102&lt;'RI compounds'!$C$17,IF($B102&gt;'RI compounds'!$C$16,INT(EXP(($B102-'RI compounds'!$C$16)/'RI compounds'!$H$17+LN('RI compounds'!$D$16))),""),"")</f>
        <v>#REF!</v>
      </c>
      <c r="R102" s="45" t="e">
        <f>IF($B102&lt;'RI compounds'!$C$18,IF($B102&gt;'RI compounds'!$C$17,INT(EXP(($B102-'RI compounds'!$C$17)/'RI compounds'!$H$18+LN('RI compounds'!$D$17))),""),"")</f>
        <v>#REF!</v>
      </c>
      <c r="S102" s="45" t="e">
        <f>IF($B102&lt;'RI compounds'!$C$19,IF($B102&gt;'RI compounds'!$C$18,INT(EXP(($B102-'RI compounds'!$C$18)/'RI compounds'!$H$19+LN('RI compounds'!$D$18))),""),"")</f>
        <v>#REF!</v>
      </c>
      <c r="T102" s="45" t="e">
        <f>IF($B102&lt;'RI compounds'!$C$20,IF($B102&gt;'RI compounds'!$C$19,INT(EXP(($B102-'RI compounds'!$C$19)/'RI compounds'!$H$20+LN('RI compounds'!$D$19))),""),"")</f>
        <v>#REF!</v>
      </c>
      <c r="U102" s="45" t="e">
        <f>IF($B102&lt;'RI compounds'!$C$21,IF($B102&gt;'RI compounds'!$C$20,INT(EXP(($B102-'RI compounds'!$C$20)/'RI compounds'!$H$21+LN('RI compounds'!$D$20))),""),"")</f>
        <v>#REF!</v>
      </c>
      <c r="V102" s="45" t="e">
        <f>IF($B102&gt;'RI compounds'!$C$21,INT(EXP(($B102-'RI compounds'!$C$20)/'RI compounds'!$H$21+LN('RI compounds'!$D$20))),"")</f>
        <v>#REF!</v>
      </c>
      <c r="W102" s="28"/>
      <c r="X102" s="48" t="str">
        <f>All!B102</f>
        <v>2-Acetylthiazole</v>
      </c>
      <c r="Y102" s="46">
        <f>+All!F102</f>
        <v>0.5</v>
      </c>
      <c r="Z102" s="49">
        <f>+All!H102</f>
        <v>1025</v>
      </c>
      <c r="AA102" s="50" t="str">
        <f>IF($Z102=500,'RI compounds'!$C$3,IF($Z102&lt;'RI compounds'!$D$3,(LN($Z102)-LN('RI compounds'!$D$3))*'RI compounds'!$H$4+'RI compounds'!$C$3,""))</f>
        <v/>
      </c>
      <c r="AB102" s="50" t="str">
        <f>IF($Z102=600,'RI compounds'!$C$4,IF($Z102&lt;'RI compounds'!$D$4,IF($Z102&gt;'RI compounds'!$D$3,(LN($Z102)-LN('RI compounds'!$D$3))*'RI compounds'!$H$4+'RI compounds'!$C$3,""),""))</f>
        <v/>
      </c>
      <c r="AC102" s="50" t="str">
        <f>IF($Z102=700,+'RI compounds'!$C$5,IF($Z102&lt;'RI compounds'!$D$5,IF($Z102&gt;'RI compounds'!$D$4,(LN($Z102)-LN('RI compounds'!$D$4))*'RI compounds'!$H$5+'RI compounds'!$C$4,""),""))</f>
        <v/>
      </c>
      <c r="AD102" s="50" t="str">
        <f>IF($Z102=800,'RI compounds'!$C$6,IF($Z102&lt;'RI compounds'!$D$6,IF($Z102&gt;'RI compounds'!$D$5,(LN($Z102)-LN('RI compounds'!$D$5))*'RI compounds'!$H$6+'RI compounds'!$C$5,""),""))</f>
        <v/>
      </c>
      <c r="AE102" s="50" t="str">
        <f>IF($Z102=900,'RI compounds'!$C$7,IF($Z102&lt;'RI compounds'!$D$7,IF($Z102&gt;'RI compounds'!$D$6,(LN($Z102)-LN('RI compounds'!$D$6))*'RI compounds'!$H$7+'RI compounds'!$C$6,""),""))</f>
        <v/>
      </c>
      <c r="AF102" s="50" t="str">
        <f>IF($Z102=1000,'RI compounds'!$C$8,IF($Z102&lt;'RI compounds'!$D$8,IF($Z102&gt;'RI compounds'!$D$7,(LN($Z102)-LN('RI compounds'!$D$7))*'RI compounds'!$H$8+'RI compounds'!$C$7,""),""))</f>
        <v/>
      </c>
      <c r="AG102" s="50">
        <f>IF($Z102=1100,'RI compounds'!$C$9,IF($Z102&lt;'RI compounds'!$D$9,IF($Z102&gt;'RI compounds'!$D$8,(LN($Z102)-LN('RI compounds'!$D$8))*'RI compounds'!$H$9+'RI compounds'!$C$8,""),""))</f>
        <v>13.722392264294294</v>
      </c>
      <c r="AH102" s="50" t="str">
        <f>IF($Z102=1200,'RI compounds'!$C$10,IF($Z102&lt;'RI compounds'!$D$10,IF($Z102&gt;'RI compounds'!$D$9,(LN($Z102)-LN('RI compounds'!$D$9))*'RI compounds'!$H$10+'RI compounds'!$C$9,""),""))</f>
        <v/>
      </c>
      <c r="AI102" s="50" t="str">
        <f>IF($Z102=1300,'RI compounds'!$C$11,IF($Z102&lt;'RI compounds'!$D$11,IF($Z102&gt;'RI compounds'!$D$10,(LN($Z102)-LN('RI compounds'!$D$10))*'RI compounds'!$H$11+'RI compounds'!$C$10,""),""))</f>
        <v/>
      </c>
      <c r="AJ102" s="50" t="str">
        <f>IF($Z102=1400,'RI compounds'!$C$12,IF($Z102&lt;'RI compounds'!$D$12,IF($Z102&gt;'RI compounds'!$D$11,(LN($Z102)-LN('RI compounds'!$D$11))*'RI compounds'!$H$12+'RI compounds'!$C$11,""),""))</f>
        <v/>
      </c>
      <c r="AK102" s="50" t="str">
        <f>IF($Z102=1500,'RI compounds'!$C$13,IF($Z102&lt;'RI compounds'!$D$13,IF($Z102&gt;'RI compounds'!$D$12,(LN($Z102)-LN('RI compounds'!$D$12))*'RI compounds'!$H$13+'RI compounds'!$C$12,""),""))</f>
        <v/>
      </c>
      <c r="AL102" s="50" t="str">
        <f>IF($Z102=1600,'RI compounds'!$C$14,IF($Z102&lt;'RI compounds'!$D$14,IF($Z102&gt;'RI compounds'!$D$13,(LN($Z102)-LN('RI compounds'!$D$13))*'RI compounds'!$H$14+'RI compounds'!$C$13,""),""))</f>
        <v/>
      </c>
      <c r="AM102" s="50" t="str">
        <f>IF($Z102=1700,'RI compounds'!$C$15,IF($Z102&lt;'RI compounds'!$D$15,IF($Z102&gt;'RI compounds'!$D$14,(LN($Z102)-LN('RI compounds'!$D$14))*'RI compounds'!$H$15+'RI compounds'!$C$14,""),""))</f>
        <v/>
      </c>
      <c r="AN102" s="50" t="str">
        <f>IF($Z102=1800,'RI compounds'!$C$16,IF($Z102&lt;'RI compounds'!$D$16,IF($Z102&gt;'RI compounds'!$D$15,(LN($Z102)-LN('RI compounds'!$D$15))*'RI compounds'!$H$16+'RI compounds'!$C$15,""),""))</f>
        <v/>
      </c>
      <c r="AO102" s="50" t="str">
        <f>IF($Z102=1900,'RI compounds'!$C$17,IF($Z102&lt;'RI compounds'!$D$17,IF($Z102&gt;'RI compounds'!$D$16,(LN($Z102)-LN('RI compounds'!$D$16))*'RI compounds'!$H$17+'RI compounds'!$C$16,""),""))</f>
        <v/>
      </c>
      <c r="AP102" s="50" t="str">
        <f>IF($Z102=2000,'RI compounds'!$C$18,IF($Z102&lt;'RI compounds'!$D$18,IF($Z102&gt;'RI compounds'!$D$17,(LN($Z102)-LN('RI compounds'!$D$17))*'RI compounds'!$H$18+'RI compounds'!$C$17,""),""))</f>
        <v/>
      </c>
      <c r="AQ102" s="50" t="str">
        <f>IF($Z102=2100,'RI compounds'!$C$19,IF($Z102&lt;'RI compounds'!$D$19,IF($Z102&gt;'RI compounds'!$D$18,(LN($Z102)-LN('RI compounds'!$D$18))*'RI compounds'!$H$19+'RI compounds'!$C$18,""),""))</f>
        <v/>
      </c>
      <c r="AR102" s="50" t="str">
        <f>IF($Z102=2200,'RI compounds'!$C$20,IF($Z102&lt;'RI compounds'!$D$20,IF($Z102&gt;'RI compounds'!$D$19,(LN($Z102)-LN('RI compounds'!$D$19))*'RI compounds'!$H$20+'RI compounds'!$C$19,""),""))</f>
        <v/>
      </c>
      <c r="AS102" s="50" t="str">
        <f>IF($Z102=2300,'RI compounds'!$C$21,IF($Z102&lt;'RI compounds'!$D$21,IF($Z102&gt;'RI compounds'!$D$20,(LN($Z102)-LN('RI compounds'!$D$20))*'RI compounds'!$H$21+'RI compounds'!$C$20,""),""))</f>
        <v/>
      </c>
      <c r="AT102" s="50" t="str">
        <f>IF($Z102&gt;2300,(LN($Z102)-LN('RI compounds'!$D$20))*'RI compounds'!$H$21+'RI compounds'!$C$20,"")</f>
        <v/>
      </c>
    </row>
    <row r="103" spans="1:46" s="7" customFormat="1" ht="15" x14ac:dyDescent="0.25">
      <c r="A103" s="46">
        <f>+All!F103</f>
        <v>0.5</v>
      </c>
      <c r="B103" s="47" t="e">
        <f>All!#REF!</f>
        <v>#REF!</v>
      </c>
      <c r="C103" s="45" t="e">
        <f>IF(B103&lt;'RI compounds'!$C$3,INT(EXP((B103-'RI compounds'!$C$3)/'RI compounds'!$H$4+LN('RI compounds'!$D$3))),"")</f>
        <v>#REF!</v>
      </c>
      <c r="D103" s="45" t="e">
        <f>IF($B103&lt;'RI compounds'!$C$4,IF($B103&gt;'RI compounds'!$C$3,INT(EXP(($B103-'RI compounds'!$C$3)/'RI compounds'!$H$4+LN('RI compounds'!$D$3))),""),"")</f>
        <v>#REF!</v>
      </c>
      <c r="E103" s="45" t="e">
        <f>IF($B103&lt;'RI compounds'!$C$5,IF($B103&gt;'RI compounds'!$C$4,INT(EXP(($B103-'RI compounds'!$C$4)/'RI compounds'!$H$5+LN('RI compounds'!$D$4))),""),"")</f>
        <v>#REF!</v>
      </c>
      <c r="F103" s="45" t="e">
        <f>IF($B103&lt;'RI compounds'!$C$6,IF($B103&gt;'RI compounds'!$C$5,INT(EXP(($B103-'RI compounds'!$C$5)/'RI compounds'!$H$6+LN('RI compounds'!$D$5))),""),"")</f>
        <v>#REF!</v>
      </c>
      <c r="G103" s="45" t="e">
        <f>IF($B103&lt;'RI compounds'!$C$7,IF($B103&gt;'RI compounds'!$C$6,INT(EXP(($B103-'RI compounds'!$C$6)/'RI compounds'!$H$7+LN('RI compounds'!$D$6))),""),"")</f>
        <v>#REF!</v>
      </c>
      <c r="H103" s="45" t="e">
        <f>IF($B103&lt;'RI compounds'!$C$8,IF($B103&gt;'RI compounds'!$C$7,INT(EXP(($B103-'RI compounds'!$C$7)/'RI compounds'!$H$8+LN('RI compounds'!$D$7))),""),"")</f>
        <v>#REF!</v>
      </c>
      <c r="I103" s="45" t="e">
        <f>IF($B103&lt;'RI compounds'!$C$9,IF($B103&gt;'RI compounds'!$C$8,INT(EXP(($B103-'RI compounds'!$C$8)/'RI compounds'!$H$9+LN('RI compounds'!$D$8))),""),"")</f>
        <v>#REF!</v>
      </c>
      <c r="J103" s="45" t="e">
        <f>IF($B103&lt;'RI compounds'!$C$10,IF($B103&gt;'RI compounds'!$C$9,INT(EXP(($B103-'RI compounds'!$C$9)/'RI compounds'!$H$10+LN('RI compounds'!$D$9))),""),"")</f>
        <v>#REF!</v>
      </c>
      <c r="K103" s="45" t="e">
        <f>IF($B103&lt;'RI compounds'!$C$11,IF($B103&gt;'RI compounds'!$C$10,INT(EXP(($B103-'RI compounds'!$C$10)/'RI compounds'!$H$11+LN('RI compounds'!$D$10))),""),"")</f>
        <v>#REF!</v>
      </c>
      <c r="L103" s="45" t="e">
        <f>IF($B103&lt;'RI compounds'!$C$12,IF($B103&gt;'RI compounds'!$C$11,INT(EXP(($B103-'RI compounds'!$C$11)/'RI compounds'!$H$12+LN('RI compounds'!$D$11))),""),"")</f>
        <v>#REF!</v>
      </c>
      <c r="M103" s="45" t="e">
        <f>IF($B103&lt;'RI compounds'!$C$13,IF($B103&gt;'RI compounds'!$C$12,INT(EXP(($B103-'RI compounds'!$C$12)/'RI compounds'!$H$13+LN('RI compounds'!$D$12))),""),"")</f>
        <v>#REF!</v>
      </c>
      <c r="N103" s="45" t="e">
        <f>IF($B103&lt;'RI compounds'!$C$14,IF($B103&gt;'RI compounds'!$C$13,INT(EXP(($B103-'RI compounds'!$C$13)/'RI compounds'!$H$14+LN('RI compounds'!$D$13))),""),"")</f>
        <v>#REF!</v>
      </c>
      <c r="O103" s="45" t="e">
        <f>IF($B103&lt;'RI compounds'!$C$15,IF($B103&gt;'RI compounds'!$C$14,INT(EXP(($B103-'RI compounds'!$C$14)/'RI compounds'!$H$15+LN('RI compounds'!$D$14))),""),"")</f>
        <v>#REF!</v>
      </c>
      <c r="P103" s="45" t="e">
        <f>IF($B103&lt;'RI compounds'!$C$16,IF($B103&gt;'RI compounds'!$C$15,INT(EXP(($B103-'RI compounds'!$C$15)/'RI compounds'!$H$16+LN('RI compounds'!$D$15))),""),"")</f>
        <v>#REF!</v>
      </c>
      <c r="Q103" s="45" t="e">
        <f>IF($B103&lt;'RI compounds'!$C$17,IF($B103&gt;'RI compounds'!$C$16,INT(EXP(($B103-'RI compounds'!$C$16)/'RI compounds'!$H$17+LN('RI compounds'!$D$16))),""),"")</f>
        <v>#REF!</v>
      </c>
      <c r="R103" s="45" t="e">
        <f>IF($B103&lt;'RI compounds'!$C$18,IF($B103&gt;'RI compounds'!$C$17,INT(EXP(($B103-'RI compounds'!$C$17)/'RI compounds'!$H$18+LN('RI compounds'!$D$17))),""),"")</f>
        <v>#REF!</v>
      </c>
      <c r="S103" s="45" t="e">
        <f>IF($B103&lt;'RI compounds'!$C$19,IF($B103&gt;'RI compounds'!$C$18,INT(EXP(($B103-'RI compounds'!$C$18)/'RI compounds'!$H$19+LN('RI compounds'!$D$18))),""),"")</f>
        <v>#REF!</v>
      </c>
      <c r="T103" s="45" t="e">
        <f>IF($B103&lt;'RI compounds'!$C$20,IF($B103&gt;'RI compounds'!$C$19,INT(EXP(($B103-'RI compounds'!$C$19)/'RI compounds'!$H$20+LN('RI compounds'!$D$19))),""),"")</f>
        <v>#REF!</v>
      </c>
      <c r="U103" s="45" t="e">
        <f>IF($B103&lt;'RI compounds'!$C$21,IF($B103&gt;'RI compounds'!$C$20,INT(EXP(($B103-'RI compounds'!$C$20)/'RI compounds'!$H$21+LN('RI compounds'!$D$20))),""),"")</f>
        <v>#REF!</v>
      </c>
      <c r="V103" s="45" t="e">
        <f>IF($B103&gt;'RI compounds'!$C$21,INT(EXP(($B103-'RI compounds'!$C$20)/'RI compounds'!$H$21+LN('RI compounds'!$D$20))),"")</f>
        <v>#REF!</v>
      </c>
      <c r="W103" s="28"/>
      <c r="X103" s="48" t="str">
        <f>All!B103</f>
        <v>o-Cymene</v>
      </c>
      <c r="Y103" s="46">
        <f>+All!F103</f>
        <v>0.5</v>
      </c>
      <c r="Z103" s="49">
        <f>+All!H103</f>
        <v>1030</v>
      </c>
      <c r="AA103" s="50" t="str">
        <f>IF($Z103=500,'RI compounds'!$C$3,IF($Z103&lt;'RI compounds'!$D$3,(LN($Z103)-LN('RI compounds'!$D$3))*'RI compounds'!$H$4+'RI compounds'!$C$3,""))</f>
        <v/>
      </c>
      <c r="AB103" s="50" t="str">
        <f>IF($Z103=600,'RI compounds'!$C$4,IF($Z103&lt;'RI compounds'!$D$4,IF($Z103&gt;'RI compounds'!$D$3,(LN($Z103)-LN('RI compounds'!$D$3))*'RI compounds'!$H$4+'RI compounds'!$C$3,""),""))</f>
        <v/>
      </c>
      <c r="AC103" s="50" t="str">
        <f>IF($Z103=700,+'RI compounds'!$C$5,IF($Z103&lt;'RI compounds'!$D$5,IF($Z103&gt;'RI compounds'!$D$4,(LN($Z103)-LN('RI compounds'!$D$4))*'RI compounds'!$H$5+'RI compounds'!$C$4,""),""))</f>
        <v/>
      </c>
      <c r="AD103" s="50" t="str">
        <f>IF($Z103=800,'RI compounds'!$C$6,IF($Z103&lt;'RI compounds'!$D$6,IF($Z103&gt;'RI compounds'!$D$5,(LN($Z103)-LN('RI compounds'!$D$5))*'RI compounds'!$H$6+'RI compounds'!$C$5,""),""))</f>
        <v/>
      </c>
      <c r="AE103" s="50" t="str">
        <f>IF($Z103=900,'RI compounds'!$C$7,IF($Z103&lt;'RI compounds'!$D$7,IF($Z103&gt;'RI compounds'!$D$6,(LN($Z103)-LN('RI compounds'!$D$6))*'RI compounds'!$H$7+'RI compounds'!$C$6,""),""))</f>
        <v/>
      </c>
      <c r="AF103" s="50" t="str">
        <f>IF($Z103=1000,'RI compounds'!$C$8,IF($Z103&lt;'RI compounds'!$D$8,IF($Z103&gt;'RI compounds'!$D$7,(LN($Z103)-LN('RI compounds'!$D$7))*'RI compounds'!$H$8+'RI compounds'!$C$7,""),""))</f>
        <v/>
      </c>
      <c r="AG103" s="50">
        <f>IF($Z103=1100,'RI compounds'!$C$9,IF($Z103&lt;'RI compounds'!$D$9,IF($Z103&gt;'RI compounds'!$D$8,(LN($Z103)-LN('RI compounds'!$D$8))*'RI compounds'!$H$9+'RI compounds'!$C$8,""),""))</f>
        <v>13.861010247494603</v>
      </c>
      <c r="AH103" s="50" t="str">
        <f>IF($Z103=1200,'RI compounds'!$C$10,IF($Z103&lt;'RI compounds'!$D$10,IF($Z103&gt;'RI compounds'!$D$9,(LN($Z103)-LN('RI compounds'!$D$9))*'RI compounds'!$H$10+'RI compounds'!$C$9,""),""))</f>
        <v/>
      </c>
      <c r="AI103" s="50" t="str">
        <f>IF($Z103=1300,'RI compounds'!$C$11,IF($Z103&lt;'RI compounds'!$D$11,IF($Z103&gt;'RI compounds'!$D$10,(LN($Z103)-LN('RI compounds'!$D$10))*'RI compounds'!$H$11+'RI compounds'!$C$10,""),""))</f>
        <v/>
      </c>
      <c r="AJ103" s="50" t="str">
        <f>IF($Z103=1400,'RI compounds'!$C$12,IF($Z103&lt;'RI compounds'!$D$12,IF($Z103&gt;'RI compounds'!$D$11,(LN($Z103)-LN('RI compounds'!$D$11))*'RI compounds'!$H$12+'RI compounds'!$C$11,""),""))</f>
        <v/>
      </c>
      <c r="AK103" s="50" t="str">
        <f>IF($Z103=1500,'RI compounds'!$C$13,IF($Z103&lt;'RI compounds'!$D$13,IF($Z103&gt;'RI compounds'!$D$12,(LN($Z103)-LN('RI compounds'!$D$12))*'RI compounds'!$H$13+'RI compounds'!$C$12,""),""))</f>
        <v/>
      </c>
      <c r="AL103" s="50" t="str">
        <f>IF($Z103=1600,'RI compounds'!$C$14,IF($Z103&lt;'RI compounds'!$D$14,IF($Z103&gt;'RI compounds'!$D$13,(LN($Z103)-LN('RI compounds'!$D$13))*'RI compounds'!$H$14+'RI compounds'!$C$13,""),""))</f>
        <v/>
      </c>
      <c r="AM103" s="50" t="str">
        <f>IF($Z103=1700,'RI compounds'!$C$15,IF($Z103&lt;'RI compounds'!$D$15,IF($Z103&gt;'RI compounds'!$D$14,(LN($Z103)-LN('RI compounds'!$D$14))*'RI compounds'!$H$15+'RI compounds'!$C$14,""),""))</f>
        <v/>
      </c>
      <c r="AN103" s="50" t="str">
        <f>IF($Z103=1800,'RI compounds'!$C$16,IF($Z103&lt;'RI compounds'!$D$16,IF($Z103&gt;'RI compounds'!$D$15,(LN($Z103)-LN('RI compounds'!$D$15))*'RI compounds'!$H$16+'RI compounds'!$C$15,""),""))</f>
        <v/>
      </c>
      <c r="AO103" s="50" t="str">
        <f>IF($Z103=1900,'RI compounds'!$C$17,IF($Z103&lt;'RI compounds'!$D$17,IF($Z103&gt;'RI compounds'!$D$16,(LN($Z103)-LN('RI compounds'!$D$16))*'RI compounds'!$H$17+'RI compounds'!$C$16,""),""))</f>
        <v/>
      </c>
      <c r="AP103" s="50" t="str">
        <f>IF($Z103=2000,'RI compounds'!$C$18,IF($Z103&lt;'RI compounds'!$D$18,IF($Z103&gt;'RI compounds'!$D$17,(LN($Z103)-LN('RI compounds'!$D$17))*'RI compounds'!$H$18+'RI compounds'!$C$17,""),""))</f>
        <v/>
      </c>
      <c r="AQ103" s="50" t="str">
        <f>IF($Z103=2100,'RI compounds'!$C$19,IF($Z103&lt;'RI compounds'!$D$19,IF($Z103&gt;'RI compounds'!$D$18,(LN($Z103)-LN('RI compounds'!$D$18))*'RI compounds'!$H$19+'RI compounds'!$C$18,""),""))</f>
        <v/>
      </c>
      <c r="AR103" s="50" t="str">
        <f>IF($Z103=2200,'RI compounds'!$C$20,IF($Z103&lt;'RI compounds'!$D$20,IF($Z103&gt;'RI compounds'!$D$19,(LN($Z103)-LN('RI compounds'!$D$19))*'RI compounds'!$H$20+'RI compounds'!$C$19,""),""))</f>
        <v/>
      </c>
      <c r="AS103" s="50" t="str">
        <f>IF($Z103=2300,'RI compounds'!$C$21,IF($Z103&lt;'RI compounds'!$D$21,IF($Z103&gt;'RI compounds'!$D$20,(LN($Z103)-LN('RI compounds'!$D$20))*'RI compounds'!$H$21+'RI compounds'!$C$20,""),""))</f>
        <v/>
      </c>
      <c r="AT103" s="50" t="str">
        <f>IF($Z103&gt;2300,(LN($Z103)-LN('RI compounds'!$D$20))*'RI compounds'!$H$21+'RI compounds'!$C$20,"")</f>
        <v/>
      </c>
    </row>
    <row r="104" spans="1:46" s="7" customFormat="1" ht="15" x14ac:dyDescent="0.25">
      <c r="A104" s="46">
        <f>+All!F104</f>
        <v>0.5</v>
      </c>
      <c r="B104" s="47" t="e">
        <f>All!#REF!</f>
        <v>#REF!</v>
      </c>
      <c r="C104" s="45" t="e">
        <f>IF(B104&lt;'RI compounds'!$C$3,INT(EXP((B104-'RI compounds'!$C$3)/'RI compounds'!$H$4+LN('RI compounds'!$D$3))),"")</f>
        <v>#REF!</v>
      </c>
      <c r="D104" s="45" t="e">
        <f>IF($B104&lt;'RI compounds'!$C$4,IF($B104&gt;'RI compounds'!$C$3,INT(EXP(($B104-'RI compounds'!$C$3)/'RI compounds'!$H$4+LN('RI compounds'!$D$3))),""),"")</f>
        <v>#REF!</v>
      </c>
      <c r="E104" s="45" t="e">
        <f>IF($B104&lt;'RI compounds'!$C$5,IF($B104&gt;'RI compounds'!$C$4,INT(EXP(($B104-'RI compounds'!$C$4)/'RI compounds'!$H$5+LN('RI compounds'!$D$4))),""),"")</f>
        <v>#REF!</v>
      </c>
      <c r="F104" s="45" t="e">
        <f>IF($B104&lt;'RI compounds'!$C$6,IF($B104&gt;'RI compounds'!$C$5,INT(EXP(($B104-'RI compounds'!$C$5)/'RI compounds'!$H$6+LN('RI compounds'!$D$5))),""),"")</f>
        <v>#REF!</v>
      </c>
      <c r="G104" s="45" t="e">
        <f>IF($B104&lt;'RI compounds'!$C$7,IF($B104&gt;'RI compounds'!$C$6,INT(EXP(($B104-'RI compounds'!$C$6)/'RI compounds'!$H$7+LN('RI compounds'!$D$6))),""),"")</f>
        <v>#REF!</v>
      </c>
      <c r="H104" s="45" t="e">
        <f>IF($B104&lt;'RI compounds'!$C$8,IF($B104&gt;'RI compounds'!$C$7,INT(EXP(($B104-'RI compounds'!$C$7)/'RI compounds'!$H$8+LN('RI compounds'!$D$7))),""),"")</f>
        <v>#REF!</v>
      </c>
      <c r="I104" s="45" t="e">
        <f>IF($B104&lt;'RI compounds'!$C$9,IF($B104&gt;'RI compounds'!$C$8,INT(EXP(($B104-'RI compounds'!$C$8)/'RI compounds'!$H$9+LN('RI compounds'!$D$8))),""),"")</f>
        <v>#REF!</v>
      </c>
      <c r="J104" s="45" t="e">
        <f>IF($B104&lt;'RI compounds'!$C$10,IF($B104&gt;'RI compounds'!$C$9,INT(EXP(($B104-'RI compounds'!$C$9)/'RI compounds'!$H$10+LN('RI compounds'!$D$9))),""),"")</f>
        <v>#REF!</v>
      </c>
      <c r="K104" s="45" t="e">
        <f>IF($B104&lt;'RI compounds'!$C$11,IF($B104&gt;'RI compounds'!$C$10,INT(EXP(($B104-'RI compounds'!$C$10)/'RI compounds'!$H$11+LN('RI compounds'!$D$10))),""),"")</f>
        <v>#REF!</v>
      </c>
      <c r="L104" s="45" t="e">
        <f>IF($B104&lt;'RI compounds'!$C$12,IF($B104&gt;'RI compounds'!$C$11,INT(EXP(($B104-'RI compounds'!$C$11)/'RI compounds'!$H$12+LN('RI compounds'!$D$11))),""),"")</f>
        <v>#REF!</v>
      </c>
      <c r="M104" s="45" t="e">
        <f>IF($B104&lt;'RI compounds'!$C$13,IF($B104&gt;'RI compounds'!$C$12,INT(EXP(($B104-'RI compounds'!$C$12)/'RI compounds'!$H$13+LN('RI compounds'!$D$12))),""),"")</f>
        <v>#REF!</v>
      </c>
      <c r="N104" s="45" t="e">
        <f>IF($B104&lt;'RI compounds'!$C$14,IF($B104&gt;'RI compounds'!$C$13,INT(EXP(($B104-'RI compounds'!$C$13)/'RI compounds'!$H$14+LN('RI compounds'!$D$13))),""),"")</f>
        <v>#REF!</v>
      </c>
      <c r="O104" s="45" t="e">
        <f>IF($B104&lt;'RI compounds'!$C$15,IF($B104&gt;'RI compounds'!$C$14,INT(EXP(($B104-'RI compounds'!$C$14)/'RI compounds'!$H$15+LN('RI compounds'!$D$14))),""),"")</f>
        <v>#REF!</v>
      </c>
      <c r="P104" s="45" t="e">
        <f>IF($B104&lt;'RI compounds'!$C$16,IF($B104&gt;'RI compounds'!$C$15,INT(EXP(($B104-'RI compounds'!$C$15)/'RI compounds'!$H$16+LN('RI compounds'!$D$15))),""),"")</f>
        <v>#REF!</v>
      </c>
      <c r="Q104" s="45" t="e">
        <f>IF($B104&lt;'RI compounds'!$C$17,IF($B104&gt;'RI compounds'!$C$16,INT(EXP(($B104-'RI compounds'!$C$16)/'RI compounds'!$H$17+LN('RI compounds'!$D$16))),""),"")</f>
        <v>#REF!</v>
      </c>
      <c r="R104" s="45" t="e">
        <f>IF($B104&lt;'RI compounds'!$C$18,IF($B104&gt;'RI compounds'!$C$17,INT(EXP(($B104-'RI compounds'!$C$17)/'RI compounds'!$H$18+LN('RI compounds'!$D$17))),""),"")</f>
        <v>#REF!</v>
      </c>
      <c r="S104" s="45" t="e">
        <f>IF($B104&lt;'RI compounds'!$C$19,IF($B104&gt;'RI compounds'!$C$18,INT(EXP(($B104-'RI compounds'!$C$18)/'RI compounds'!$H$19+LN('RI compounds'!$D$18))),""),"")</f>
        <v>#REF!</v>
      </c>
      <c r="T104" s="45" t="e">
        <f>IF($B104&lt;'RI compounds'!$C$20,IF($B104&gt;'RI compounds'!$C$19,INT(EXP(($B104-'RI compounds'!$C$19)/'RI compounds'!$H$20+LN('RI compounds'!$D$19))),""),"")</f>
        <v>#REF!</v>
      </c>
      <c r="U104" s="45" t="e">
        <f>IF($B104&lt;'RI compounds'!$C$21,IF($B104&gt;'RI compounds'!$C$20,INT(EXP(($B104-'RI compounds'!$C$20)/'RI compounds'!$H$21+LN('RI compounds'!$D$20))),""),"")</f>
        <v>#REF!</v>
      </c>
      <c r="V104" s="45" t="e">
        <f>IF($B104&gt;'RI compounds'!$C$21,INT(EXP(($B104-'RI compounds'!$C$20)/'RI compounds'!$H$21+LN('RI compounds'!$D$20))),"")</f>
        <v>#REF!</v>
      </c>
      <c r="W104" s="28"/>
      <c r="X104" s="48" t="str">
        <f>All!B104</f>
        <v>3,7-dimethyldecane?</v>
      </c>
      <c r="Y104" s="46">
        <f>+All!F104</f>
        <v>0.5</v>
      </c>
      <c r="Z104" s="49">
        <f>+All!H104</f>
        <v>1034</v>
      </c>
      <c r="AA104" s="50" t="str">
        <f>IF($Z104=500,'RI compounds'!$C$3,IF($Z104&lt;'RI compounds'!$D$3,(LN($Z104)-LN('RI compounds'!$D$3))*'RI compounds'!$H$4+'RI compounds'!$C$3,""))</f>
        <v/>
      </c>
      <c r="AB104" s="50" t="str">
        <f>IF($Z104=600,'RI compounds'!$C$4,IF($Z104&lt;'RI compounds'!$D$4,IF($Z104&gt;'RI compounds'!$D$3,(LN($Z104)-LN('RI compounds'!$D$3))*'RI compounds'!$H$4+'RI compounds'!$C$3,""),""))</f>
        <v/>
      </c>
      <c r="AC104" s="50" t="str">
        <f>IF($Z104=700,+'RI compounds'!$C$5,IF($Z104&lt;'RI compounds'!$D$5,IF($Z104&gt;'RI compounds'!$D$4,(LN($Z104)-LN('RI compounds'!$D$4))*'RI compounds'!$H$5+'RI compounds'!$C$4,""),""))</f>
        <v/>
      </c>
      <c r="AD104" s="50" t="str">
        <f>IF($Z104=800,'RI compounds'!$C$6,IF($Z104&lt;'RI compounds'!$D$6,IF($Z104&gt;'RI compounds'!$D$5,(LN($Z104)-LN('RI compounds'!$D$5))*'RI compounds'!$H$6+'RI compounds'!$C$5,""),""))</f>
        <v/>
      </c>
      <c r="AE104" s="50" t="str">
        <f>IF($Z104=900,'RI compounds'!$C$7,IF($Z104&lt;'RI compounds'!$D$7,IF($Z104&gt;'RI compounds'!$D$6,(LN($Z104)-LN('RI compounds'!$D$6))*'RI compounds'!$H$7+'RI compounds'!$C$6,""),""))</f>
        <v/>
      </c>
      <c r="AF104" s="50" t="str">
        <f>IF($Z104=1000,'RI compounds'!$C$8,IF($Z104&lt;'RI compounds'!$D$8,IF($Z104&gt;'RI compounds'!$D$7,(LN($Z104)-LN('RI compounds'!$D$7))*'RI compounds'!$H$8+'RI compounds'!$C$7,""),""))</f>
        <v/>
      </c>
      <c r="AG104" s="50">
        <f>IF($Z104=1100,'RI compounds'!$C$9,IF($Z104&lt;'RI compounds'!$D$9,IF($Z104&gt;'RI compounds'!$D$8,(LN($Z104)-LN('RI compounds'!$D$8))*'RI compounds'!$H$9+'RI compounds'!$C$8,""),""))</f>
        <v>13.971421003302066</v>
      </c>
      <c r="AH104" s="50" t="str">
        <f>IF($Z104=1200,'RI compounds'!$C$10,IF($Z104&lt;'RI compounds'!$D$10,IF($Z104&gt;'RI compounds'!$D$9,(LN($Z104)-LN('RI compounds'!$D$9))*'RI compounds'!$H$10+'RI compounds'!$C$9,""),""))</f>
        <v/>
      </c>
      <c r="AI104" s="50" t="str">
        <f>IF($Z104=1300,'RI compounds'!$C$11,IF($Z104&lt;'RI compounds'!$D$11,IF($Z104&gt;'RI compounds'!$D$10,(LN($Z104)-LN('RI compounds'!$D$10))*'RI compounds'!$H$11+'RI compounds'!$C$10,""),""))</f>
        <v/>
      </c>
      <c r="AJ104" s="50" t="str">
        <f>IF($Z104=1400,'RI compounds'!$C$12,IF($Z104&lt;'RI compounds'!$D$12,IF($Z104&gt;'RI compounds'!$D$11,(LN($Z104)-LN('RI compounds'!$D$11))*'RI compounds'!$H$12+'RI compounds'!$C$11,""),""))</f>
        <v/>
      </c>
      <c r="AK104" s="50" t="str">
        <f>IF($Z104=1500,'RI compounds'!$C$13,IF($Z104&lt;'RI compounds'!$D$13,IF($Z104&gt;'RI compounds'!$D$12,(LN($Z104)-LN('RI compounds'!$D$12))*'RI compounds'!$H$13+'RI compounds'!$C$12,""),""))</f>
        <v/>
      </c>
      <c r="AL104" s="50" t="str">
        <f>IF($Z104=1600,'RI compounds'!$C$14,IF($Z104&lt;'RI compounds'!$D$14,IF($Z104&gt;'RI compounds'!$D$13,(LN($Z104)-LN('RI compounds'!$D$13))*'RI compounds'!$H$14+'RI compounds'!$C$13,""),""))</f>
        <v/>
      </c>
      <c r="AM104" s="50" t="str">
        <f>IF($Z104=1700,'RI compounds'!$C$15,IF($Z104&lt;'RI compounds'!$D$15,IF($Z104&gt;'RI compounds'!$D$14,(LN($Z104)-LN('RI compounds'!$D$14))*'RI compounds'!$H$15+'RI compounds'!$C$14,""),""))</f>
        <v/>
      </c>
      <c r="AN104" s="50" t="str">
        <f>IF($Z104=1800,'RI compounds'!$C$16,IF($Z104&lt;'RI compounds'!$D$16,IF($Z104&gt;'RI compounds'!$D$15,(LN($Z104)-LN('RI compounds'!$D$15))*'RI compounds'!$H$16+'RI compounds'!$C$15,""),""))</f>
        <v/>
      </c>
      <c r="AO104" s="50" t="str">
        <f>IF($Z104=1900,'RI compounds'!$C$17,IF($Z104&lt;'RI compounds'!$D$17,IF($Z104&gt;'RI compounds'!$D$16,(LN($Z104)-LN('RI compounds'!$D$16))*'RI compounds'!$H$17+'RI compounds'!$C$16,""),""))</f>
        <v/>
      </c>
      <c r="AP104" s="50" t="str">
        <f>IF($Z104=2000,'RI compounds'!$C$18,IF($Z104&lt;'RI compounds'!$D$18,IF($Z104&gt;'RI compounds'!$D$17,(LN($Z104)-LN('RI compounds'!$D$17))*'RI compounds'!$H$18+'RI compounds'!$C$17,""),""))</f>
        <v/>
      </c>
      <c r="AQ104" s="50" t="str">
        <f>IF($Z104=2100,'RI compounds'!$C$19,IF($Z104&lt;'RI compounds'!$D$19,IF($Z104&gt;'RI compounds'!$D$18,(LN($Z104)-LN('RI compounds'!$D$18))*'RI compounds'!$H$19+'RI compounds'!$C$18,""),""))</f>
        <v/>
      </c>
      <c r="AR104" s="50" t="str">
        <f>IF($Z104=2200,'RI compounds'!$C$20,IF($Z104&lt;'RI compounds'!$D$20,IF($Z104&gt;'RI compounds'!$D$19,(LN($Z104)-LN('RI compounds'!$D$19))*'RI compounds'!$H$20+'RI compounds'!$C$19,""),""))</f>
        <v/>
      </c>
      <c r="AS104" s="50" t="str">
        <f>IF($Z104=2300,'RI compounds'!$C$21,IF($Z104&lt;'RI compounds'!$D$21,IF($Z104&gt;'RI compounds'!$D$20,(LN($Z104)-LN('RI compounds'!$D$20))*'RI compounds'!$H$21+'RI compounds'!$C$20,""),""))</f>
        <v/>
      </c>
      <c r="AT104" s="50" t="str">
        <f>IF($Z104&gt;2300,(LN($Z104)-LN('RI compounds'!$D$20))*'RI compounds'!$H$21+'RI compounds'!$C$20,"")</f>
        <v/>
      </c>
    </row>
    <row r="105" spans="1:46" s="7" customFormat="1" ht="15" x14ac:dyDescent="0.25">
      <c r="A105" s="46">
        <f>+All!F105</f>
        <v>0.5</v>
      </c>
      <c r="B105" s="47" t="e">
        <f>All!#REF!</f>
        <v>#REF!</v>
      </c>
      <c r="C105" s="45" t="e">
        <f>IF(B105&lt;'RI compounds'!$C$3,INT(EXP((B105-'RI compounds'!$C$3)/'RI compounds'!$H$4+LN('RI compounds'!$D$3))),"")</f>
        <v>#REF!</v>
      </c>
      <c r="D105" s="45" t="e">
        <f>IF($B105&lt;'RI compounds'!$C$4,IF($B105&gt;'RI compounds'!$C$3,INT(EXP(($B105-'RI compounds'!$C$3)/'RI compounds'!$H$4+LN('RI compounds'!$D$3))),""),"")</f>
        <v>#REF!</v>
      </c>
      <c r="E105" s="45" t="e">
        <f>IF($B105&lt;'RI compounds'!$C$5,IF($B105&gt;'RI compounds'!$C$4,INT(EXP(($B105-'RI compounds'!$C$4)/'RI compounds'!$H$5+LN('RI compounds'!$D$4))),""),"")</f>
        <v>#REF!</v>
      </c>
      <c r="F105" s="45" t="e">
        <f>IF($B105&lt;'RI compounds'!$C$6,IF($B105&gt;'RI compounds'!$C$5,INT(EXP(($B105-'RI compounds'!$C$5)/'RI compounds'!$H$6+LN('RI compounds'!$D$5))),""),"")</f>
        <v>#REF!</v>
      </c>
      <c r="G105" s="45" t="e">
        <f>IF($B105&lt;'RI compounds'!$C$7,IF($B105&gt;'RI compounds'!$C$6,INT(EXP(($B105-'RI compounds'!$C$6)/'RI compounds'!$H$7+LN('RI compounds'!$D$6))),""),"")</f>
        <v>#REF!</v>
      </c>
      <c r="H105" s="45" t="e">
        <f>IF($B105&lt;'RI compounds'!$C$8,IF($B105&gt;'RI compounds'!$C$7,INT(EXP(($B105-'RI compounds'!$C$7)/'RI compounds'!$H$8+LN('RI compounds'!$D$7))),""),"")</f>
        <v>#REF!</v>
      </c>
      <c r="I105" s="45" t="e">
        <f>IF($B105&lt;'RI compounds'!$C$9,IF($B105&gt;'RI compounds'!$C$8,INT(EXP(($B105-'RI compounds'!$C$8)/'RI compounds'!$H$9+LN('RI compounds'!$D$8))),""),"")</f>
        <v>#REF!</v>
      </c>
      <c r="J105" s="45" t="e">
        <f>IF($B105&lt;'RI compounds'!$C$10,IF($B105&gt;'RI compounds'!$C$9,INT(EXP(($B105-'RI compounds'!$C$9)/'RI compounds'!$H$10+LN('RI compounds'!$D$9))),""),"")</f>
        <v>#REF!</v>
      </c>
      <c r="K105" s="45" t="e">
        <f>IF($B105&lt;'RI compounds'!$C$11,IF($B105&gt;'RI compounds'!$C$10,INT(EXP(($B105-'RI compounds'!$C$10)/'RI compounds'!$H$11+LN('RI compounds'!$D$10))),""),"")</f>
        <v>#REF!</v>
      </c>
      <c r="L105" s="45" t="e">
        <f>IF($B105&lt;'RI compounds'!$C$12,IF($B105&gt;'RI compounds'!$C$11,INT(EXP(($B105-'RI compounds'!$C$11)/'RI compounds'!$H$12+LN('RI compounds'!$D$11))),""),"")</f>
        <v>#REF!</v>
      </c>
      <c r="M105" s="45" t="e">
        <f>IF($B105&lt;'RI compounds'!$C$13,IF($B105&gt;'RI compounds'!$C$12,INT(EXP(($B105-'RI compounds'!$C$12)/'RI compounds'!$H$13+LN('RI compounds'!$D$12))),""),"")</f>
        <v>#REF!</v>
      </c>
      <c r="N105" s="45" t="e">
        <f>IF($B105&lt;'RI compounds'!$C$14,IF($B105&gt;'RI compounds'!$C$13,INT(EXP(($B105-'RI compounds'!$C$13)/'RI compounds'!$H$14+LN('RI compounds'!$D$13))),""),"")</f>
        <v>#REF!</v>
      </c>
      <c r="O105" s="45" t="e">
        <f>IF($B105&lt;'RI compounds'!$C$15,IF($B105&gt;'RI compounds'!$C$14,INT(EXP(($B105-'RI compounds'!$C$14)/'RI compounds'!$H$15+LN('RI compounds'!$D$14))),""),"")</f>
        <v>#REF!</v>
      </c>
      <c r="P105" s="45" t="e">
        <f>IF($B105&lt;'RI compounds'!$C$16,IF($B105&gt;'RI compounds'!$C$15,INT(EXP(($B105-'RI compounds'!$C$15)/'RI compounds'!$H$16+LN('RI compounds'!$D$15))),""),"")</f>
        <v>#REF!</v>
      </c>
      <c r="Q105" s="45" t="e">
        <f>IF($B105&lt;'RI compounds'!$C$17,IF($B105&gt;'RI compounds'!$C$16,INT(EXP(($B105-'RI compounds'!$C$16)/'RI compounds'!$H$17+LN('RI compounds'!$D$16))),""),"")</f>
        <v>#REF!</v>
      </c>
      <c r="R105" s="45" t="e">
        <f>IF($B105&lt;'RI compounds'!$C$18,IF($B105&gt;'RI compounds'!$C$17,INT(EXP(($B105-'RI compounds'!$C$17)/'RI compounds'!$H$18+LN('RI compounds'!$D$17))),""),"")</f>
        <v>#REF!</v>
      </c>
      <c r="S105" s="45" t="e">
        <f>IF($B105&lt;'RI compounds'!$C$19,IF($B105&gt;'RI compounds'!$C$18,INT(EXP(($B105-'RI compounds'!$C$18)/'RI compounds'!$H$19+LN('RI compounds'!$D$18))),""),"")</f>
        <v>#REF!</v>
      </c>
      <c r="T105" s="45" t="e">
        <f>IF($B105&lt;'RI compounds'!$C$20,IF($B105&gt;'RI compounds'!$C$19,INT(EXP(($B105-'RI compounds'!$C$19)/'RI compounds'!$H$20+LN('RI compounds'!$D$19))),""),"")</f>
        <v>#REF!</v>
      </c>
      <c r="U105" s="45" t="e">
        <f>IF($B105&lt;'RI compounds'!$C$21,IF($B105&gt;'RI compounds'!$C$20,INT(EXP(($B105-'RI compounds'!$C$20)/'RI compounds'!$H$21+LN('RI compounds'!$D$20))),""),"")</f>
        <v>#REF!</v>
      </c>
      <c r="V105" s="45" t="e">
        <f>IF($B105&gt;'RI compounds'!$C$21,INT(EXP(($B105-'RI compounds'!$C$20)/'RI compounds'!$H$21+LN('RI compounds'!$D$20))),"")</f>
        <v>#REF!</v>
      </c>
      <c r="W105" s="28"/>
      <c r="X105" s="48" t="str">
        <f>All!B105</f>
        <v>Limonene</v>
      </c>
      <c r="Y105" s="46">
        <f>+All!F105</f>
        <v>0.5</v>
      </c>
      <c r="Z105" s="49">
        <f>+All!H105</f>
        <v>1038</v>
      </c>
      <c r="AA105" s="50" t="str">
        <f>IF($Z105=500,'RI compounds'!$C$3,IF($Z105&lt;'RI compounds'!$D$3,(LN($Z105)-LN('RI compounds'!$D$3))*'RI compounds'!$H$4+'RI compounds'!$C$3,""))</f>
        <v/>
      </c>
      <c r="AB105" s="50" t="str">
        <f>IF($Z105=600,'RI compounds'!$C$4,IF($Z105&lt;'RI compounds'!$D$4,IF($Z105&gt;'RI compounds'!$D$3,(LN($Z105)-LN('RI compounds'!$D$3))*'RI compounds'!$H$4+'RI compounds'!$C$3,""),""))</f>
        <v/>
      </c>
      <c r="AC105" s="50" t="str">
        <f>IF($Z105=700,+'RI compounds'!$C$5,IF($Z105&lt;'RI compounds'!$D$5,IF($Z105&gt;'RI compounds'!$D$4,(LN($Z105)-LN('RI compounds'!$D$4))*'RI compounds'!$H$5+'RI compounds'!$C$4,""),""))</f>
        <v/>
      </c>
      <c r="AD105" s="50" t="str">
        <f>IF($Z105=800,'RI compounds'!$C$6,IF($Z105&lt;'RI compounds'!$D$6,IF($Z105&gt;'RI compounds'!$D$5,(LN($Z105)-LN('RI compounds'!$D$5))*'RI compounds'!$H$6+'RI compounds'!$C$5,""),""))</f>
        <v/>
      </c>
      <c r="AE105" s="50" t="str">
        <f>IF($Z105=900,'RI compounds'!$C$7,IF($Z105&lt;'RI compounds'!$D$7,IF($Z105&gt;'RI compounds'!$D$6,(LN($Z105)-LN('RI compounds'!$D$6))*'RI compounds'!$H$7+'RI compounds'!$C$6,""),""))</f>
        <v/>
      </c>
      <c r="AF105" s="50" t="str">
        <f>IF($Z105=1000,'RI compounds'!$C$8,IF($Z105&lt;'RI compounds'!$D$8,IF($Z105&gt;'RI compounds'!$D$7,(LN($Z105)-LN('RI compounds'!$D$7))*'RI compounds'!$H$8+'RI compounds'!$C$7,""),""))</f>
        <v/>
      </c>
      <c r="AG105" s="50">
        <f>IF($Z105=1100,'RI compounds'!$C$9,IF($Z105&lt;'RI compounds'!$D$9,IF($Z105&gt;'RI compounds'!$D$8,(LN($Z105)-LN('RI compounds'!$D$8))*'RI compounds'!$H$9+'RI compounds'!$C$8,""),""))</f>
        <v>14.081405461693848</v>
      </c>
      <c r="AH105" s="50" t="str">
        <f>IF($Z105=1200,'RI compounds'!$C$10,IF($Z105&lt;'RI compounds'!$D$10,IF($Z105&gt;'RI compounds'!$D$9,(LN($Z105)-LN('RI compounds'!$D$9))*'RI compounds'!$H$10+'RI compounds'!$C$9,""),""))</f>
        <v/>
      </c>
      <c r="AI105" s="50" t="str">
        <f>IF($Z105=1300,'RI compounds'!$C$11,IF($Z105&lt;'RI compounds'!$D$11,IF($Z105&gt;'RI compounds'!$D$10,(LN($Z105)-LN('RI compounds'!$D$10))*'RI compounds'!$H$11+'RI compounds'!$C$10,""),""))</f>
        <v/>
      </c>
      <c r="AJ105" s="50" t="str">
        <f>IF($Z105=1400,'RI compounds'!$C$12,IF($Z105&lt;'RI compounds'!$D$12,IF($Z105&gt;'RI compounds'!$D$11,(LN($Z105)-LN('RI compounds'!$D$11))*'RI compounds'!$H$12+'RI compounds'!$C$11,""),""))</f>
        <v/>
      </c>
      <c r="AK105" s="50" t="str">
        <f>IF($Z105=1500,'RI compounds'!$C$13,IF($Z105&lt;'RI compounds'!$D$13,IF($Z105&gt;'RI compounds'!$D$12,(LN($Z105)-LN('RI compounds'!$D$12))*'RI compounds'!$H$13+'RI compounds'!$C$12,""),""))</f>
        <v/>
      </c>
      <c r="AL105" s="50" t="str">
        <f>IF($Z105=1600,'RI compounds'!$C$14,IF($Z105&lt;'RI compounds'!$D$14,IF($Z105&gt;'RI compounds'!$D$13,(LN($Z105)-LN('RI compounds'!$D$13))*'RI compounds'!$H$14+'RI compounds'!$C$13,""),""))</f>
        <v/>
      </c>
      <c r="AM105" s="50" t="str">
        <f>IF($Z105=1700,'RI compounds'!$C$15,IF($Z105&lt;'RI compounds'!$D$15,IF($Z105&gt;'RI compounds'!$D$14,(LN($Z105)-LN('RI compounds'!$D$14))*'RI compounds'!$H$15+'RI compounds'!$C$14,""),""))</f>
        <v/>
      </c>
      <c r="AN105" s="50" t="str">
        <f>IF($Z105=1800,'RI compounds'!$C$16,IF($Z105&lt;'RI compounds'!$D$16,IF($Z105&gt;'RI compounds'!$D$15,(LN($Z105)-LN('RI compounds'!$D$15))*'RI compounds'!$H$16+'RI compounds'!$C$15,""),""))</f>
        <v/>
      </c>
      <c r="AO105" s="50" t="str">
        <f>IF($Z105=1900,'RI compounds'!$C$17,IF($Z105&lt;'RI compounds'!$D$17,IF($Z105&gt;'RI compounds'!$D$16,(LN($Z105)-LN('RI compounds'!$D$16))*'RI compounds'!$H$17+'RI compounds'!$C$16,""),""))</f>
        <v/>
      </c>
      <c r="AP105" s="50" t="str">
        <f>IF($Z105=2000,'RI compounds'!$C$18,IF($Z105&lt;'RI compounds'!$D$18,IF($Z105&gt;'RI compounds'!$D$17,(LN($Z105)-LN('RI compounds'!$D$17))*'RI compounds'!$H$18+'RI compounds'!$C$17,""),""))</f>
        <v/>
      </c>
      <c r="AQ105" s="50" t="str">
        <f>IF($Z105=2100,'RI compounds'!$C$19,IF($Z105&lt;'RI compounds'!$D$19,IF($Z105&gt;'RI compounds'!$D$18,(LN($Z105)-LN('RI compounds'!$D$18))*'RI compounds'!$H$19+'RI compounds'!$C$18,""),""))</f>
        <v/>
      </c>
      <c r="AR105" s="50" t="str">
        <f>IF($Z105=2200,'RI compounds'!$C$20,IF($Z105&lt;'RI compounds'!$D$20,IF($Z105&gt;'RI compounds'!$D$19,(LN($Z105)-LN('RI compounds'!$D$19))*'RI compounds'!$H$20+'RI compounds'!$C$19,""),""))</f>
        <v/>
      </c>
      <c r="AS105" s="50" t="str">
        <f>IF($Z105=2300,'RI compounds'!$C$21,IF($Z105&lt;'RI compounds'!$D$21,IF($Z105&gt;'RI compounds'!$D$20,(LN($Z105)-LN('RI compounds'!$D$20))*'RI compounds'!$H$21+'RI compounds'!$C$20,""),""))</f>
        <v/>
      </c>
      <c r="AT105" s="50" t="str">
        <f>IF($Z105&gt;2300,(LN($Z105)-LN('RI compounds'!$D$20))*'RI compounds'!$H$21+'RI compounds'!$C$20,"")</f>
        <v/>
      </c>
    </row>
    <row r="106" spans="1:46" s="7" customFormat="1" ht="15" x14ac:dyDescent="0.25">
      <c r="A106" s="46">
        <f>+All!F106</f>
        <v>1</v>
      </c>
      <c r="B106" s="47" t="e">
        <f>All!#REF!</f>
        <v>#REF!</v>
      </c>
      <c r="C106" s="45" t="e">
        <f>IF(B106&lt;'RI compounds'!$C$3,INT(EXP((B106-'RI compounds'!$C$3)/'RI compounds'!$H$4+LN('RI compounds'!$D$3))),"")</f>
        <v>#REF!</v>
      </c>
      <c r="D106" s="45" t="e">
        <f>IF($B106&lt;'RI compounds'!$C$4,IF($B106&gt;'RI compounds'!$C$3,INT(EXP(($B106-'RI compounds'!$C$3)/'RI compounds'!$H$4+LN('RI compounds'!$D$3))),""),"")</f>
        <v>#REF!</v>
      </c>
      <c r="E106" s="45" t="e">
        <f>IF($B106&lt;'RI compounds'!$C$5,IF($B106&gt;'RI compounds'!$C$4,INT(EXP(($B106-'RI compounds'!$C$4)/'RI compounds'!$H$5+LN('RI compounds'!$D$4))),""),"")</f>
        <v>#REF!</v>
      </c>
      <c r="F106" s="45" t="e">
        <f>IF($B106&lt;'RI compounds'!$C$6,IF($B106&gt;'RI compounds'!$C$5,INT(EXP(($B106-'RI compounds'!$C$5)/'RI compounds'!$H$6+LN('RI compounds'!$D$5))),""),"")</f>
        <v>#REF!</v>
      </c>
      <c r="G106" s="45" t="e">
        <f>IF($B106&lt;'RI compounds'!$C$7,IF($B106&gt;'RI compounds'!$C$6,INT(EXP(($B106-'RI compounds'!$C$6)/'RI compounds'!$H$7+LN('RI compounds'!$D$6))),""),"")</f>
        <v>#REF!</v>
      </c>
      <c r="H106" s="45" t="e">
        <f>IF($B106&lt;'RI compounds'!$C$8,IF($B106&gt;'RI compounds'!$C$7,INT(EXP(($B106-'RI compounds'!$C$7)/'RI compounds'!$H$8+LN('RI compounds'!$D$7))),""),"")</f>
        <v>#REF!</v>
      </c>
      <c r="I106" s="45" t="e">
        <f>IF($B106&lt;'RI compounds'!$C$9,IF($B106&gt;'RI compounds'!$C$8,INT(EXP(($B106-'RI compounds'!$C$8)/'RI compounds'!$H$9+LN('RI compounds'!$D$8))),""),"")</f>
        <v>#REF!</v>
      </c>
      <c r="J106" s="45" t="e">
        <f>IF($B106&lt;'RI compounds'!$C$10,IF($B106&gt;'RI compounds'!$C$9,INT(EXP(($B106-'RI compounds'!$C$9)/'RI compounds'!$H$10+LN('RI compounds'!$D$9))),""),"")</f>
        <v>#REF!</v>
      </c>
      <c r="K106" s="45" t="e">
        <f>IF($B106&lt;'RI compounds'!$C$11,IF($B106&gt;'RI compounds'!$C$10,INT(EXP(($B106-'RI compounds'!$C$10)/'RI compounds'!$H$11+LN('RI compounds'!$D$10))),""),"")</f>
        <v>#REF!</v>
      </c>
      <c r="L106" s="45" t="e">
        <f>IF($B106&lt;'RI compounds'!$C$12,IF($B106&gt;'RI compounds'!$C$11,INT(EXP(($B106-'RI compounds'!$C$11)/'RI compounds'!$H$12+LN('RI compounds'!$D$11))),""),"")</f>
        <v>#REF!</v>
      </c>
      <c r="M106" s="45" t="e">
        <f>IF($B106&lt;'RI compounds'!$C$13,IF($B106&gt;'RI compounds'!$C$12,INT(EXP(($B106-'RI compounds'!$C$12)/'RI compounds'!$H$13+LN('RI compounds'!$D$12))),""),"")</f>
        <v>#REF!</v>
      </c>
      <c r="N106" s="45" t="e">
        <f>IF($B106&lt;'RI compounds'!$C$14,IF($B106&gt;'RI compounds'!$C$13,INT(EXP(($B106-'RI compounds'!$C$13)/'RI compounds'!$H$14+LN('RI compounds'!$D$13))),""),"")</f>
        <v>#REF!</v>
      </c>
      <c r="O106" s="45" t="e">
        <f>IF($B106&lt;'RI compounds'!$C$15,IF($B106&gt;'RI compounds'!$C$14,INT(EXP(($B106-'RI compounds'!$C$14)/'RI compounds'!$H$15+LN('RI compounds'!$D$14))),""),"")</f>
        <v>#REF!</v>
      </c>
      <c r="P106" s="45" t="e">
        <f>IF($B106&lt;'RI compounds'!$C$16,IF($B106&gt;'RI compounds'!$C$15,INT(EXP(($B106-'RI compounds'!$C$15)/'RI compounds'!$H$16+LN('RI compounds'!$D$15))),""),"")</f>
        <v>#REF!</v>
      </c>
      <c r="Q106" s="45" t="e">
        <f>IF($B106&lt;'RI compounds'!$C$17,IF($B106&gt;'RI compounds'!$C$16,INT(EXP(($B106-'RI compounds'!$C$16)/'RI compounds'!$H$17+LN('RI compounds'!$D$16))),""),"")</f>
        <v>#REF!</v>
      </c>
      <c r="R106" s="45" t="e">
        <f>IF($B106&lt;'RI compounds'!$C$18,IF($B106&gt;'RI compounds'!$C$17,INT(EXP(($B106-'RI compounds'!$C$17)/'RI compounds'!$H$18+LN('RI compounds'!$D$17))),""),"")</f>
        <v>#REF!</v>
      </c>
      <c r="S106" s="45" t="e">
        <f>IF($B106&lt;'RI compounds'!$C$19,IF($B106&gt;'RI compounds'!$C$18,INT(EXP(($B106-'RI compounds'!$C$18)/'RI compounds'!$H$19+LN('RI compounds'!$D$18))),""),"")</f>
        <v>#REF!</v>
      </c>
      <c r="T106" s="45" t="e">
        <f>IF($B106&lt;'RI compounds'!$C$20,IF($B106&gt;'RI compounds'!$C$19,INT(EXP(($B106-'RI compounds'!$C$19)/'RI compounds'!$H$20+LN('RI compounds'!$D$19))),""),"")</f>
        <v>#REF!</v>
      </c>
      <c r="U106" s="45" t="e">
        <f>IF($B106&lt;'RI compounds'!$C$21,IF($B106&gt;'RI compounds'!$C$20,INT(EXP(($B106-'RI compounds'!$C$20)/'RI compounds'!$H$21+LN('RI compounds'!$D$20))),""),"")</f>
        <v>#REF!</v>
      </c>
      <c r="V106" s="45" t="e">
        <f>IF($B106&gt;'RI compounds'!$C$21,INT(EXP(($B106-'RI compounds'!$C$20)/'RI compounds'!$H$21+LN('RI compounds'!$D$20))),"")</f>
        <v>#REF!</v>
      </c>
      <c r="W106" s="28"/>
      <c r="X106" s="48" t="str">
        <f>All!B106</f>
        <v>Benzenealdehyde</v>
      </c>
      <c r="Y106" s="46">
        <f>+All!F106</f>
        <v>1</v>
      </c>
      <c r="Z106" s="49">
        <f>+All!H106</f>
        <v>1050</v>
      </c>
      <c r="AA106" s="50" t="str">
        <f>IF($Z106=500,'RI compounds'!$C$3,IF($Z106&lt;'RI compounds'!$D$3,(LN($Z106)-LN('RI compounds'!$D$3))*'RI compounds'!$H$4+'RI compounds'!$C$3,""))</f>
        <v/>
      </c>
      <c r="AB106" s="50" t="str">
        <f>IF($Z106=600,'RI compounds'!$C$4,IF($Z106&lt;'RI compounds'!$D$4,IF($Z106&gt;'RI compounds'!$D$3,(LN($Z106)-LN('RI compounds'!$D$3))*'RI compounds'!$H$4+'RI compounds'!$C$3,""),""))</f>
        <v/>
      </c>
      <c r="AC106" s="50" t="str">
        <f>IF($Z106=700,+'RI compounds'!$C$5,IF($Z106&lt;'RI compounds'!$D$5,IF($Z106&gt;'RI compounds'!$D$4,(LN($Z106)-LN('RI compounds'!$D$4))*'RI compounds'!$H$5+'RI compounds'!$C$4,""),""))</f>
        <v/>
      </c>
      <c r="AD106" s="50" t="str">
        <f>IF($Z106=800,'RI compounds'!$C$6,IF($Z106&lt;'RI compounds'!$D$6,IF($Z106&gt;'RI compounds'!$D$5,(LN($Z106)-LN('RI compounds'!$D$5))*'RI compounds'!$H$6+'RI compounds'!$C$5,""),""))</f>
        <v/>
      </c>
      <c r="AE106" s="50" t="str">
        <f>IF($Z106=900,'RI compounds'!$C$7,IF($Z106&lt;'RI compounds'!$D$7,IF($Z106&gt;'RI compounds'!$D$6,(LN($Z106)-LN('RI compounds'!$D$6))*'RI compounds'!$H$7+'RI compounds'!$C$6,""),""))</f>
        <v/>
      </c>
      <c r="AF106" s="50" t="str">
        <f>IF($Z106=1000,'RI compounds'!$C$8,IF($Z106&lt;'RI compounds'!$D$8,IF($Z106&gt;'RI compounds'!$D$7,(LN($Z106)-LN('RI compounds'!$D$7))*'RI compounds'!$H$8+'RI compounds'!$C$7,""),""))</f>
        <v/>
      </c>
      <c r="AG106" s="50">
        <f>IF($Z106=1100,'RI compounds'!$C$9,IF($Z106&lt;'RI compounds'!$D$9,IF($Z106&gt;'RI compounds'!$D$8,(LN($Z106)-LN('RI compounds'!$D$8))*'RI compounds'!$H$9+'RI compounds'!$C$8,""),""))</f>
        <v>14.408833656719191</v>
      </c>
      <c r="AH106" s="50" t="str">
        <f>IF($Z106=1200,'RI compounds'!$C$10,IF($Z106&lt;'RI compounds'!$D$10,IF($Z106&gt;'RI compounds'!$D$9,(LN($Z106)-LN('RI compounds'!$D$9))*'RI compounds'!$H$10+'RI compounds'!$C$9,""),""))</f>
        <v/>
      </c>
      <c r="AI106" s="50" t="str">
        <f>IF($Z106=1300,'RI compounds'!$C$11,IF($Z106&lt;'RI compounds'!$D$11,IF($Z106&gt;'RI compounds'!$D$10,(LN($Z106)-LN('RI compounds'!$D$10))*'RI compounds'!$H$11+'RI compounds'!$C$10,""),""))</f>
        <v/>
      </c>
      <c r="AJ106" s="50" t="str">
        <f>IF($Z106=1400,'RI compounds'!$C$12,IF($Z106&lt;'RI compounds'!$D$12,IF($Z106&gt;'RI compounds'!$D$11,(LN($Z106)-LN('RI compounds'!$D$11))*'RI compounds'!$H$12+'RI compounds'!$C$11,""),""))</f>
        <v/>
      </c>
      <c r="AK106" s="50" t="str">
        <f>IF($Z106=1500,'RI compounds'!$C$13,IF($Z106&lt;'RI compounds'!$D$13,IF($Z106&gt;'RI compounds'!$D$12,(LN($Z106)-LN('RI compounds'!$D$12))*'RI compounds'!$H$13+'RI compounds'!$C$12,""),""))</f>
        <v/>
      </c>
      <c r="AL106" s="50" t="str">
        <f>IF($Z106=1600,'RI compounds'!$C$14,IF($Z106&lt;'RI compounds'!$D$14,IF($Z106&gt;'RI compounds'!$D$13,(LN($Z106)-LN('RI compounds'!$D$13))*'RI compounds'!$H$14+'RI compounds'!$C$13,""),""))</f>
        <v/>
      </c>
      <c r="AM106" s="50" t="str">
        <f>IF($Z106=1700,'RI compounds'!$C$15,IF($Z106&lt;'RI compounds'!$D$15,IF($Z106&gt;'RI compounds'!$D$14,(LN($Z106)-LN('RI compounds'!$D$14))*'RI compounds'!$H$15+'RI compounds'!$C$14,""),""))</f>
        <v/>
      </c>
      <c r="AN106" s="50" t="str">
        <f>IF($Z106=1800,'RI compounds'!$C$16,IF($Z106&lt;'RI compounds'!$D$16,IF($Z106&gt;'RI compounds'!$D$15,(LN($Z106)-LN('RI compounds'!$D$15))*'RI compounds'!$H$16+'RI compounds'!$C$15,""),""))</f>
        <v/>
      </c>
      <c r="AO106" s="50" t="str">
        <f>IF($Z106=1900,'RI compounds'!$C$17,IF($Z106&lt;'RI compounds'!$D$17,IF($Z106&gt;'RI compounds'!$D$16,(LN($Z106)-LN('RI compounds'!$D$16))*'RI compounds'!$H$17+'RI compounds'!$C$16,""),""))</f>
        <v/>
      </c>
      <c r="AP106" s="50" t="str">
        <f>IF($Z106=2000,'RI compounds'!$C$18,IF($Z106&lt;'RI compounds'!$D$18,IF($Z106&gt;'RI compounds'!$D$17,(LN($Z106)-LN('RI compounds'!$D$17))*'RI compounds'!$H$18+'RI compounds'!$C$17,""),""))</f>
        <v/>
      </c>
      <c r="AQ106" s="50" t="str">
        <f>IF($Z106=2100,'RI compounds'!$C$19,IF($Z106&lt;'RI compounds'!$D$19,IF($Z106&gt;'RI compounds'!$D$18,(LN($Z106)-LN('RI compounds'!$D$18))*'RI compounds'!$H$19+'RI compounds'!$C$18,""),""))</f>
        <v/>
      </c>
      <c r="AR106" s="50" t="str">
        <f>IF($Z106=2200,'RI compounds'!$C$20,IF($Z106&lt;'RI compounds'!$D$20,IF($Z106&gt;'RI compounds'!$D$19,(LN($Z106)-LN('RI compounds'!$D$19))*'RI compounds'!$H$20+'RI compounds'!$C$19,""),""))</f>
        <v/>
      </c>
      <c r="AS106" s="50" t="str">
        <f>IF($Z106=2300,'RI compounds'!$C$21,IF($Z106&lt;'RI compounds'!$D$21,IF($Z106&gt;'RI compounds'!$D$20,(LN($Z106)-LN('RI compounds'!$D$20))*'RI compounds'!$H$21+'RI compounds'!$C$20,""),""))</f>
        <v/>
      </c>
      <c r="AT106" s="50" t="str">
        <f>IF($Z106&gt;2300,(LN($Z106)-LN('RI compounds'!$D$20))*'RI compounds'!$H$21+'RI compounds'!$C$20,"")</f>
        <v/>
      </c>
    </row>
    <row r="107" spans="1:46" s="7" customFormat="1" ht="15" x14ac:dyDescent="0.25">
      <c r="A107" s="46">
        <f>+All!F107</f>
        <v>0.5</v>
      </c>
      <c r="B107" s="47" t="e">
        <f>All!#REF!</f>
        <v>#REF!</v>
      </c>
      <c r="C107" s="45" t="e">
        <f>IF(B107&lt;'RI compounds'!$C$3,INT(EXP((B107-'RI compounds'!$C$3)/'RI compounds'!$H$4+LN('RI compounds'!$D$3))),"")</f>
        <v>#REF!</v>
      </c>
      <c r="D107" s="45" t="e">
        <f>IF($B107&lt;'RI compounds'!$C$4,IF($B107&gt;'RI compounds'!$C$3,INT(EXP(($B107-'RI compounds'!$C$3)/'RI compounds'!$H$4+LN('RI compounds'!$D$3))),""),"")</f>
        <v>#REF!</v>
      </c>
      <c r="E107" s="45" t="e">
        <f>IF($B107&lt;'RI compounds'!$C$5,IF($B107&gt;'RI compounds'!$C$4,INT(EXP(($B107-'RI compounds'!$C$4)/'RI compounds'!$H$5+LN('RI compounds'!$D$4))),""),"")</f>
        <v>#REF!</v>
      </c>
      <c r="F107" s="45" t="e">
        <f>IF($B107&lt;'RI compounds'!$C$6,IF($B107&gt;'RI compounds'!$C$5,INT(EXP(($B107-'RI compounds'!$C$5)/'RI compounds'!$H$6+LN('RI compounds'!$D$5))),""),"")</f>
        <v>#REF!</v>
      </c>
      <c r="G107" s="45" t="e">
        <f>IF($B107&lt;'RI compounds'!$C$7,IF($B107&gt;'RI compounds'!$C$6,INT(EXP(($B107-'RI compounds'!$C$6)/'RI compounds'!$H$7+LN('RI compounds'!$D$6))),""),"")</f>
        <v>#REF!</v>
      </c>
      <c r="H107" s="45" t="e">
        <f>IF($B107&lt;'RI compounds'!$C$8,IF($B107&gt;'RI compounds'!$C$7,INT(EXP(($B107-'RI compounds'!$C$7)/'RI compounds'!$H$8+LN('RI compounds'!$D$7))),""),"")</f>
        <v>#REF!</v>
      </c>
      <c r="I107" s="45" t="e">
        <f>IF($B107&lt;'RI compounds'!$C$9,IF($B107&gt;'RI compounds'!$C$8,INT(EXP(($B107-'RI compounds'!$C$8)/'RI compounds'!$H$9+LN('RI compounds'!$D$8))),""),"")</f>
        <v>#REF!</v>
      </c>
      <c r="J107" s="45" t="e">
        <f>IF($B107&lt;'RI compounds'!$C$10,IF($B107&gt;'RI compounds'!$C$9,INT(EXP(($B107-'RI compounds'!$C$9)/'RI compounds'!$H$10+LN('RI compounds'!$D$9))),""),"")</f>
        <v>#REF!</v>
      </c>
      <c r="K107" s="45" t="e">
        <f>IF($B107&lt;'RI compounds'!$C$11,IF($B107&gt;'RI compounds'!$C$10,INT(EXP(($B107-'RI compounds'!$C$10)/'RI compounds'!$H$11+LN('RI compounds'!$D$10))),""),"")</f>
        <v>#REF!</v>
      </c>
      <c r="L107" s="45" t="e">
        <f>IF($B107&lt;'RI compounds'!$C$12,IF($B107&gt;'RI compounds'!$C$11,INT(EXP(($B107-'RI compounds'!$C$11)/'RI compounds'!$H$12+LN('RI compounds'!$D$11))),""),"")</f>
        <v>#REF!</v>
      </c>
      <c r="M107" s="45" t="e">
        <f>IF($B107&lt;'RI compounds'!$C$13,IF($B107&gt;'RI compounds'!$C$12,INT(EXP(($B107-'RI compounds'!$C$12)/'RI compounds'!$H$13+LN('RI compounds'!$D$12))),""),"")</f>
        <v>#REF!</v>
      </c>
      <c r="N107" s="45" t="e">
        <f>IF($B107&lt;'RI compounds'!$C$14,IF($B107&gt;'RI compounds'!$C$13,INT(EXP(($B107-'RI compounds'!$C$13)/'RI compounds'!$H$14+LN('RI compounds'!$D$13))),""),"")</f>
        <v>#REF!</v>
      </c>
      <c r="O107" s="45" t="e">
        <f>IF($B107&lt;'RI compounds'!$C$15,IF($B107&gt;'RI compounds'!$C$14,INT(EXP(($B107-'RI compounds'!$C$14)/'RI compounds'!$H$15+LN('RI compounds'!$D$14))),""),"")</f>
        <v>#REF!</v>
      </c>
      <c r="P107" s="45" t="e">
        <f>IF($B107&lt;'RI compounds'!$C$16,IF($B107&gt;'RI compounds'!$C$15,INT(EXP(($B107-'RI compounds'!$C$15)/'RI compounds'!$H$16+LN('RI compounds'!$D$15))),""),"")</f>
        <v>#REF!</v>
      </c>
      <c r="Q107" s="45" t="e">
        <f>IF($B107&lt;'RI compounds'!$C$17,IF($B107&gt;'RI compounds'!$C$16,INT(EXP(($B107-'RI compounds'!$C$16)/'RI compounds'!$H$17+LN('RI compounds'!$D$16))),""),"")</f>
        <v>#REF!</v>
      </c>
      <c r="R107" s="45" t="e">
        <f>IF($B107&lt;'RI compounds'!$C$18,IF($B107&gt;'RI compounds'!$C$17,INT(EXP(($B107-'RI compounds'!$C$17)/'RI compounds'!$H$18+LN('RI compounds'!$D$17))),""),"")</f>
        <v>#REF!</v>
      </c>
      <c r="S107" s="45" t="e">
        <f>IF($B107&lt;'RI compounds'!$C$19,IF($B107&gt;'RI compounds'!$C$18,INT(EXP(($B107-'RI compounds'!$C$18)/'RI compounds'!$H$19+LN('RI compounds'!$D$18))),""),"")</f>
        <v>#REF!</v>
      </c>
      <c r="T107" s="45" t="e">
        <f>IF($B107&lt;'RI compounds'!$C$20,IF($B107&gt;'RI compounds'!$C$19,INT(EXP(($B107-'RI compounds'!$C$19)/'RI compounds'!$H$20+LN('RI compounds'!$D$19))),""),"")</f>
        <v>#REF!</v>
      </c>
      <c r="U107" s="45" t="e">
        <f>IF($B107&lt;'RI compounds'!$C$21,IF($B107&gt;'RI compounds'!$C$20,INT(EXP(($B107-'RI compounds'!$C$20)/'RI compounds'!$H$21+LN('RI compounds'!$D$20))),""),"")</f>
        <v>#REF!</v>
      </c>
      <c r="V107" s="45" t="e">
        <f>IF($B107&gt;'RI compounds'!$C$21,INT(EXP(($B107-'RI compounds'!$C$20)/'RI compounds'!$H$21+LN('RI compounds'!$D$20))),"")</f>
        <v>#REF!</v>
      </c>
      <c r="W107" s="28"/>
      <c r="X107" s="48" t="str">
        <f>All!B107</f>
        <v>Phenylacetaldehyde</v>
      </c>
      <c r="Y107" s="46">
        <f>+All!F107</f>
        <v>0.5</v>
      </c>
      <c r="Z107" s="49">
        <f>+All!H107</f>
        <v>1051</v>
      </c>
      <c r="AA107" s="50" t="str">
        <f>IF($Z107=500,'RI compounds'!$C$3,IF($Z107&lt;'RI compounds'!$D$3,(LN($Z107)-LN('RI compounds'!$D$3))*'RI compounds'!$H$4+'RI compounds'!$C$3,""))</f>
        <v/>
      </c>
      <c r="AB107" s="50" t="str">
        <f>IF($Z107=600,'RI compounds'!$C$4,IF($Z107&lt;'RI compounds'!$D$4,IF($Z107&gt;'RI compounds'!$D$3,(LN($Z107)-LN('RI compounds'!$D$3))*'RI compounds'!$H$4+'RI compounds'!$C$3,""),""))</f>
        <v/>
      </c>
      <c r="AC107" s="50" t="str">
        <f>IF($Z107=700,+'RI compounds'!$C$5,IF($Z107&lt;'RI compounds'!$D$5,IF($Z107&gt;'RI compounds'!$D$4,(LN($Z107)-LN('RI compounds'!$D$4))*'RI compounds'!$H$5+'RI compounds'!$C$4,""),""))</f>
        <v/>
      </c>
      <c r="AD107" s="50" t="str">
        <f>IF($Z107=800,'RI compounds'!$C$6,IF($Z107&lt;'RI compounds'!$D$6,IF($Z107&gt;'RI compounds'!$D$5,(LN($Z107)-LN('RI compounds'!$D$5))*'RI compounds'!$H$6+'RI compounds'!$C$5,""),""))</f>
        <v/>
      </c>
      <c r="AE107" s="50" t="str">
        <f>IF($Z107=900,'RI compounds'!$C$7,IF($Z107&lt;'RI compounds'!$D$7,IF($Z107&gt;'RI compounds'!$D$6,(LN($Z107)-LN('RI compounds'!$D$6))*'RI compounds'!$H$7+'RI compounds'!$C$6,""),""))</f>
        <v/>
      </c>
      <c r="AF107" s="50" t="str">
        <f>IF($Z107=1000,'RI compounds'!$C$8,IF($Z107&lt;'RI compounds'!$D$8,IF($Z107&gt;'RI compounds'!$D$7,(LN($Z107)-LN('RI compounds'!$D$7))*'RI compounds'!$H$8+'RI compounds'!$C$7,""),""))</f>
        <v/>
      </c>
      <c r="AG107" s="50">
        <f>IF($Z107=1100,'RI compounds'!$C$9,IF($Z107&lt;'RI compounds'!$D$9,IF($Z107&gt;'RI compounds'!$D$8,(LN($Z107)-LN('RI compounds'!$D$8))*'RI compounds'!$H$9+'RI compounds'!$C$8,""),""))</f>
        <v>14.4359502121566</v>
      </c>
      <c r="AH107" s="50" t="str">
        <f>IF($Z107=1200,'RI compounds'!$C$10,IF($Z107&lt;'RI compounds'!$D$10,IF($Z107&gt;'RI compounds'!$D$9,(LN($Z107)-LN('RI compounds'!$D$9))*'RI compounds'!$H$10+'RI compounds'!$C$9,""),""))</f>
        <v/>
      </c>
      <c r="AI107" s="50" t="str">
        <f>IF($Z107=1300,'RI compounds'!$C$11,IF($Z107&lt;'RI compounds'!$D$11,IF($Z107&gt;'RI compounds'!$D$10,(LN($Z107)-LN('RI compounds'!$D$10))*'RI compounds'!$H$11+'RI compounds'!$C$10,""),""))</f>
        <v/>
      </c>
      <c r="AJ107" s="50" t="str">
        <f>IF($Z107=1400,'RI compounds'!$C$12,IF($Z107&lt;'RI compounds'!$D$12,IF($Z107&gt;'RI compounds'!$D$11,(LN($Z107)-LN('RI compounds'!$D$11))*'RI compounds'!$H$12+'RI compounds'!$C$11,""),""))</f>
        <v/>
      </c>
      <c r="AK107" s="50" t="str">
        <f>IF($Z107=1500,'RI compounds'!$C$13,IF($Z107&lt;'RI compounds'!$D$13,IF($Z107&gt;'RI compounds'!$D$12,(LN($Z107)-LN('RI compounds'!$D$12))*'RI compounds'!$H$13+'RI compounds'!$C$12,""),""))</f>
        <v/>
      </c>
      <c r="AL107" s="50" t="str">
        <f>IF($Z107=1600,'RI compounds'!$C$14,IF($Z107&lt;'RI compounds'!$D$14,IF($Z107&gt;'RI compounds'!$D$13,(LN($Z107)-LN('RI compounds'!$D$13))*'RI compounds'!$H$14+'RI compounds'!$C$13,""),""))</f>
        <v/>
      </c>
      <c r="AM107" s="50" t="str">
        <f>IF($Z107=1700,'RI compounds'!$C$15,IF($Z107&lt;'RI compounds'!$D$15,IF($Z107&gt;'RI compounds'!$D$14,(LN($Z107)-LN('RI compounds'!$D$14))*'RI compounds'!$H$15+'RI compounds'!$C$14,""),""))</f>
        <v/>
      </c>
      <c r="AN107" s="50" t="str">
        <f>IF($Z107=1800,'RI compounds'!$C$16,IF($Z107&lt;'RI compounds'!$D$16,IF($Z107&gt;'RI compounds'!$D$15,(LN($Z107)-LN('RI compounds'!$D$15))*'RI compounds'!$H$16+'RI compounds'!$C$15,""),""))</f>
        <v/>
      </c>
      <c r="AO107" s="50" t="str">
        <f>IF($Z107=1900,'RI compounds'!$C$17,IF($Z107&lt;'RI compounds'!$D$17,IF($Z107&gt;'RI compounds'!$D$16,(LN($Z107)-LN('RI compounds'!$D$16))*'RI compounds'!$H$17+'RI compounds'!$C$16,""),""))</f>
        <v/>
      </c>
      <c r="AP107" s="50" t="str">
        <f>IF($Z107=2000,'RI compounds'!$C$18,IF($Z107&lt;'RI compounds'!$D$18,IF($Z107&gt;'RI compounds'!$D$17,(LN($Z107)-LN('RI compounds'!$D$17))*'RI compounds'!$H$18+'RI compounds'!$C$17,""),""))</f>
        <v/>
      </c>
      <c r="AQ107" s="50" t="str">
        <f>IF($Z107=2100,'RI compounds'!$C$19,IF($Z107&lt;'RI compounds'!$D$19,IF($Z107&gt;'RI compounds'!$D$18,(LN($Z107)-LN('RI compounds'!$D$18))*'RI compounds'!$H$19+'RI compounds'!$C$18,""),""))</f>
        <v/>
      </c>
      <c r="AR107" s="50" t="str">
        <f>IF($Z107=2200,'RI compounds'!$C$20,IF($Z107&lt;'RI compounds'!$D$20,IF($Z107&gt;'RI compounds'!$D$19,(LN($Z107)-LN('RI compounds'!$D$19))*'RI compounds'!$H$20+'RI compounds'!$C$19,""),""))</f>
        <v/>
      </c>
      <c r="AS107" s="50" t="str">
        <f>IF($Z107=2300,'RI compounds'!$C$21,IF($Z107&lt;'RI compounds'!$D$21,IF($Z107&gt;'RI compounds'!$D$20,(LN($Z107)-LN('RI compounds'!$D$20))*'RI compounds'!$H$21+'RI compounds'!$C$20,""),""))</f>
        <v/>
      </c>
      <c r="AT107" s="50" t="str">
        <f>IF($Z107&gt;2300,(LN($Z107)-LN('RI compounds'!$D$20))*'RI compounds'!$H$21+'RI compounds'!$C$20,"")</f>
        <v/>
      </c>
    </row>
    <row r="108" spans="1:46" s="7" customFormat="1" ht="15" x14ac:dyDescent="0.25">
      <c r="A108" s="46">
        <f>+All!F108</f>
        <v>0.5</v>
      </c>
      <c r="B108" s="47" t="e">
        <f>All!#REF!</f>
        <v>#REF!</v>
      </c>
      <c r="C108" s="45" t="e">
        <f>IF(B108&lt;'RI compounds'!$C$3,INT(EXP((B108-'RI compounds'!$C$3)/'RI compounds'!$H$4+LN('RI compounds'!$D$3))),"")</f>
        <v>#REF!</v>
      </c>
      <c r="D108" s="45" t="e">
        <f>IF($B108&lt;'RI compounds'!$C$4,IF($B108&gt;'RI compounds'!$C$3,INT(EXP(($B108-'RI compounds'!$C$3)/'RI compounds'!$H$4+LN('RI compounds'!$D$3))),""),"")</f>
        <v>#REF!</v>
      </c>
      <c r="E108" s="45" t="e">
        <f>IF($B108&lt;'RI compounds'!$C$5,IF($B108&gt;'RI compounds'!$C$4,INT(EXP(($B108-'RI compounds'!$C$4)/'RI compounds'!$H$5+LN('RI compounds'!$D$4))),""),"")</f>
        <v>#REF!</v>
      </c>
      <c r="F108" s="45" t="e">
        <f>IF($B108&lt;'RI compounds'!$C$6,IF($B108&gt;'RI compounds'!$C$5,INT(EXP(($B108-'RI compounds'!$C$5)/'RI compounds'!$H$6+LN('RI compounds'!$D$5))),""),"")</f>
        <v>#REF!</v>
      </c>
      <c r="G108" s="45" t="e">
        <f>IF($B108&lt;'RI compounds'!$C$7,IF($B108&gt;'RI compounds'!$C$6,INT(EXP(($B108-'RI compounds'!$C$6)/'RI compounds'!$H$7+LN('RI compounds'!$D$6))),""),"")</f>
        <v>#REF!</v>
      </c>
      <c r="H108" s="45" t="e">
        <f>IF($B108&lt;'RI compounds'!$C$8,IF($B108&gt;'RI compounds'!$C$7,INT(EXP(($B108-'RI compounds'!$C$7)/'RI compounds'!$H$8+LN('RI compounds'!$D$7))),""),"")</f>
        <v>#REF!</v>
      </c>
      <c r="I108" s="45" t="e">
        <f>IF($B108&lt;'RI compounds'!$C$9,IF($B108&gt;'RI compounds'!$C$8,INT(EXP(($B108-'RI compounds'!$C$8)/'RI compounds'!$H$9+LN('RI compounds'!$D$8))),""),"")</f>
        <v>#REF!</v>
      </c>
      <c r="J108" s="45" t="e">
        <f>IF($B108&lt;'RI compounds'!$C$10,IF($B108&gt;'RI compounds'!$C$9,INT(EXP(($B108-'RI compounds'!$C$9)/'RI compounds'!$H$10+LN('RI compounds'!$D$9))),""),"")</f>
        <v>#REF!</v>
      </c>
      <c r="K108" s="45" t="e">
        <f>IF($B108&lt;'RI compounds'!$C$11,IF($B108&gt;'RI compounds'!$C$10,INT(EXP(($B108-'RI compounds'!$C$10)/'RI compounds'!$H$11+LN('RI compounds'!$D$10))),""),"")</f>
        <v>#REF!</v>
      </c>
      <c r="L108" s="45" t="e">
        <f>IF($B108&lt;'RI compounds'!$C$12,IF($B108&gt;'RI compounds'!$C$11,INT(EXP(($B108-'RI compounds'!$C$11)/'RI compounds'!$H$12+LN('RI compounds'!$D$11))),""),"")</f>
        <v>#REF!</v>
      </c>
      <c r="M108" s="45" t="e">
        <f>IF($B108&lt;'RI compounds'!$C$13,IF($B108&gt;'RI compounds'!$C$12,INT(EXP(($B108-'RI compounds'!$C$12)/'RI compounds'!$H$13+LN('RI compounds'!$D$12))),""),"")</f>
        <v>#REF!</v>
      </c>
      <c r="N108" s="45" t="e">
        <f>IF($B108&lt;'RI compounds'!$C$14,IF($B108&gt;'RI compounds'!$C$13,INT(EXP(($B108-'RI compounds'!$C$13)/'RI compounds'!$H$14+LN('RI compounds'!$D$13))),""),"")</f>
        <v>#REF!</v>
      </c>
      <c r="O108" s="45" t="e">
        <f>IF($B108&lt;'RI compounds'!$C$15,IF($B108&gt;'RI compounds'!$C$14,INT(EXP(($B108-'RI compounds'!$C$14)/'RI compounds'!$H$15+LN('RI compounds'!$D$14))),""),"")</f>
        <v>#REF!</v>
      </c>
      <c r="P108" s="45" t="e">
        <f>IF($B108&lt;'RI compounds'!$C$16,IF($B108&gt;'RI compounds'!$C$15,INT(EXP(($B108-'RI compounds'!$C$15)/'RI compounds'!$H$16+LN('RI compounds'!$D$15))),""),"")</f>
        <v>#REF!</v>
      </c>
      <c r="Q108" s="45" t="e">
        <f>IF($B108&lt;'RI compounds'!$C$17,IF($B108&gt;'RI compounds'!$C$16,INT(EXP(($B108-'RI compounds'!$C$16)/'RI compounds'!$H$17+LN('RI compounds'!$D$16))),""),"")</f>
        <v>#REF!</v>
      </c>
      <c r="R108" s="45" t="e">
        <f>IF($B108&lt;'RI compounds'!$C$18,IF($B108&gt;'RI compounds'!$C$17,INT(EXP(($B108-'RI compounds'!$C$17)/'RI compounds'!$H$18+LN('RI compounds'!$D$17))),""),"")</f>
        <v>#REF!</v>
      </c>
      <c r="S108" s="45" t="e">
        <f>IF($B108&lt;'RI compounds'!$C$19,IF($B108&gt;'RI compounds'!$C$18,INT(EXP(($B108-'RI compounds'!$C$18)/'RI compounds'!$H$19+LN('RI compounds'!$D$18))),""),"")</f>
        <v>#REF!</v>
      </c>
      <c r="T108" s="45" t="e">
        <f>IF($B108&lt;'RI compounds'!$C$20,IF($B108&gt;'RI compounds'!$C$19,INT(EXP(($B108-'RI compounds'!$C$19)/'RI compounds'!$H$20+LN('RI compounds'!$D$19))),""),"")</f>
        <v>#REF!</v>
      </c>
      <c r="U108" s="45" t="e">
        <f>IF($B108&lt;'RI compounds'!$C$21,IF($B108&gt;'RI compounds'!$C$20,INT(EXP(($B108-'RI compounds'!$C$20)/'RI compounds'!$H$21+LN('RI compounds'!$D$20))),""),"")</f>
        <v>#REF!</v>
      </c>
      <c r="V108" s="45" t="e">
        <f>IF($B108&gt;'RI compounds'!$C$21,INT(EXP(($B108-'RI compounds'!$C$20)/'RI compounds'!$H$21+LN('RI compounds'!$D$20))),"")</f>
        <v>#REF!</v>
      </c>
      <c r="W108" s="28"/>
      <c r="X108" s="48" t="str">
        <f>All!B108</f>
        <v>Phenylacetaldehyde-high</v>
      </c>
      <c r="Y108" s="46">
        <f>+All!F108</f>
        <v>0.5</v>
      </c>
      <c r="Z108" s="49">
        <f>+All!H108</f>
        <v>1052</v>
      </c>
      <c r="AA108" s="50" t="str">
        <f>IF($Z108=500,'RI compounds'!$C$3,IF($Z108&lt;'RI compounds'!$D$3,(LN($Z108)-LN('RI compounds'!$D$3))*'RI compounds'!$H$4+'RI compounds'!$C$3,""))</f>
        <v/>
      </c>
      <c r="AB108" s="50" t="str">
        <f>IF($Z108=600,'RI compounds'!$C$4,IF($Z108&lt;'RI compounds'!$D$4,IF($Z108&gt;'RI compounds'!$D$3,(LN($Z108)-LN('RI compounds'!$D$3))*'RI compounds'!$H$4+'RI compounds'!$C$3,""),""))</f>
        <v/>
      </c>
      <c r="AC108" s="50" t="str">
        <f>IF($Z108=700,+'RI compounds'!$C$5,IF($Z108&lt;'RI compounds'!$D$5,IF($Z108&gt;'RI compounds'!$D$4,(LN($Z108)-LN('RI compounds'!$D$4))*'RI compounds'!$H$5+'RI compounds'!$C$4,""),""))</f>
        <v/>
      </c>
      <c r="AD108" s="50" t="str">
        <f>IF($Z108=800,'RI compounds'!$C$6,IF($Z108&lt;'RI compounds'!$D$6,IF($Z108&gt;'RI compounds'!$D$5,(LN($Z108)-LN('RI compounds'!$D$5))*'RI compounds'!$H$6+'RI compounds'!$C$5,""),""))</f>
        <v/>
      </c>
      <c r="AE108" s="50" t="str">
        <f>IF($Z108=900,'RI compounds'!$C$7,IF($Z108&lt;'RI compounds'!$D$7,IF($Z108&gt;'RI compounds'!$D$6,(LN($Z108)-LN('RI compounds'!$D$6))*'RI compounds'!$H$7+'RI compounds'!$C$6,""),""))</f>
        <v/>
      </c>
      <c r="AF108" s="50" t="str">
        <f>IF($Z108=1000,'RI compounds'!$C$8,IF($Z108&lt;'RI compounds'!$D$8,IF($Z108&gt;'RI compounds'!$D$7,(LN($Z108)-LN('RI compounds'!$D$7))*'RI compounds'!$H$8+'RI compounds'!$C$7,""),""))</f>
        <v/>
      </c>
      <c r="AG108" s="50">
        <f>IF($Z108=1100,'RI compounds'!$C$9,IF($Z108&lt;'RI compounds'!$D$9,IF($Z108&gt;'RI compounds'!$D$8,(LN($Z108)-LN('RI compounds'!$D$8))*'RI compounds'!$H$9+'RI compounds'!$C$8,""),""))</f>
        <v>14.46304097913986</v>
      </c>
      <c r="AH108" s="50" t="str">
        <f>IF($Z108=1200,'RI compounds'!$C$10,IF($Z108&lt;'RI compounds'!$D$10,IF($Z108&gt;'RI compounds'!$D$9,(LN($Z108)-LN('RI compounds'!$D$9))*'RI compounds'!$H$10+'RI compounds'!$C$9,""),""))</f>
        <v/>
      </c>
      <c r="AI108" s="50" t="str">
        <f>IF($Z108=1300,'RI compounds'!$C$11,IF($Z108&lt;'RI compounds'!$D$11,IF($Z108&gt;'RI compounds'!$D$10,(LN($Z108)-LN('RI compounds'!$D$10))*'RI compounds'!$H$11+'RI compounds'!$C$10,""),""))</f>
        <v/>
      </c>
      <c r="AJ108" s="50" t="str">
        <f>IF($Z108=1400,'RI compounds'!$C$12,IF($Z108&lt;'RI compounds'!$D$12,IF($Z108&gt;'RI compounds'!$D$11,(LN($Z108)-LN('RI compounds'!$D$11))*'RI compounds'!$H$12+'RI compounds'!$C$11,""),""))</f>
        <v/>
      </c>
      <c r="AK108" s="50" t="str">
        <f>IF($Z108=1500,'RI compounds'!$C$13,IF($Z108&lt;'RI compounds'!$D$13,IF($Z108&gt;'RI compounds'!$D$12,(LN($Z108)-LN('RI compounds'!$D$12))*'RI compounds'!$H$13+'RI compounds'!$C$12,""),""))</f>
        <v/>
      </c>
      <c r="AL108" s="50" t="str">
        <f>IF($Z108=1600,'RI compounds'!$C$14,IF($Z108&lt;'RI compounds'!$D$14,IF($Z108&gt;'RI compounds'!$D$13,(LN($Z108)-LN('RI compounds'!$D$13))*'RI compounds'!$H$14+'RI compounds'!$C$13,""),""))</f>
        <v/>
      </c>
      <c r="AM108" s="50" t="str">
        <f>IF($Z108=1700,'RI compounds'!$C$15,IF($Z108&lt;'RI compounds'!$D$15,IF($Z108&gt;'RI compounds'!$D$14,(LN($Z108)-LN('RI compounds'!$D$14))*'RI compounds'!$H$15+'RI compounds'!$C$14,""),""))</f>
        <v/>
      </c>
      <c r="AN108" s="50" t="str">
        <f>IF($Z108=1800,'RI compounds'!$C$16,IF($Z108&lt;'RI compounds'!$D$16,IF($Z108&gt;'RI compounds'!$D$15,(LN($Z108)-LN('RI compounds'!$D$15))*'RI compounds'!$H$16+'RI compounds'!$C$15,""),""))</f>
        <v/>
      </c>
      <c r="AO108" s="50" t="str">
        <f>IF($Z108=1900,'RI compounds'!$C$17,IF($Z108&lt;'RI compounds'!$D$17,IF($Z108&gt;'RI compounds'!$D$16,(LN($Z108)-LN('RI compounds'!$D$16))*'RI compounds'!$H$17+'RI compounds'!$C$16,""),""))</f>
        <v/>
      </c>
      <c r="AP108" s="50" t="str">
        <f>IF($Z108=2000,'RI compounds'!$C$18,IF($Z108&lt;'RI compounds'!$D$18,IF($Z108&gt;'RI compounds'!$D$17,(LN($Z108)-LN('RI compounds'!$D$17))*'RI compounds'!$H$18+'RI compounds'!$C$17,""),""))</f>
        <v/>
      </c>
      <c r="AQ108" s="50" t="str">
        <f>IF($Z108=2100,'RI compounds'!$C$19,IF($Z108&lt;'RI compounds'!$D$19,IF($Z108&gt;'RI compounds'!$D$18,(LN($Z108)-LN('RI compounds'!$D$18))*'RI compounds'!$H$19+'RI compounds'!$C$18,""),""))</f>
        <v/>
      </c>
      <c r="AR108" s="50" t="str">
        <f>IF($Z108=2200,'RI compounds'!$C$20,IF($Z108&lt;'RI compounds'!$D$20,IF($Z108&gt;'RI compounds'!$D$19,(LN($Z108)-LN('RI compounds'!$D$19))*'RI compounds'!$H$20+'RI compounds'!$C$19,""),""))</f>
        <v/>
      </c>
      <c r="AS108" s="50" t="str">
        <f>IF($Z108=2300,'RI compounds'!$C$21,IF($Z108&lt;'RI compounds'!$D$21,IF($Z108&gt;'RI compounds'!$D$20,(LN($Z108)-LN('RI compounds'!$D$20))*'RI compounds'!$H$21+'RI compounds'!$C$20,""),""))</f>
        <v/>
      </c>
      <c r="AT108" s="50" t="str">
        <f>IF($Z108&gt;2300,(LN($Z108)-LN('RI compounds'!$D$20))*'RI compounds'!$H$21+'RI compounds'!$C$20,"")</f>
        <v/>
      </c>
    </row>
    <row r="109" spans="1:46" s="7" customFormat="1" ht="15" x14ac:dyDescent="0.25">
      <c r="A109" s="46">
        <f>+All!F109</f>
        <v>0.5</v>
      </c>
      <c r="B109" s="47" t="e">
        <f>All!#REF!</f>
        <v>#REF!</v>
      </c>
      <c r="C109" s="45" t="e">
        <f>IF(B109&lt;'RI compounds'!$C$3,INT(EXP((B109-'RI compounds'!$C$3)/'RI compounds'!$H$4+LN('RI compounds'!$D$3))),"")</f>
        <v>#REF!</v>
      </c>
      <c r="D109" s="45" t="e">
        <f>IF($B109&lt;'RI compounds'!$C$4,IF($B109&gt;'RI compounds'!$C$3,INT(EXP(($B109-'RI compounds'!$C$3)/'RI compounds'!$H$4+LN('RI compounds'!$D$3))),""),"")</f>
        <v>#REF!</v>
      </c>
      <c r="E109" s="45" t="e">
        <f>IF($B109&lt;'RI compounds'!$C$5,IF($B109&gt;'RI compounds'!$C$4,INT(EXP(($B109-'RI compounds'!$C$4)/'RI compounds'!$H$5+LN('RI compounds'!$D$4))),""),"")</f>
        <v>#REF!</v>
      </c>
      <c r="F109" s="45" t="e">
        <f>IF($B109&lt;'RI compounds'!$C$6,IF($B109&gt;'RI compounds'!$C$5,INT(EXP(($B109-'RI compounds'!$C$5)/'RI compounds'!$H$6+LN('RI compounds'!$D$5))),""),"")</f>
        <v>#REF!</v>
      </c>
      <c r="G109" s="45" t="e">
        <f>IF($B109&lt;'RI compounds'!$C$7,IF($B109&gt;'RI compounds'!$C$6,INT(EXP(($B109-'RI compounds'!$C$6)/'RI compounds'!$H$7+LN('RI compounds'!$D$6))),""),"")</f>
        <v>#REF!</v>
      </c>
      <c r="H109" s="45" t="e">
        <f>IF($B109&lt;'RI compounds'!$C$8,IF($B109&gt;'RI compounds'!$C$7,INT(EXP(($B109-'RI compounds'!$C$7)/'RI compounds'!$H$8+LN('RI compounds'!$D$7))),""),"")</f>
        <v>#REF!</v>
      </c>
      <c r="I109" s="45" t="e">
        <f>IF($B109&lt;'RI compounds'!$C$9,IF($B109&gt;'RI compounds'!$C$8,INT(EXP(($B109-'RI compounds'!$C$8)/'RI compounds'!$H$9+LN('RI compounds'!$D$8))),""),"")</f>
        <v>#REF!</v>
      </c>
      <c r="J109" s="45" t="e">
        <f>IF($B109&lt;'RI compounds'!$C$10,IF($B109&gt;'RI compounds'!$C$9,INT(EXP(($B109-'RI compounds'!$C$9)/'RI compounds'!$H$10+LN('RI compounds'!$D$9))),""),"")</f>
        <v>#REF!</v>
      </c>
      <c r="K109" s="45" t="e">
        <f>IF($B109&lt;'RI compounds'!$C$11,IF($B109&gt;'RI compounds'!$C$10,INT(EXP(($B109-'RI compounds'!$C$10)/'RI compounds'!$H$11+LN('RI compounds'!$D$10))),""),"")</f>
        <v>#REF!</v>
      </c>
      <c r="L109" s="45" t="e">
        <f>IF($B109&lt;'RI compounds'!$C$12,IF($B109&gt;'RI compounds'!$C$11,INT(EXP(($B109-'RI compounds'!$C$11)/'RI compounds'!$H$12+LN('RI compounds'!$D$11))),""),"")</f>
        <v>#REF!</v>
      </c>
      <c r="M109" s="45" t="e">
        <f>IF($B109&lt;'RI compounds'!$C$13,IF($B109&gt;'RI compounds'!$C$12,INT(EXP(($B109-'RI compounds'!$C$12)/'RI compounds'!$H$13+LN('RI compounds'!$D$12))),""),"")</f>
        <v>#REF!</v>
      </c>
      <c r="N109" s="45" t="e">
        <f>IF($B109&lt;'RI compounds'!$C$14,IF($B109&gt;'RI compounds'!$C$13,INT(EXP(($B109-'RI compounds'!$C$13)/'RI compounds'!$H$14+LN('RI compounds'!$D$13))),""),"")</f>
        <v>#REF!</v>
      </c>
      <c r="O109" s="45" t="e">
        <f>IF($B109&lt;'RI compounds'!$C$15,IF($B109&gt;'RI compounds'!$C$14,INT(EXP(($B109-'RI compounds'!$C$14)/'RI compounds'!$H$15+LN('RI compounds'!$D$14))),""),"")</f>
        <v>#REF!</v>
      </c>
      <c r="P109" s="45" t="e">
        <f>IF($B109&lt;'RI compounds'!$C$16,IF($B109&gt;'RI compounds'!$C$15,INT(EXP(($B109-'RI compounds'!$C$15)/'RI compounds'!$H$16+LN('RI compounds'!$D$15))),""),"")</f>
        <v>#REF!</v>
      </c>
      <c r="Q109" s="45" t="e">
        <f>IF($B109&lt;'RI compounds'!$C$17,IF($B109&gt;'RI compounds'!$C$16,INT(EXP(($B109-'RI compounds'!$C$16)/'RI compounds'!$H$17+LN('RI compounds'!$D$16))),""),"")</f>
        <v>#REF!</v>
      </c>
      <c r="R109" s="45" t="e">
        <f>IF($B109&lt;'RI compounds'!$C$18,IF($B109&gt;'RI compounds'!$C$17,INT(EXP(($B109-'RI compounds'!$C$17)/'RI compounds'!$H$18+LN('RI compounds'!$D$17))),""),"")</f>
        <v>#REF!</v>
      </c>
      <c r="S109" s="45" t="e">
        <f>IF($B109&lt;'RI compounds'!$C$19,IF($B109&gt;'RI compounds'!$C$18,INT(EXP(($B109-'RI compounds'!$C$18)/'RI compounds'!$H$19+LN('RI compounds'!$D$18))),""),"")</f>
        <v>#REF!</v>
      </c>
      <c r="T109" s="45" t="e">
        <f>IF($B109&lt;'RI compounds'!$C$20,IF($B109&gt;'RI compounds'!$C$19,INT(EXP(($B109-'RI compounds'!$C$19)/'RI compounds'!$H$20+LN('RI compounds'!$D$19))),""),"")</f>
        <v>#REF!</v>
      </c>
      <c r="U109" s="45" t="e">
        <f>IF($B109&lt;'RI compounds'!$C$21,IF($B109&gt;'RI compounds'!$C$20,INT(EXP(($B109-'RI compounds'!$C$20)/'RI compounds'!$H$21+LN('RI compounds'!$D$20))),""),"")</f>
        <v>#REF!</v>
      </c>
      <c r="V109" s="45" t="e">
        <f>IF($B109&gt;'RI compounds'!$C$21,INT(EXP(($B109-'RI compounds'!$C$20)/'RI compounds'!$H$21+LN('RI compounds'!$D$20))),"")</f>
        <v>#REF!</v>
      </c>
      <c r="W109" s="28"/>
      <c r="X109" s="48" t="str">
        <f>All!B109</f>
        <v>Benzyl alcohol</v>
      </c>
      <c r="Y109" s="46">
        <f>+All!F109</f>
        <v>0.5</v>
      </c>
      <c r="Z109" s="49">
        <f>+All!H109</f>
        <v>1069</v>
      </c>
      <c r="AA109" s="50" t="str">
        <f>IF($Z109=500,'RI compounds'!$C$3,IF($Z109&lt;'RI compounds'!$D$3,(LN($Z109)-LN('RI compounds'!$D$3))*'RI compounds'!$H$4+'RI compounds'!$C$3,""))</f>
        <v/>
      </c>
      <c r="AB109" s="50" t="str">
        <f>IF($Z109=600,'RI compounds'!$C$4,IF($Z109&lt;'RI compounds'!$D$4,IF($Z109&gt;'RI compounds'!$D$3,(LN($Z109)-LN('RI compounds'!$D$3))*'RI compounds'!$H$4+'RI compounds'!$C$3,""),""))</f>
        <v/>
      </c>
      <c r="AC109" s="50" t="str">
        <f>IF($Z109=700,+'RI compounds'!$C$5,IF($Z109&lt;'RI compounds'!$D$5,IF($Z109&gt;'RI compounds'!$D$4,(LN($Z109)-LN('RI compounds'!$D$4))*'RI compounds'!$H$5+'RI compounds'!$C$4,""),""))</f>
        <v/>
      </c>
      <c r="AD109" s="50" t="str">
        <f>IF($Z109=800,'RI compounds'!$C$6,IF($Z109&lt;'RI compounds'!$D$6,IF($Z109&gt;'RI compounds'!$D$5,(LN($Z109)-LN('RI compounds'!$D$5))*'RI compounds'!$H$6+'RI compounds'!$C$5,""),""))</f>
        <v/>
      </c>
      <c r="AE109" s="50" t="str">
        <f>IF($Z109=900,'RI compounds'!$C$7,IF($Z109&lt;'RI compounds'!$D$7,IF($Z109&gt;'RI compounds'!$D$6,(LN($Z109)-LN('RI compounds'!$D$6))*'RI compounds'!$H$7+'RI compounds'!$C$6,""),""))</f>
        <v/>
      </c>
      <c r="AF109" s="50" t="str">
        <f>IF($Z109=1000,'RI compounds'!$C$8,IF($Z109&lt;'RI compounds'!$D$8,IF($Z109&gt;'RI compounds'!$D$7,(LN($Z109)-LN('RI compounds'!$D$7))*'RI compounds'!$H$8+'RI compounds'!$C$7,""),""))</f>
        <v/>
      </c>
      <c r="AG109" s="50">
        <f>IF($Z109=1100,'RI compounds'!$C$9,IF($Z109&lt;'RI compounds'!$D$9,IF($Z109&gt;'RI compounds'!$D$8,(LN($Z109)-LN('RI compounds'!$D$8))*'RI compounds'!$H$9+'RI compounds'!$C$8,""),""))</f>
        <v>14.919685334645399</v>
      </c>
      <c r="AH109" s="50" t="str">
        <f>IF($Z109=1200,'RI compounds'!$C$10,IF($Z109&lt;'RI compounds'!$D$10,IF($Z109&gt;'RI compounds'!$D$9,(LN($Z109)-LN('RI compounds'!$D$9))*'RI compounds'!$H$10+'RI compounds'!$C$9,""),""))</f>
        <v/>
      </c>
      <c r="AI109" s="50" t="str">
        <f>IF($Z109=1300,'RI compounds'!$C$11,IF($Z109&lt;'RI compounds'!$D$11,IF($Z109&gt;'RI compounds'!$D$10,(LN($Z109)-LN('RI compounds'!$D$10))*'RI compounds'!$H$11+'RI compounds'!$C$10,""),""))</f>
        <v/>
      </c>
      <c r="AJ109" s="50" t="str">
        <f>IF($Z109=1400,'RI compounds'!$C$12,IF($Z109&lt;'RI compounds'!$D$12,IF($Z109&gt;'RI compounds'!$D$11,(LN($Z109)-LN('RI compounds'!$D$11))*'RI compounds'!$H$12+'RI compounds'!$C$11,""),""))</f>
        <v/>
      </c>
      <c r="AK109" s="50" t="str">
        <f>IF($Z109=1500,'RI compounds'!$C$13,IF($Z109&lt;'RI compounds'!$D$13,IF($Z109&gt;'RI compounds'!$D$12,(LN($Z109)-LN('RI compounds'!$D$12))*'RI compounds'!$H$13+'RI compounds'!$C$12,""),""))</f>
        <v/>
      </c>
      <c r="AL109" s="50" t="str">
        <f>IF($Z109=1600,'RI compounds'!$C$14,IF($Z109&lt;'RI compounds'!$D$14,IF($Z109&gt;'RI compounds'!$D$13,(LN($Z109)-LN('RI compounds'!$D$13))*'RI compounds'!$H$14+'RI compounds'!$C$13,""),""))</f>
        <v/>
      </c>
      <c r="AM109" s="50" t="str">
        <f>IF($Z109=1700,'RI compounds'!$C$15,IF($Z109&lt;'RI compounds'!$D$15,IF($Z109&gt;'RI compounds'!$D$14,(LN($Z109)-LN('RI compounds'!$D$14))*'RI compounds'!$H$15+'RI compounds'!$C$14,""),""))</f>
        <v/>
      </c>
      <c r="AN109" s="50" t="str">
        <f>IF($Z109=1800,'RI compounds'!$C$16,IF($Z109&lt;'RI compounds'!$D$16,IF($Z109&gt;'RI compounds'!$D$15,(LN($Z109)-LN('RI compounds'!$D$15))*'RI compounds'!$H$16+'RI compounds'!$C$15,""),""))</f>
        <v/>
      </c>
      <c r="AO109" s="50" t="str">
        <f>IF($Z109=1900,'RI compounds'!$C$17,IF($Z109&lt;'RI compounds'!$D$17,IF($Z109&gt;'RI compounds'!$D$16,(LN($Z109)-LN('RI compounds'!$D$16))*'RI compounds'!$H$17+'RI compounds'!$C$16,""),""))</f>
        <v/>
      </c>
      <c r="AP109" s="50" t="str">
        <f>IF($Z109=2000,'RI compounds'!$C$18,IF($Z109&lt;'RI compounds'!$D$18,IF($Z109&gt;'RI compounds'!$D$17,(LN($Z109)-LN('RI compounds'!$D$17))*'RI compounds'!$H$18+'RI compounds'!$C$17,""),""))</f>
        <v/>
      </c>
      <c r="AQ109" s="50" t="str">
        <f>IF($Z109=2100,'RI compounds'!$C$19,IF($Z109&lt;'RI compounds'!$D$19,IF($Z109&gt;'RI compounds'!$D$18,(LN($Z109)-LN('RI compounds'!$D$18))*'RI compounds'!$H$19+'RI compounds'!$C$18,""),""))</f>
        <v/>
      </c>
      <c r="AR109" s="50" t="str">
        <f>IF($Z109=2200,'RI compounds'!$C$20,IF($Z109&lt;'RI compounds'!$D$20,IF($Z109&gt;'RI compounds'!$D$19,(LN($Z109)-LN('RI compounds'!$D$19))*'RI compounds'!$H$20+'RI compounds'!$C$19,""),""))</f>
        <v/>
      </c>
      <c r="AS109" s="50" t="str">
        <f>IF($Z109=2300,'RI compounds'!$C$21,IF($Z109&lt;'RI compounds'!$D$21,IF($Z109&gt;'RI compounds'!$D$20,(LN($Z109)-LN('RI compounds'!$D$20))*'RI compounds'!$H$21+'RI compounds'!$C$20,""),""))</f>
        <v/>
      </c>
      <c r="AT109" s="50" t="str">
        <f>IF($Z109&gt;2300,(LN($Z109)-LN('RI compounds'!$D$20))*'RI compounds'!$H$21+'RI compounds'!$C$20,"")</f>
        <v/>
      </c>
    </row>
    <row r="110" spans="1:46" s="7" customFormat="1" ht="15" x14ac:dyDescent="0.25">
      <c r="A110" s="46">
        <f>+All!F110</f>
        <v>0.5</v>
      </c>
      <c r="B110" s="47" t="e">
        <f>All!#REF!</f>
        <v>#REF!</v>
      </c>
      <c r="C110" s="45" t="e">
        <f>IF(B110&lt;'RI compounds'!$C$3,INT(EXP((B110-'RI compounds'!$C$3)/'RI compounds'!$H$4+LN('RI compounds'!$D$3))),"")</f>
        <v>#REF!</v>
      </c>
      <c r="D110" s="45" t="e">
        <f>IF($B110&lt;'RI compounds'!$C$4,IF($B110&gt;'RI compounds'!$C$3,INT(EXP(($B110-'RI compounds'!$C$3)/'RI compounds'!$H$4+LN('RI compounds'!$D$3))),""),"")</f>
        <v>#REF!</v>
      </c>
      <c r="E110" s="45" t="e">
        <f>IF($B110&lt;'RI compounds'!$C$5,IF($B110&gt;'RI compounds'!$C$4,INT(EXP(($B110-'RI compounds'!$C$4)/'RI compounds'!$H$5+LN('RI compounds'!$D$4))),""),"")</f>
        <v>#REF!</v>
      </c>
      <c r="F110" s="45" t="e">
        <f>IF($B110&lt;'RI compounds'!$C$6,IF($B110&gt;'RI compounds'!$C$5,INT(EXP(($B110-'RI compounds'!$C$5)/'RI compounds'!$H$6+LN('RI compounds'!$D$5))),""),"")</f>
        <v>#REF!</v>
      </c>
      <c r="G110" s="45" t="e">
        <f>IF($B110&lt;'RI compounds'!$C$7,IF($B110&gt;'RI compounds'!$C$6,INT(EXP(($B110-'RI compounds'!$C$6)/'RI compounds'!$H$7+LN('RI compounds'!$D$6))),""),"")</f>
        <v>#REF!</v>
      </c>
      <c r="H110" s="45" t="e">
        <f>IF($B110&lt;'RI compounds'!$C$8,IF($B110&gt;'RI compounds'!$C$7,INT(EXP(($B110-'RI compounds'!$C$7)/'RI compounds'!$H$8+LN('RI compounds'!$D$7))),""),"")</f>
        <v>#REF!</v>
      </c>
      <c r="I110" s="45" t="e">
        <f>IF($B110&lt;'RI compounds'!$C$9,IF($B110&gt;'RI compounds'!$C$8,INT(EXP(($B110-'RI compounds'!$C$8)/'RI compounds'!$H$9+LN('RI compounds'!$D$8))),""),"")</f>
        <v>#REF!</v>
      </c>
      <c r="J110" s="45" t="e">
        <f>IF($B110&lt;'RI compounds'!$C$10,IF($B110&gt;'RI compounds'!$C$9,INT(EXP(($B110-'RI compounds'!$C$9)/'RI compounds'!$H$10+LN('RI compounds'!$D$9))),""),"")</f>
        <v>#REF!</v>
      </c>
      <c r="K110" s="45" t="e">
        <f>IF($B110&lt;'RI compounds'!$C$11,IF($B110&gt;'RI compounds'!$C$10,INT(EXP(($B110-'RI compounds'!$C$10)/'RI compounds'!$H$11+LN('RI compounds'!$D$10))),""),"")</f>
        <v>#REF!</v>
      </c>
      <c r="L110" s="45" t="e">
        <f>IF($B110&lt;'RI compounds'!$C$12,IF($B110&gt;'RI compounds'!$C$11,INT(EXP(($B110-'RI compounds'!$C$11)/'RI compounds'!$H$12+LN('RI compounds'!$D$11))),""),"")</f>
        <v>#REF!</v>
      </c>
      <c r="M110" s="45" t="e">
        <f>IF($B110&lt;'RI compounds'!$C$13,IF($B110&gt;'RI compounds'!$C$12,INT(EXP(($B110-'RI compounds'!$C$12)/'RI compounds'!$H$13+LN('RI compounds'!$D$12))),""),"")</f>
        <v>#REF!</v>
      </c>
      <c r="N110" s="45" t="e">
        <f>IF($B110&lt;'RI compounds'!$C$14,IF($B110&gt;'RI compounds'!$C$13,INT(EXP(($B110-'RI compounds'!$C$13)/'RI compounds'!$H$14+LN('RI compounds'!$D$13))),""),"")</f>
        <v>#REF!</v>
      </c>
      <c r="O110" s="45" t="e">
        <f>IF($B110&lt;'RI compounds'!$C$15,IF($B110&gt;'RI compounds'!$C$14,INT(EXP(($B110-'RI compounds'!$C$14)/'RI compounds'!$H$15+LN('RI compounds'!$D$14))),""),"")</f>
        <v>#REF!</v>
      </c>
      <c r="P110" s="45" t="e">
        <f>IF($B110&lt;'RI compounds'!$C$16,IF($B110&gt;'RI compounds'!$C$15,INT(EXP(($B110-'RI compounds'!$C$15)/'RI compounds'!$H$16+LN('RI compounds'!$D$15))),""),"")</f>
        <v>#REF!</v>
      </c>
      <c r="Q110" s="45" t="e">
        <f>IF($B110&lt;'RI compounds'!$C$17,IF($B110&gt;'RI compounds'!$C$16,INT(EXP(($B110-'RI compounds'!$C$16)/'RI compounds'!$H$17+LN('RI compounds'!$D$16))),""),"")</f>
        <v>#REF!</v>
      </c>
      <c r="R110" s="45" t="e">
        <f>IF($B110&lt;'RI compounds'!$C$18,IF($B110&gt;'RI compounds'!$C$17,INT(EXP(($B110-'RI compounds'!$C$17)/'RI compounds'!$H$18+LN('RI compounds'!$D$17))),""),"")</f>
        <v>#REF!</v>
      </c>
      <c r="S110" s="45" t="e">
        <f>IF($B110&lt;'RI compounds'!$C$19,IF($B110&gt;'RI compounds'!$C$18,INT(EXP(($B110-'RI compounds'!$C$18)/'RI compounds'!$H$19+LN('RI compounds'!$D$18))),""),"")</f>
        <v>#REF!</v>
      </c>
      <c r="T110" s="45" t="e">
        <f>IF($B110&lt;'RI compounds'!$C$20,IF($B110&gt;'RI compounds'!$C$19,INT(EXP(($B110-'RI compounds'!$C$19)/'RI compounds'!$H$20+LN('RI compounds'!$D$19))),""),"")</f>
        <v>#REF!</v>
      </c>
      <c r="U110" s="45" t="e">
        <f>IF($B110&lt;'RI compounds'!$C$21,IF($B110&gt;'RI compounds'!$C$20,INT(EXP(($B110-'RI compounds'!$C$20)/'RI compounds'!$H$21+LN('RI compounds'!$D$20))),""),"")</f>
        <v>#REF!</v>
      </c>
      <c r="V110" s="45" t="e">
        <f>IF($B110&gt;'RI compounds'!$C$21,INT(EXP(($B110-'RI compounds'!$C$20)/'RI compounds'!$H$21+LN('RI compounds'!$D$20))),"")</f>
        <v>#REF!</v>
      </c>
      <c r="W110" s="28"/>
      <c r="X110" s="48" t="str">
        <f>All!B110</f>
        <v>1-Octanol</v>
      </c>
      <c r="Y110" s="46">
        <f>+All!F110</f>
        <v>0.5</v>
      </c>
      <c r="Z110" s="49">
        <f>+All!H110</f>
        <v>1070</v>
      </c>
      <c r="AA110" s="50" t="str">
        <f>IF($Z110=500,'RI compounds'!$C$3,IF($Z110&lt;'RI compounds'!$D$3,(LN($Z110)-LN('RI compounds'!$D$3))*'RI compounds'!$H$4+'RI compounds'!$C$3,""))</f>
        <v/>
      </c>
      <c r="AB110" s="50" t="str">
        <f>IF($Z110=600,'RI compounds'!$C$4,IF($Z110&lt;'RI compounds'!$D$4,IF($Z110&gt;'RI compounds'!$D$3,(LN($Z110)-LN('RI compounds'!$D$3))*'RI compounds'!$H$4+'RI compounds'!$C$3,""),""))</f>
        <v/>
      </c>
      <c r="AC110" s="50" t="str">
        <f>IF($Z110=700,+'RI compounds'!$C$5,IF($Z110&lt;'RI compounds'!$D$5,IF($Z110&gt;'RI compounds'!$D$4,(LN($Z110)-LN('RI compounds'!$D$4))*'RI compounds'!$H$5+'RI compounds'!$C$4,""),""))</f>
        <v/>
      </c>
      <c r="AD110" s="50" t="str">
        <f>IF($Z110=800,'RI compounds'!$C$6,IF($Z110&lt;'RI compounds'!$D$6,IF($Z110&gt;'RI compounds'!$D$5,(LN($Z110)-LN('RI compounds'!$D$5))*'RI compounds'!$H$6+'RI compounds'!$C$5,""),""))</f>
        <v/>
      </c>
      <c r="AE110" s="50" t="str">
        <f>IF($Z110=900,'RI compounds'!$C$7,IF($Z110&lt;'RI compounds'!$D$7,IF($Z110&gt;'RI compounds'!$D$6,(LN($Z110)-LN('RI compounds'!$D$6))*'RI compounds'!$H$7+'RI compounds'!$C$6,""),""))</f>
        <v/>
      </c>
      <c r="AF110" s="50" t="str">
        <f>IF($Z110=1000,'RI compounds'!$C$8,IF($Z110&lt;'RI compounds'!$D$8,IF($Z110&gt;'RI compounds'!$D$7,(LN($Z110)-LN('RI compounds'!$D$7))*'RI compounds'!$H$8+'RI compounds'!$C$7,""),""))</f>
        <v/>
      </c>
      <c r="AG110" s="50">
        <f>IF($Z110=1100,'RI compounds'!$C$9,IF($Z110&lt;'RI compounds'!$D$9,IF($Z110&gt;'RI compounds'!$D$8,(LN($Z110)-LN('RI compounds'!$D$8))*'RI compounds'!$H$9+'RI compounds'!$C$8,""),""))</f>
        <v>14.946320155974274</v>
      </c>
      <c r="AH110" s="50" t="str">
        <f>IF($Z110=1200,'RI compounds'!$C$10,IF($Z110&lt;'RI compounds'!$D$10,IF($Z110&gt;'RI compounds'!$D$9,(LN($Z110)-LN('RI compounds'!$D$9))*'RI compounds'!$H$10+'RI compounds'!$C$9,""),""))</f>
        <v/>
      </c>
      <c r="AI110" s="50" t="str">
        <f>IF($Z110=1300,'RI compounds'!$C$11,IF($Z110&lt;'RI compounds'!$D$11,IF($Z110&gt;'RI compounds'!$D$10,(LN($Z110)-LN('RI compounds'!$D$10))*'RI compounds'!$H$11+'RI compounds'!$C$10,""),""))</f>
        <v/>
      </c>
      <c r="AJ110" s="50" t="str">
        <f>IF($Z110=1400,'RI compounds'!$C$12,IF($Z110&lt;'RI compounds'!$D$12,IF($Z110&gt;'RI compounds'!$D$11,(LN($Z110)-LN('RI compounds'!$D$11))*'RI compounds'!$H$12+'RI compounds'!$C$11,""),""))</f>
        <v/>
      </c>
      <c r="AK110" s="50" t="str">
        <f>IF($Z110=1500,'RI compounds'!$C$13,IF($Z110&lt;'RI compounds'!$D$13,IF($Z110&gt;'RI compounds'!$D$12,(LN($Z110)-LN('RI compounds'!$D$12))*'RI compounds'!$H$13+'RI compounds'!$C$12,""),""))</f>
        <v/>
      </c>
      <c r="AL110" s="50" t="str">
        <f>IF($Z110=1600,'RI compounds'!$C$14,IF($Z110&lt;'RI compounds'!$D$14,IF($Z110&gt;'RI compounds'!$D$13,(LN($Z110)-LN('RI compounds'!$D$13))*'RI compounds'!$H$14+'RI compounds'!$C$13,""),""))</f>
        <v/>
      </c>
      <c r="AM110" s="50" t="str">
        <f>IF($Z110=1700,'RI compounds'!$C$15,IF($Z110&lt;'RI compounds'!$D$15,IF($Z110&gt;'RI compounds'!$D$14,(LN($Z110)-LN('RI compounds'!$D$14))*'RI compounds'!$H$15+'RI compounds'!$C$14,""),""))</f>
        <v/>
      </c>
      <c r="AN110" s="50" t="str">
        <f>IF($Z110=1800,'RI compounds'!$C$16,IF($Z110&lt;'RI compounds'!$D$16,IF($Z110&gt;'RI compounds'!$D$15,(LN($Z110)-LN('RI compounds'!$D$15))*'RI compounds'!$H$16+'RI compounds'!$C$15,""),""))</f>
        <v/>
      </c>
      <c r="AO110" s="50" t="str">
        <f>IF($Z110=1900,'RI compounds'!$C$17,IF($Z110&lt;'RI compounds'!$D$17,IF($Z110&gt;'RI compounds'!$D$16,(LN($Z110)-LN('RI compounds'!$D$16))*'RI compounds'!$H$17+'RI compounds'!$C$16,""),""))</f>
        <v/>
      </c>
      <c r="AP110" s="50" t="str">
        <f>IF($Z110=2000,'RI compounds'!$C$18,IF($Z110&lt;'RI compounds'!$D$18,IF($Z110&gt;'RI compounds'!$D$17,(LN($Z110)-LN('RI compounds'!$D$17))*'RI compounds'!$H$18+'RI compounds'!$C$17,""),""))</f>
        <v/>
      </c>
      <c r="AQ110" s="50" t="str">
        <f>IF($Z110=2100,'RI compounds'!$C$19,IF($Z110&lt;'RI compounds'!$D$19,IF($Z110&gt;'RI compounds'!$D$18,(LN($Z110)-LN('RI compounds'!$D$18))*'RI compounds'!$H$19+'RI compounds'!$C$18,""),""))</f>
        <v/>
      </c>
      <c r="AR110" s="50" t="str">
        <f>IF($Z110=2200,'RI compounds'!$C$20,IF($Z110&lt;'RI compounds'!$D$20,IF($Z110&gt;'RI compounds'!$D$19,(LN($Z110)-LN('RI compounds'!$D$19))*'RI compounds'!$H$20+'RI compounds'!$C$19,""),""))</f>
        <v/>
      </c>
      <c r="AS110" s="50" t="str">
        <f>IF($Z110=2300,'RI compounds'!$C$21,IF($Z110&lt;'RI compounds'!$D$21,IF($Z110&gt;'RI compounds'!$D$20,(LN($Z110)-LN('RI compounds'!$D$20))*'RI compounds'!$H$21+'RI compounds'!$C$20,""),""))</f>
        <v/>
      </c>
      <c r="AT110" s="50" t="str">
        <f>IF($Z110&gt;2300,(LN($Z110)-LN('RI compounds'!$D$20))*'RI compounds'!$H$21+'RI compounds'!$C$20,"")</f>
        <v/>
      </c>
    </row>
    <row r="111" spans="1:46" s="7" customFormat="1" ht="15" x14ac:dyDescent="0.25">
      <c r="A111" s="46">
        <f>+All!F111</f>
        <v>0.5</v>
      </c>
      <c r="B111" s="47" t="e">
        <f>All!#REF!</f>
        <v>#REF!</v>
      </c>
      <c r="C111" s="45" t="e">
        <f>IF(B111&lt;'RI compounds'!$C$3,INT(EXP((B111-'RI compounds'!$C$3)/'RI compounds'!$H$4+LN('RI compounds'!$D$3))),"")</f>
        <v>#REF!</v>
      </c>
      <c r="D111" s="45" t="e">
        <f>IF($B111&lt;'RI compounds'!$C$4,IF($B111&gt;'RI compounds'!$C$3,INT(EXP(($B111-'RI compounds'!$C$3)/'RI compounds'!$H$4+LN('RI compounds'!$D$3))),""),"")</f>
        <v>#REF!</v>
      </c>
      <c r="E111" s="45" t="e">
        <f>IF($B111&lt;'RI compounds'!$C$5,IF($B111&gt;'RI compounds'!$C$4,INT(EXP(($B111-'RI compounds'!$C$4)/'RI compounds'!$H$5+LN('RI compounds'!$D$4))),""),"")</f>
        <v>#REF!</v>
      </c>
      <c r="F111" s="45" t="e">
        <f>IF($B111&lt;'RI compounds'!$C$6,IF($B111&gt;'RI compounds'!$C$5,INT(EXP(($B111-'RI compounds'!$C$5)/'RI compounds'!$H$6+LN('RI compounds'!$D$5))),""),"")</f>
        <v>#REF!</v>
      </c>
      <c r="G111" s="45" t="e">
        <f>IF($B111&lt;'RI compounds'!$C$7,IF($B111&gt;'RI compounds'!$C$6,INT(EXP(($B111-'RI compounds'!$C$6)/'RI compounds'!$H$7+LN('RI compounds'!$D$6))),""),"")</f>
        <v>#REF!</v>
      </c>
      <c r="H111" s="45" t="e">
        <f>IF($B111&lt;'RI compounds'!$C$8,IF($B111&gt;'RI compounds'!$C$7,INT(EXP(($B111-'RI compounds'!$C$7)/'RI compounds'!$H$8+LN('RI compounds'!$D$7))),""),"")</f>
        <v>#REF!</v>
      </c>
      <c r="I111" s="45" t="e">
        <f>IF($B111&lt;'RI compounds'!$C$9,IF($B111&gt;'RI compounds'!$C$8,INT(EXP(($B111-'RI compounds'!$C$8)/'RI compounds'!$H$9+LN('RI compounds'!$D$8))),""),"")</f>
        <v>#REF!</v>
      </c>
      <c r="J111" s="45" t="e">
        <f>IF($B111&lt;'RI compounds'!$C$10,IF($B111&gt;'RI compounds'!$C$9,INT(EXP(($B111-'RI compounds'!$C$9)/'RI compounds'!$H$10+LN('RI compounds'!$D$9))),""),"")</f>
        <v>#REF!</v>
      </c>
      <c r="K111" s="45" t="e">
        <f>IF($B111&lt;'RI compounds'!$C$11,IF($B111&gt;'RI compounds'!$C$10,INT(EXP(($B111-'RI compounds'!$C$10)/'RI compounds'!$H$11+LN('RI compounds'!$D$10))),""),"")</f>
        <v>#REF!</v>
      </c>
      <c r="L111" s="45" t="e">
        <f>IF($B111&lt;'RI compounds'!$C$12,IF($B111&gt;'RI compounds'!$C$11,INT(EXP(($B111-'RI compounds'!$C$11)/'RI compounds'!$H$12+LN('RI compounds'!$D$11))),""),"")</f>
        <v>#REF!</v>
      </c>
      <c r="M111" s="45" t="e">
        <f>IF($B111&lt;'RI compounds'!$C$13,IF($B111&gt;'RI compounds'!$C$12,INT(EXP(($B111-'RI compounds'!$C$12)/'RI compounds'!$H$13+LN('RI compounds'!$D$12))),""),"")</f>
        <v>#REF!</v>
      </c>
      <c r="N111" s="45" t="e">
        <f>IF($B111&lt;'RI compounds'!$C$14,IF($B111&gt;'RI compounds'!$C$13,INT(EXP(($B111-'RI compounds'!$C$13)/'RI compounds'!$H$14+LN('RI compounds'!$D$13))),""),"")</f>
        <v>#REF!</v>
      </c>
      <c r="O111" s="45" t="e">
        <f>IF($B111&lt;'RI compounds'!$C$15,IF($B111&gt;'RI compounds'!$C$14,INT(EXP(($B111-'RI compounds'!$C$14)/'RI compounds'!$H$15+LN('RI compounds'!$D$14))),""),"")</f>
        <v>#REF!</v>
      </c>
      <c r="P111" s="45" t="e">
        <f>IF($B111&lt;'RI compounds'!$C$16,IF($B111&gt;'RI compounds'!$C$15,INT(EXP(($B111-'RI compounds'!$C$15)/'RI compounds'!$H$16+LN('RI compounds'!$D$15))),""),"")</f>
        <v>#REF!</v>
      </c>
      <c r="Q111" s="45" t="e">
        <f>IF($B111&lt;'RI compounds'!$C$17,IF($B111&gt;'RI compounds'!$C$16,INT(EXP(($B111-'RI compounds'!$C$16)/'RI compounds'!$H$17+LN('RI compounds'!$D$16))),""),"")</f>
        <v>#REF!</v>
      </c>
      <c r="R111" s="45" t="e">
        <f>IF($B111&lt;'RI compounds'!$C$18,IF($B111&gt;'RI compounds'!$C$17,INT(EXP(($B111-'RI compounds'!$C$17)/'RI compounds'!$H$18+LN('RI compounds'!$D$17))),""),"")</f>
        <v>#REF!</v>
      </c>
      <c r="S111" s="45" t="e">
        <f>IF($B111&lt;'RI compounds'!$C$19,IF($B111&gt;'RI compounds'!$C$18,INT(EXP(($B111-'RI compounds'!$C$18)/'RI compounds'!$H$19+LN('RI compounds'!$D$18))),""),"")</f>
        <v>#REF!</v>
      </c>
      <c r="T111" s="45" t="e">
        <f>IF($B111&lt;'RI compounds'!$C$20,IF($B111&gt;'RI compounds'!$C$19,INT(EXP(($B111-'RI compounds'!$C$19)/'RI compounds'!$H$20+LN('RI compounds'!$D$19))),""),"")</f>
        <v>#REF!</v>
      </c>
      <c r="U111" s="45" t="e">
        <f>IF($B111&lt;'RI compounds'!$C$21,IF($B111&gt;'RI compounds'!$C$20,INT(EXP(($B111-'RI compounds'!$C$20)/'RI compounds'!$H$21+LN('RI compounds'!$D$20))),""),"")</f>
        <v>#REF!</v>
      </c>
      <c r="V111" s="45" t="e">
        <f>IF($B111&gt;'RI compounds'!$C$21,INT(EXP(($B111-'RI compounds'!$C$20)/'RI compounds'!$H$21+LN('RI compounds'!$D$20))),"")</f>
        <v>#REF!</v>
      </c>
      <c r="W111" s="28"/>
      <c r="X111" s="48" t="str">
        <f>All!B111</f>
        <v>Acetophenone</v>
      </c>
      <c r="Y111" s="46">
        <f>+All!F111</f>
        <v>0.5</v>
      </c>
      <c r="Z111" s="49">
        <f>+All!H111</f>
        <v>1075</v>
      </c>
      <c r="AA111" s="50" t="str">
        <f>IF($Z111=500,'RI compounds'!$C$3,IF($Z111&lt;'RI compounds'!$D$3,(LN($Z111)-LN('RI compounds'!$D$3))*'RI compounds'!$H$4+'RI compounds'!$C$3,""))</f>
        <v/>
      </c>
      <c r="AB111" s="50" t="str">
        <f>IF($Z111=600,'RI compounds'!$C$4,IF($Z111&lt;'RI compounds'!$D$4,IF($Z111&gt;'RI compounds'!$D$3,(LN($Z111)-LN('RI compounds'!$D$3))*'RI compounds'!$H$4+'RI compounds'!$C$3,""),""))</f>
        <v/>
      </c>
      <c r="AC111" s="50" t="str">
        <f>IF($Z111=700,+'RI compounds'!$C$5,IF($Z111&lt;'RI compounds'!$D$5,IF($Z111&gt;'RI compounds'!$D$4,(LN($Z111)-LN('RI compounds'!$D$4))*'RI compounds'!$H$5+'RI compounds'!$C$4,""),""))</f>
        <v/>
      </c>
      <c r="AD111" s="50" t="str">
        <f>IF($Z111=800,'RI compounds'!$C$6,IF($Z111&lt;'RI compounds'!$D$6,IF($Z111&gt;'RI compounds'!$D$5,(LN($Z111)-LN('RI compounds'!$D$5))*'RI compounds'!$H$6+'RI compounds'!$C$5,""),""))</f>
        <v/>
      </c>
      <c r="AE111" s="50" t="str">
        <f>IF($Z111=900,'RI compounds'!$C$7,IF($Z111&lt;'RI compounds'!$D$7,IF($Z111&gt;'RI compounds'!$D$6,(LN($Z111)-LN('RI compounds'!$D$6))*'RI compounds'!$H$7+'RI compounds'!$C$6,""),""))</f>
        <v/>
      </c>
      <c r="AF111" s="50" t="str">
        <f>IF($Z111=1000,'RI compounds'!$C$8,IF($Z111&lt;'RI compounds'!$D$8,IF($Z111&gt;'RI compounds'!$D$7,(LN($Z111)-LN('RI compounds'!$D$7))*'RI compounds'!$H$8+'RI compounds'!$C$7,""),""))</f>
        <v/>
      </c>
      <c r="AG111" s="50">
        <f>IF($Z111=1100,'RI compounds'!$C$9,IF($Z111&lt;'RI compounds'!$D$9,IF($Z111&gt;'RI compounds'!$D$8,(LN($Z111)-LN('RI compounds'!$D$8))*'RI compounds'!$H$9+'RI compounds'!$C$8,""),""))</f>
        <v>15.079121978489599</v>
      </c>
      <c r="AH111" s="50" t="str">
        <f>IF($Z111=1200,'RI compounds'!$C$10,IF($Z111&lt;'RI compounds'!$D$10,IF($Z111&gt;'RI compounds'!$D$9,(LN($Z111)-LN('RI compounds'!$D$9))*'RI compounds'!$H$10+'RI compounds'!$C$9,""),""))</f>
        <v/>
      </c>
      <c r="AI111" s="50" t="str">
        <f>IF($Z111=1300,'RI compounds'!$C$11,IF($Z111&lt;'RI compounds'!$D$11,IF($Z111&gt;'RI compounds'!$D$10,(LN($Z111)-LN('RI compounds'!$D$10))*'RI compounds'!$H$11+'RI compounds'!$C$10,""),""))</f>
        <v/>
      </c>
      <c r="AJ111" s="50" t="str">
        <f>IF($Z111=1400,'RI compounds'!$C$12,IF($Z111&lt;'RI compounds'!$D$12,IF($Z111&gt;'RI compounds'!$D$11,(LN($Z111)-LN('RI compounds'!$D$11))*'RI compounds'!$H$12+'RI compounds'!$C$11,""),""))</f>
        <v/>
      </c>
      <c r="AK111" s="50" t="str">
        <f>IF($Z111=1500,'RI compounds'!$C$13,IF($Z111&lt;'RI compounds'!$D$13,IF($Z111&gt;'RI compounds'!$D$12,(LN($Z111)-LN('RI compounds'!$D$12))*'RI compounds'!$H$13+'RI compounds'!$C$12,""),""))</f>
        <v/>
      </c>
      <c r="AL111" s="50" t="str">
        <f>IF($Z111=1600,'RI compounds'!$C$14,IF($Z111&lt;'RI compounds'!$D$14,IF($Z111&gt;'RI compounds'!$D$13,(LN($Z111)-LN('RI compounds'!$D$13))*'RI compounds'!$H$14+'RI compounds'!$C$13,""),""))</f>
        <v/>
      </c>
      <c r="AM111" s="50" t="str">
        <f>IF($Z111=1700,'RI compounds'!$C$15,IF($Z111&lt;'RI compounds'!$D$15,IF($Z111&gt;'RI compounds'!$D$14,(LN($Z111)-LN('RI compounds'!$D$14))*'RI compounds'!$H$15+'RI compounds'!$C$14,""),""))</f>
        <v/>
      </c>
      <c r="AN111" s="50" t="str">
        <f>IF($Z111=1800,'RI compounds'!$C$16,IF($Z111&lt;'RI compounds'!$D$16,IF($Z111&gt;'RI compounds'!$D$15,(LN($Z111)-LN('RI compounds'!$D$15))*'RI compounds'!$H$16+'RI compounds'!$C$15,""),""))</f>
        <v/>
      </c>
      <c r="AO111" s="50" t="str">
        <f>IF($Z111=1900,'RI compounds'!$C$17,IF($Z111&lt;'RI compounds'!$D$17,IF($Z111&gt;'RI compounds'!$D$16,(LN($Z111)-LN('RI compounds'!$D$16))*'RI compounds'!$H$17+'RI compounds'!$C$16,""),""))</f>
        <v/>
      </c>
      <c r="AP111" s="50" t="str">
        <f>IF($Z111=2000,'RI compounds'!$C$18,IF($Z111&lt;'RI compounds'!$D$18,IF($Z111&gt;'RI compounds'!$D$17,(LN($Z111)-LN('RI compounds'!$D$17))*'RI compounds'!$H$18+'RI compounds'!$C$17,""),""))</f>
        <v/>
      </c>
      <c r="AQ111" s="50" t="str">
        <f>IF($Z111=2100,'RI compounds'!$C$19,IF($Z111&lt;'RI compounds'!$D$19,IF($Z111&gt;'RI compounds'!$D$18,(LN($Z111)-LN('RI compounds'!$D$18))*'RI compounds'!$H$19+'RI compounds'!$C$18,""),""))</f>
        <v/>
      </c>
      <c r="AR111" s="50" t="str">
        <f>IF($Z111=2200,'RI compounds'!$C$20,IF($Z111&lt;'RI compounds'!$D$20,IF($Z111&gt;'RI compounds'!$D$19,(LN($Z111)-LN('RI compounds'!$D$19))*'RI compounds'!$H$20+'RI compounds'!$C$19,""),""))</f>
        <v/>
      </c>
      <c r="AS111" s="50" t="str">
        <f>IF($Z111=2300,'RI compounds'!$C$21,IF($Z111&lt;'RI compounds'!$D$21,IF($Z111&gt;'RI compounds'!$D$20,(LN($Z111)-LN('RI compounds'!$D$20))*'RI compounds'!$H$21+'RI compounds'!$C$20,""),""))</f>
        <v/>
      </c>
      <c r="AT111" s="50" t="str">
        <f>IF($Z111&gt;2300,(LN($Z111)-LN('RI compounds'!$D$20))*'RI compounds'!$H$21+'RI compounds'!$C$20,"")</f>
        <v/>
      </c>
    </row>
    <row r="112" spans="1:46" s="7" customFormat="1" ht="15" x14ac:dyDescent="0.25">
      <c r="A112" s="46">
        <f>+All!F112</f>
        <v>0.6</v>
      </c>
      <c r="B112" s="47" t="e">
        <f>All!#REF!</f>
        <v>#REF!</v>
      </c>
      <c r="C112" s="45" t="e">
        <f>IF(B112&lt;'RI compounds'!$C$3,INT(EXP((B112-'RI compounds'!$C$3)/'RI compounds'!$H$4+LN('RI compounds'!$D$3))),"")</f>
        <v>#REF!</v>
      </c>
      <c r="D112" s="45" t="e">
        <f>IF($B112&lt;'RI compounds'!$C$4,IF($B112&gt;'RI compounds'!$C$3,INT(EXP(($B112-'RI compounds'!$C$3)/'RI compounds'!$H$4+LN('RI compounds'!$D$3))),""),"")</f>
        <v>#REF!</v>
      </c>
      <c r="E112" s="45" t="e">
        <f>IF($B112&lt;'RI compounds'!$C$5,IF($B112&gt;'RI compounds'!$C$4,INT(EXP(($B112-'RI compounds'!$C$4)/'RI compounds'!$H$5+LN('RI compounds'!$D$4))),""),"")</f>
        <v>#REF!</v>
      </c>
      <c r="F112" s="45" t="e">
        <f>IF($B112&lt;'RI compounds'!$C$6,IF($B112&gt;'RI compounds'!$C$5,INT(EXP(($B112-'RI compounds'!$C$5)/'RI compounds'!$H$6+LN('RI compounds'!$D$5))),""),"")</f>
        <v>#REF!</v>
      </c>
      <c r="G112" s="45" t="e">
        <f>IF($B112&lt;'RI compounds'!$C$7,IF($B112&gt;'RI compounds'!$C$6,INT(EXP(($B112-'RI compounds'!$C$6)/'RI compounds'!$H$7+LN('RI compounds'!$D$6))),""),"")</f>
        <v>#REF!</v>
      </c>
      <c r="H112" s="45" t="e">
        <f>IF($B112&lt;'RI compounds'!$C$8,IF($B112&gt;'RI compounds'!$C$7,INT(EXP(($B112-'RI compounds'!$C$7)/'RI compounds'!$H$8+LN('RI compounds'!$D$7))),""),"")</f>
        <v>#REF!</v>
      </c>
      <c r="I112" s="45" t="e">
        <f>IF($B112&lt;'RI compounds'!$C$9,IF($B112&gt;'RI compounds'!$C$8,INT(EXP(($B112-'RI compounds'!$C$8)/'RI compounds'!$H$9+LN('RI compounds'!$D$8))),""),"")</f>
        <v>#REF!</v>
      </c>
      <c r="J112" s="45" t="e">
        <f>IF($B112&lt;'RI compounds'!$C$10,IF($B112&gt;'RI compounds'!$C$9,INT(EXP(($B112-'RI compounds'!$C$9)/'RI compounds'!$H$10+LN('RI compounds'!$D$9))),""),"")</f>
        <v>#REF!</v>
      </c>
      <c r="K112" s="45" t="e">
        <f>IF($B112&lt;'RI compounds'!$C$11,IF($B112&gt;'RI compounds'!$C$10,INT(EXP(($B112-'RI compounds'!$C$10)/'RI compounds'!$H$11+LN('RI compounds'!$D$10))),""),"")</f>
        <v>#REF!</v>
      </c>
      <c r="L112" s="45" t="e">
        <f>IF($B112&lt;'RI compounds'!$C$12,IF($B112&gt;'RI compounds'!$C$11,INT(EXP(($B112-'RI compounds'!$C$11)/'RI compounds'!$H$12+LN('RI compounds'!$D$11))),""),"")</f>
        <v>#REF!</v>
      </c>
      <c r="M112" s="45" t="e">
        <f>IF($B112&lt;'RI compounds'!$C$13,IF($B112&gt;'RI compounds'!$C$12,INT(EXP(($B112-'RI compounds'!$C$12)/'RI compounds'!$H$13+LN('RI compounds'!$D$12))),""),"")</f>
        <v>#REF!</v>
      </c>
      <c r="N112" s="45" t="e">
        <f>IF($B112&lt;'RI compounds'!$C$14,IF($B112&gt;'RI compounds'!$C$13,INT(EXP(($B112-'RI compounds'!$C$13)/'RI compounds'!$H$14+LN('RI compounds'!$D$13))),""),"")</f>
        <v>#REF!</v>
      </c>
      <c r="O112" s="45" t="e">
        <f>IF($B112&lt;'RI compounds'!$C$15,IF($B112&gt;'RI compounds'!$C$14,INT(EXP(($B112-'RI compounds'!$C$14)/'RI compounds'!$H$15+LN('RI compounds'!$D$14))),""),"")</f>
        <v>#REF!</v>
      </c>
      <c r="P112" s="45" t="e">
        <f>IF($B112&lt;'RI compounds'!$C$16,IF($B112&gt;'RI compounds'!$C$15,INT(EXP(($B112-'RI compounds'!$C$15)/'RI compounds'!$H$16+LN('RI compounds'!$D$15))),""),"")</f>
        <v>#REF!</v>
      </c>
      <c r="Q112" s="45" t="e">
        <f>IF($B112&lt;'RI compounds'!$C$17,IF($B112&gt;'RI compounds'!$C$16,INT(EXP(($B112-'RI compounds'!$C$16)/'RI compounds'!$H$17+LN('RI compounds'!$D$16))),""),"")</f>
        <v>#REF!</v>
      </c>
      <c r="R112" s="45" t="e">
        <f>IF($B112&lt;'RI compounds'!$C$18,IF($B112&gt;'RI compounds'!$C$17,INT(EXP(($B112-'RI compounds'!$C$17)/'RI compounds'!$H$18+LN('RI compounds'!$D$17))),""),"")</f>
        <v>#REF!</v>
      </c>
      <c r="S112" s="45" t="e">
        <f>IF($B112&lt;'RI compounds'!$C$19,IF($B112&gt;'RI compounds'!$C$18,INT(EXP(($B112-'RI compounds'!$C$18)/'RI compounds'!$H$19+LN('RI compounds'!$D$18))),""),"")</f>
        <v>#REF!</v>
      </c>
      <c r="T112" s="45" t="e">
        <f>IF($B112&lt;'RI compounds'!$C$20,IF($B112&gt;'RI compounds'!$C$19,INT(EXP(($B112-'RI compounds'!$C$19)/'RI compounds'!$H$20+LN('RI compounds'!$D$19))),""),"")</f>
        <v>#REF!</v>
      </c>
      <c r="U112" s="45" t="e">
        <f>IF($B112&lt;'RI compounds'!$C$21,IF($B112&gt;'RI compounds'!$C$20,INT(EXP(($B112-'RI compounds'!$C$20)/'RI compounds'!$H$21+LN('RI compounds'!$D$20))),""),"")</f>
        <v>#REF!</v>
      </c>
      <c r="V112" s="45" t="e">
        <f>IF($B112&gt;'RI compounds'!$C$21,INT(EXP(($B112-'RI compounds'!$C$20)/'RI compounds'!$H$21+LN('RI compounds'!$D$20))),"")</f>
        <v>#REF!</v>
      </c>
      <c r="W112" s="28"/>
      <c r="X112" s="48" t="str">
        <f>All!B112</f>
        <v>8-Nonen-2-one</v>
      </c>
      <c r="Y112" s="46">
        <f>+All!F112</f>
        <v>0.6</v>
      </c>
      <c r="Z112" s="49">
        <f>+All!H112</f>
        <v>1080</v>
      </c>
      <c r="AA112" s="50" t="str">
        <f>IF($Z112=500,'RI compounds'!$C$3,IF($Z112&lt;'RI compounds'!$D$3,(LN($Z112)-LN('RI compounds'!$D$3))*'RI compounds'!$H$4+'RI compounds'!$C$3,""))</f>
        <v/>
      </c>
      <c r="AB112" s="50" t="str">
        <f>IF($Z112=600,'RI compounds'!$C$4,IF($Z112&lt;'RI compounds'!$D$4,IF($Z112&gt;'RI compounds'!$D$3,(LN($Z112)-LN('RI compounds'!$D$3))*'RI compounds'!$H$4+'RI compounds'!$C$3,""),""))</f>
        <v/>
      </c>
      <c r="AC112" s="50" t="str">
        <f>IF($Z112=700,+'RI compounds'!$C$5,IF($Z112&lt;'RI compounds'!$D$5,IF($Z112&gt;'RI compounds'!$D$4,(LN($Z112)-LN('RI compounds'!$D$4))*'RI compounds'!$H$5+'RI compounds'!$C$4,""),""))</f>
        <v/>
      </c>
      <c r="AD112" s="50" t="str">
        <f>IF($Z112=800,'RI compounds'!$C$6,IF($Z112&lt;'RI compounds'!$D$6,IF($Z112&gt;'RI compounds'!$D$5,(LN($Z112)-LN('RI compounds'!$D$5))*'RI compounds'!$H$6+'RI compounds'!$C$5,""),""))</f>
        <v/>
      </c>
      <c r="AE112" s="50" t="str">
        <f>IF($Z112=900,'RI compounds'!$C$7,IF($Z112&lt;'RI compounds'!$D$7,IF($Z112&gt;'RI compounds'!$D$6,(LN($Z112)-LN('RI compounds'!$D$6))*'RI compounds'!$H$7+'RI compounds'!$C$6,""),""))</f>
        <v/>
      </c>
      <c r="AF112" s="50" t="str">
        <f>IF($Z112=1000,'RI compounds'!$C$8,IF($Z112&lt;'RI compounds'!$D$8,IF($Z112&gt;'RI compounds'!$D$7,(LN($Z112)-LN('RI compounds'!$D$7))*'RI compounds'!$H$8+'RI compounds'!$C$7,""),""))</f>
        <v/>
      </c>
      <c r="AG112" s="50">
        <f>IF($Z112=1100,'RI compounds'!$C$9,IF($Z112&lt;'RI compounds'!$D$9,IF($Z112&gt;'RI compounds'!$D$8,(LN($Z112)-LN('RI compounds'!$D$8))*'RI compounds'!$H$9+'RI compounds'!$C$8,""),""))</f>
        <v>15.211307549031703</v>
      </c>
      <c r="AH112" s="50" t="str">
        <f>IF($Z112=1200,'RI compounds'!$C$10,IF($Z112&lt;'RI compounds'!$D$10,IF($Z112&gt;'RI compounds'!$D$9,(LN($Z112)-LN('RI compounds'!$D$9))*'RI compounds'!$H$10+'RI compounds'!$C$9,""),""))</f>
        <v/>
      </c>
      <c r="AI112" s="50" t="str">
        <f>IF($Z112=1300,'RI compounds'!$C$11,IF($Z112&lt;'RI compounds'!$D$11,IF($Z112&gt;'RI compounds'!$D$10,(LN($Z112)-LN('RI compounds'!$D$10))*'RI compounds'!$H$11+'RI compounds'!$C$10,""),""))</f>
        <v/>
      </c>
      <c r="AJ112" s="50" t="str">
        <f>IF($Z112=1400,'RI compounds'!$C$12,IF($Z112&lt;'RI compounds'!$D$12,IF($Z112&gt;'RI compounds'!$D$11,(LN($Z112)-LN('RI compounds'!$D$11))*'RI compounds'!$H$12+'RI compounds'!$C$11,""),""))</f>
        <v/>
      </c>
      <c r="AK112" s="50" t="str">
        <f>IF($Z112=1500,'RI compounds'!$C$13,IF($Z112&lt;'RI compounds'!$D$13,IF($Z112&gt;'RI compounds'!$D$12,(LN($Z112)-LN('RI compounds'!$D$12))*'RI compounds'!$H$13+'RI compounds'!$C$12,""),""))</f>
        <v/>
      </c>
      <c r="AL112" s="50" t="str">
        <f>IF($Z112=1600,'RI compounds'!$C$14,IF($Z112&lt;'RI compounds'!$D$14,IF($Z112&gt;'RI compounds'!$D$13,(LN($Z112)-LN('RI compounds'!$D$13))*'RI compounds'!$H$14+'RI compounds'!$C$13,""),""))</f>
        <v/>
      </c>
      <c r="AM112" s="50" t="str">
        <f>IF($Z112=1700,'RI compounds'!$C$15,IF($Z112&lt;'RI compounds'!$D$15,IF($Z112&gt;'RI compounds'!$D$14,(LN($Z112)-LN('RI compounds'!$D$14))*'RI compounds'!$H$15+'RI compounds'!$C$14,""),""))</f>
        <v/>
      </c>
      <c r="AN112" s="50" t="str">
        <f>IF($Z112=1800,'RI compounds'!$C$16,IF($Z112&lt;'RI compounds'!$D$16,IF($Z112&gt;'RI compounds'!$D$15,(LN($Z112)-LN('RI compounds'!$D$15))*'RI compounds'!$H$16+'RI compounds'!$C$15,""),""))</f>
        <v/>
      </c>
      <c r="AO112" s="50" t="str">
        <f>IF($Z112=1900,'RI compounds'!$C$17,IF($Z112&lt;'RI compounds'!$D$17,IF($Z112&gt;'RI compounds'!$D$16,(LN($Z112)-LN('RI compounds'!$D$16))*'RI compounds'!$H$17+'RI compounds'!$C$16,""),""))</f>
        <v/>
      </c>
      <c r="AP112" s="50" t="str">
        <f>IF($Z112=2000,'RI compounds'!$C$18,IF($Z112&lt;'RI compounds'!$D$18,IF($Z112&gt;'RI compounds'!$D$17,(LN($Z112)-LN('RI compounds'!$D$17))*'RI compounds'!$H$18+'RI compounds'!$C$17,""),""))</f>
        <v/>
      </c>
      <c r="AQ112" s="50" t="str">
        <f>IF($Z112=2100,'RI compounds'!$C$19,IF($Z112&lt;'RI compounds'!$D$19,IF($Z112&gt;'RI compounds'!$D$18,(LN($Z112)-LN('RI compounds'!$D$18))*'RI compounds'!$H$19+'RI compounds'!$C$18,""),""))</f>
        <v/>
      </c>
      <c r="AR112" s="50" t="str">
        <f>IF($Z112=2200,'RI compounds'!$C$20,IF($Z112&lt;'RI compounds'!$D$20,IF($Z112&gt;'RI compounds'!$D$19,(LN($Z112)-LN('RI compounds'!$D$19))*'RI compounds'!$H$20+'RI compounds'!$C$19,""),""))</f>
        <v/>
      </c>
      <c r="AS112" s="50" t="str">
        <f>IF($Z112=2300,'RI compounds'!$C$21,IF($Z112&lt;'RI compounds'!$D$21,IF($Z112&gt;'RI compounds'!$D$20,(LN($Z112)-LN('RI compounds'!$D$20))*'RI compounds'!$H$21+'RI compounds'!$C$20,""),""))</f>
        <v/>
      </c>
      <c r="AT112" s="50" t="str">
        <f>IF($Z112&gt;2300,(LN($Z112)-LN('RI compounds'!$D$20))*'RI compounds'!$H$21+'RI compounds'!$C$20,"")</f>
        <v/>
      </c>
    </row>
    <row r="113" spans="1:46" s="7" customFormat="1" ht="15" x14ac:dyDescent="0.25">
      <c r="A113" s="46">
        <f>+All!F113</f>
        <v>0.5</v>
      </c>
      <c r="B113" s="47" t="e">
        <f>All!#REF!</f>
        <v>#REF!</v>
      </c>
      <c r="C113" s="45" t="e">
        <f>IF(B113&lt;'RI compounds'!$C$3,INT(EXP((B113-'RI compounds'!$C$3)/'RI compounds'!$H$4+LN('RI compounds'!$D$3))),"")</f>
        <v>#REF!</v>
      </c>
      <c r="D113" s="45" t="e">
        <f>IF($B113&lt;'RI compounds'!$C$4,IF($B113&gt;'RI compounds'!$C$3,INT(EXP(($B113-'RI compounds'!$C$3)/'RI compounds'!$H$4+LN('RI compounds'!$D$3))),""),"")</f>
        <v>#REF!</v>
      </c>
      <c r="E113" s="45" t="e">
        <f>IF($B113&lt;'RI compounds'!$C$5,IF($B113&gt;'RI compounds'!$C$4,INT(EXP(($B113-'RI compounds'!$C$4)/'RI compounds'!$H$5+LN('RI compounds'!$D$4))),""),"")</f>
        <v>#REF!</v>
      </c>
      <c r="F113" s="45" t="e">
        <f>IF($B113&lt;'RI compounds'!$C$6,IF($B113&gt;'RI compounds'!$C$5,INT(EXP(($B113-'RI compounds'!$C$5)/'RI compounds'!$H$6+LN('RI compounds'!$D$5))),""),"")</f>
        <v>#REF!</v>
      </c>
      <c r="G113" s="45" t="e">
        <f>IF($B113&lt;'RI compounds'!$C$7,IF($B113&gt;'RI compounds'!$C$6,INT(EXP(($B113-'RI compounds'!$C$6)/'RI compounds'!$H$7+LN('RI compounds'!$D$6))),""),"")</f>
        <v>#REF!</v>
      </c>
      <c r="H113" s="45" t="e">
        <f>IF($B113&lt;'RI compounds'!$C$8,IF($B113&gt;'RI compounds'!$C$7,INT(EXP(($B113-'RI compounds'!$C$7)/'RI compounds'!$H$8+LN('RI compounds'!$D$7))),""),"")</f>
        <v>#REF!</v>
      </c>
      <c r="I113" s="45" t="e">
        <f>IF($B113&lt;'RI compounds'!$C$9,IF($B113&gt;'RI compounds'!$C$8,INT(EXP(($B113-'RI compounds'!$C$8)/'RI compounds'!$H$9+LN('RI compounds'!$D$8))),""),"")</f>
        <v>#REF!</v>
      </c>
      <c r="J113" s="45" t="e">
        <f>IF($B113&lt;'RI compounds'!$C$10,IF($B113&gt;'RI compounds'!$C$9,INT(EXP(($B113-'RI compounds'!$C$9)/'RI compounds'!$H$10+LN('RI compounds'!$D$9))),""),"")</f>
        <v>#REF!</v>
      </c>
      <c r="K113" s="45" t="e">
        <f>IF($B113&lt;'RI compounds'!$C$11,IF($B113&gt;'RI compounds'!$C$10,INT(EXP(($B113-'RI compounds'!$C$10)/'RI compounds'!$H$11+LN('RI compounds'!$D$10))),""),"")</f>
        <v>#REF!</v>
      </c>
      <c r="L113" s="45" t="e">
        <f>IF($B113&lt;'RI compounds'!$C$12,IF($B113&gt;'RI compounds'!$C$11,INT(EXP(($B113-'RI compounds'!$C$11)/'RI compounds'!$H$12+LN('RI compounds'!$D$11))),""),"")</f>
        <v>#REF!</v>
      </c>
      <c r="M113" s="45" t="e">
        <f>IF($B113&lt;'RI compounds'!$C$13,IF($B113&gt;'RI compounds'!$C$12,INT(EXP(($B113-'RI compounds'!$C$12)/'RI compounds'!$H$13+LN('RI compounds'!$D$12))),""),"")</f>
        <v>#REF!</v>
      </c>
      <c r="N113" s="45" t="e">
        <f>IF($B113&lt;'RI compounds'!$C$14,IF($B113&gt;'RI compounds'!$C$13,INT(EXP(($B113-'RI compounds'!$C$13)/'RI compounds'!$H$14+LN('RI compounds'!$D$13))),""),"")</f>
        <v>#REF!</v>
      </c>
      <c r="O113" s="45" t="e">
        <f>IF($B113&lt;'RI compounds'!$C$15,IF($B113&gt;'RI compounds'!$C$14,INT(EXP(($B113-'RI compounds'!$C$14)/'RI compounds'!$H$15+LN('RI compounds'!$D$14))),""),"")</f>
        <v>#REF!</v>
      </c>
      <c r="P113" s="45" t="e">
        <f>IF($B113&lt;'RI compounds'!$C$16,IF($B113&gt;'RI compounds'!$C$15,INT(EXP(($B113-'RI compounds'!$C$15)/'RI compounds'!$H$16+LN('RI compounds'!$D$15))),""),"")</f>
        <v>#REF!</v>
      </c>
      <c r="Q113" s="45" t="e">
        <f>IF($B113&lt;'RI compounds'!$C$17,IF($B113&gt;'RI compounds'!$C$16,INT(EXP(($B113-'RI compounds'!$C$16)/'RI compounds'!$H$17+LN('RI compounds'!$D$16))),""),"")</f>
        <v>#REF!</v>
      </c>
      <c r="R113" s="45" t="e">
        <f>IF($B113&lt;'RI compounds'!$C$18,IF($B113&gt;'RI compounds'!$C$17,INT(EXP(($B113-'RI compounds'!$C$17)/'RI compounds'!$H$18+LN('RI compounds'!$D$17))),""),"")</f>
        <v>#REF!</v>
      </c>
      <c r="S113" s="45" t="e">
        <f>IF($B113&lt;'RI compounds'!$C$19,IF($B113&gt;'RI compounds'!$C$18,INT(EXP(($B113-'RI compounds'!$C$18)/'RI compounds'!$H$19+LN('RI compounds'!$D$18))),""),"")</f>
        <v>#REF!</v>
      </c>
      <c r="T113" s="45" t="e">
        <f>IF($B113&lt;'RI compounds'!$C$20,IF($B113&gt;'RI compounds'!$C$19,INT(EXP(($B113-'RI compounds'!$C$19)/'RI compounds'!$H$20+LN('RI compounds'!$D$19))),""),"")</f>
        <v>#REF!</v>
      </c>
      <c r="U113" s="45" t="e">
        <f>IF($B113&lt;'RI compounds'!$C$21,IF($B113&gt;'RI compounds'!$C$20,INT(EXP(($B113-'RI compounds'!$C$20)/'RI compounds'!$H$21+LN('RI compounds'!$D$20))),""),"")</f>
        <v>#REF!</v>
      </c>
      <c r="V113" s="45" t="e">
        <f>IF($B113&gt;'RI compounds'!$C$21,INT(EXP(($B113-'RI compounds'!$C$20)/'RI compounds'!$H$21+LN('RI compounds'!$D$20))),"")</f>
        <v>#REF!</v>
      </c>
      <c r="W113" s="28"/>
      <c r="X113" s="48" t="str">
        <f>All!B113</f>
        <v>2-Ethyl-3.5-dimethyl-Pyrazine</v>
      </c>
      <c r="Y113" s="46">
        <f>+All!F113</f>
        <v>0.5</v>
      </c>
      <c r="Z113" s="49">
        <f>+All!H113</f>
        <v>1080</v>
      </c>
      <c r="AA113" s="50" t="str">
        <f>IF($Z113=500,'RI compounds'!$C$3,IF($Z113&lt;'RI compounds'!$D$3,(LN($Z113)-LN('RI compounds'!$D$3))*'RI compounds'!$H$4+'RI compounds'!$C$3,""))</f>
        <v/>
      </c>
      <c r="AB113" s="50" t="str">
        <f>IF($Z113=600,'RI compounds'!$C$4,IF($Z113&lt;'RI compounds'!$D$4,IF($Z113&gt;'RI compounds'!$D$3,(LN($Z113)-LN('RI compounds'!$D$3))*'RI compounds'!$H$4+'RI compounds'!$C$3,""),""))</f>
        <v/>
      </c>
      <c r="AC113" s="50" t="str">
        <f>IF($Z113=700,+'RI compounds'!$C$5,IF($Z113&lt;'RI compounds'!$D$5,IF($Z113&gt;'RI compounds'!$D$4,(LN($Z113)-LN('RI compounds'!$D$4))*'RI compounds'!$H$5+'RI compounds'!$C$4,""),""))</f>
        <v/>
      </c>
      <c r="AD113" s="50" t="str">
        <f>IF($Z113=800,'RI compounds'!$C$6,IF($Z113&lt;'RI compounds'!$D$6,IF($Z113&gt;'RI compounds'!$D$5,(LN($Z113)-LN('RI compounds'!$D$5))*'RI compounds'!$H$6+'RI compounds'!$C$5,""),""))</f>
        <v/>
      </c>
      <c r="AE113" s="50" t="str">
        <f>IF($Z113=900,'RI compounds'!$C$7,IF($Z113&lt;'RI compounds'!$D$7,IF($Z113&gt;'RI compounds'!$D$6,(LN($Z113)-LN('RI compounds'!$D$6))*'RI compounds'!$H$7+'RI compounds'!$C$6,""),""))</f>
        <v/>
      </c>
      <c r="AF113" s="50" t="str">
        <f>IF($Z113=1000,'RI compounds'!$C$8,IF($Z113&lt;'RI compounds'!$D$8,IF($Z113&gt;'RI compounds'!$D$7,(LN($Z113)-LN('RI compounds'!$D$7))*'RI compounds'!$H$8+'RI compounds'!$C$7,""),""))</f>
        <v/>
      </c>
      <c r="AG113" s="50">
        <f>IF($Z113=1100,'RI compounds'!$C$9,IF($Z113&lt;'RI compounds'!$D$9,IF($Z113&gt;'RI compounds'!$D$8,(LN($Z113)-LN('RI compounds'!$D$8))*'RI compounds'!$H$9+'RI compounds'!$C$8,""),""))</f>
        <v>15.211307549031703</v>
      </c>
      <c r="AH113" s="50" t="str">
        <f>IF($Z113=1200,'RI compounds'!$C$10,IF($Z113&lt;'RI compounds'!$D$10,IF($Z113&gt;'RI compounds'!$D$9,(LN($Z113)-LN('RI compounds'!$D$9))*'RI compounds'!$H$10+'RI compounds'!$C$9,""),""))</f>
        <v/>
      </c>
      <c r="AI113" s="50" t="str">
        <f>IF($Z113=1300,'RI compounds'!$C$11,IF($Z113&lt;'RI compounds'!$D$11,IF($Z113&gt;'RI compounds'!$D$10,(LN($Z113)-LN('RI compounds'!$D$10))*'RI compounds'!$H$11+'RI compounds'!$C$10,""),""))</f>
        <v/>
      </c>
      <c r="AJ113" s="50" t="str">
        <f>IF($Z113=1400,'RI compounds'!$C$12,IF($Z113&lt;'RI compounds'!$D$12,IF($Z113&gt;'RI compounds'!$D$11,(LN($Z113)-LN('RI compounds'!$D$11))*'RI compounds'!$H$12+'RI compounds'!$C$11,""),""))</f>
        <v/>
      </c>
      <c r="AK113" s="50" t="str">
        <f>IF($Z113=1500,'RI compounds'!$C$13,IF($Z113&lt;'RI compounds'!$D$13,IF($Z113&gt;'RI compounds'!$D$12,(LN($Z113)-LN('RI compounds'!$D$12))*'RI compounds'!$H$13+'RI compounds'!$C$12,""),""))</f>
        <v/>
      </c>
      <c r="AL113" s="50" t="str">
        <f>IF($Z113=1600,'RI compounds'!$C$14,IF($Z113&lt;'RI compounds'!$D$14,IF($Z113&gt;'RI compounds'!$D$13,(LN($Z113)-LN('RI compounds'!$D$13))*'RI compounds'!$H$14+'RI compounds'!$C$13,""),""))</f>
        <v/>
      </c>
      <c r="AM113" s="50" t="str">
        <f>IF($Z113=1700,'RI compounds'!$C$15,IF($Z113&lt;'RI compounds'!$D$15,IF($Z113&gt;'RI compounds'!$D$14,(LN($Z113)-LN('RI compounds'!$D$14))*'RI compounds'!$H$15+'RI compounds'!$C$14,""),""))</f>
        <v/>
      </c>
      <c r="AN113" s="50" t="str">
        <f>IF($Z113=1800,'RI compounds'!$C$16,IF($Z113&lt;'RI compounds'!$D$16,IF($Z113&gt;'RI compounds'!$D$15,(LN($Z113)-LN('RI compounds'!$D$15))*'RI compounds'!$H$16+'RI compounds'!$C$15,""),""))</f>
        <v/>
      </c>
      <c r="AO113" s="50" t="str">
        <f>IF($Z113=1900,'RI compounds'!$C$17,IF($Z113&lt;'RI compounds'!$D$17,IF($Z113&gt;'RI compounds'!$D$16,(LN($Z113)-LN('RI compounds'!$D$16))*'RI compounds'!$H$17+'RI compounds'!$C$16,""),""))</f>
        <v/>
      </c>
      <c r="AP113" s="50" t="str">
        <f>IF($Z113=2000,'RI compounds'!$C$18,IF($Z113&lt;'RI compounds'!$D$18,IF($Z113&gt;'RI compounds'!$D$17,(LN($Z113)-LN('RI compounds'!$D$17))*'RI compounds'!$H$18+'RI compounds'!$C$17,""),""))</f>
        <v/>
      </c>
      <c r="AQ113" s="50" t="str">
        <f>IF($Z113=2100,'RI compounds'!$C$19,IF($Z113&lt;'RI compounds'!$D$19,IF($Z113&gt;'RI compounds'!$D$18,(LN($Z113)-LN('RI compounds'!$D$18))*'RI compounds'!$H$19+'RI compounds'!$C$18,""),""))</f>
        <v/>
      </c>
      <c r="AR113" s="50" t="str">
        <f>IF($Z113=2200,'RI compounds'!$C$20,IF($Z113&lt;'RI compounds'!$D$20,IF($Z113&gt;'RI compounds'!$D$19,(LN($Z113)-LN('RI compounds'!$D$19))*'RI compounds'!$H$20+'RI compounds'!$C$19,""),""))</f>
        <v/>
      </c>
      <c r="AS113" s="50" t="str">
        <f>IF($Z113=2300,'RI compounds'!$C$21,IF($Z113&lt;'RI compounds'!$D$21,IF($Z113&gt;'RI compounds'!$D$20,(LN($Z113)-LN('RI compounds'!$D$20))*'RI compounds'!$H$21+'RI compounds'!$C$20,""),""))</f>
        <v/>
      </c>
      <c r="AT113" s="50" t="str">
        <f>IF($Z113&gt;2300,(LN($Z113)-LN('RI compounds'!$D$20))*'RI compounds'!$H$21+'RI compounds'!$C$20,"")</f>
        <v/>
      </c>
    </row>
    <row r="114" spans="1:46" s="7" customFormat="1" ht="15" x14ac:dyDescent="0.25">
      <c r="A114" s="46">
        <f>+All!F114</f>
        <v>0.5</v>
      </c>
      <c r="B114" s="47" t="e">
        <f>All!#REF!</f>
        <v>#REF!</v>
      </c>
      <c r="C114" s="45" t="e">
        <f>IF(B114&lt;'RI compounds'!$C$3,INT(EXP((B114-'RI compounds'!$C$3)/'RI compounds'!$H$4+LN('RI compounds'!$D$3))),"")</f>
        <v>#REF!</v>
      </c>
      <c r="D114" s="45" t="e">
        <f>IF($B114&lt;'RI compounds'!$C$4,IF($B114&gt;'RI compounds'!$C$3,INT(EXP(($B114-'RI compounds'!$C$3)/'RI compounds'!$H$4+LN('RI compounds'!$D$3))),""),"")</f>
        <v>#REF!</v>
      </c>
      <c r="E114" s="45" t="e">
        <f>IF($B114&lt;'RI compounds'!$C$5,IF($B114&gt;'RI compounds'!$C$4,INT(EXP(($B114-'RI compounds'!$C$4)/'RI compounds'!$H$5+LN('RI compounds'!$D$4))),""),"")</f>
        <v>#REF!</v>
      </c>
      <c r="F114" s="45" t="e">
        <f>IF($B114&lt;'RI compounds'!$C$6,IF($B114&gt;'RI compounds'!$C$5,INT(EXP(($B114-'RI compounds'!$C$5)/'RI compounds'!$H$6+LN('RI compounds'!$D$5))),""),"")</f>
        <v>#REF!</v>
      </c>
      <c r="G114" s="45" t="e">
        <f>IF($B114&lt;'RI compounds'!$C$7,IF($B114&gt;'RI compounds'!$C$6,INT(EXP(($B114-'RI compounds'!$C$6)/'RI compounds'!$H$7+LN('RI compounds'!$D$6))),""),"")</f>
        <v>#REF!</v>
      </c>
      <c r="H114" s="45" t="e">
        <f>IF($B114&lt;'RI compounds'!$C$8,IF($B114&gt;'RI compounds'!$C$7,INT(EXP(($B114-'RI compounds'!$C$7)/'RI compounds'!$H$8+LN('RI compounds'!$D$7))),""),"")</f>
        <v>#REF!</v>
      </c>
      <c r="I114" s="45" t="e">
        <f>IF($B114&lt;'RI compounds'!$C$9,IF($B114&gt;'RI compounds'!$C$8,INT(EXP(($B114-'RI compounds'!$C$8)/'RI compounds'!$H$9+LN('RI compounds'!$D$8))),""),"")</f>
        <v>#REF!</v>
      </c>
      <c r="J114" s="45" t="e">
        <f>IF($B114&lt;'RI compounds'!$C$10,IF($B114&gt;'RI compounds'!$C$9,INT(EXP(($B114-'RI compounds'!$C$9)/'RI compounds'!$H$10+LN('RI compounds'!$D$9))),""),"")</f>
        <v>#REF!</v>
      </c>
      <c r="K114" s="45" t="e">
        <f>IF($B114&lt;'RI compounds'!$C$11,IF($B114&gt;'RI compounds'!$C$10,INT(EXP(($B114-'RI compounds'!$C$10)/'RI compounds'!$H$11+LN('RI compounds'!$D$10))),""),"")</f>
        <v>#REF!</v>
      </c>
      <c r="L114" s="45" t="e">
        <f>IF($B114&lt;'RI compounds'!$C$12,IF($B114&gt;'RI compounds'!$C$11,INT(EXP(($B114-'RI compounds'!$C$11)/'RI compounds'!$H$12+LN('RI compounds'!$D$11))),""),"")</f>
        <v>#REF!</v>
      </c>
      <c r="M114" s="45" t="e">
        <f>IF($B114&lt;'RI compounds'!$C$13,IF($B114&gt;'RI compounds'!$C$12,INT(EXP(($B114-'RI compounds'!$C$12)/'RI compounds'!$H$13+LN('RI compounds'!$D$12))),""),"")</f>
        <v>#REF!</v>
      </c>
      <c r="N114" s="45" t="e">
        <f>IF($B114&lt;'RI compounds'!$C$14,IF($B114&gt;'RI compounds'!$C$13,INT(EXP(($B114-'RI compounds'!$C$13)/'RI compounds'!$H$14+LN('RI compounds'!$D$13))),""),"")</f>
        <v>#REF!</v>
      </c>
      <c r="O114" s="45" t="e">
        <f>IF($B114&lt;'RI compounds'!$C$15,IF($B114&gt;'RI compounds'!$C$14,INT(EXP(($B114-'RI compounds'!$C$14)/'RI compounds'!$H$15+LN('RI compounds'!$D$14))),""),"")</f>
        <v>#REF!</v>
      </c>
      <c r="P114" s="45" t="e">
        <f>IF($B114&lt;'RI compounds'!$C$16,IF($B114&gt;'RI compounds'!$C$15,INT(EXP(($B114-'RI compounds'!$C$15)/'RI compounds'!$H$16+LN('RI compounds'!$D$15))),""),"")</f>
        <v>#REF!</v>
      </c>
      <c r="Q114" s="45" t="e">
        <f>IF($B114&lt;'RI compounds'!$C$17,IF($B114&gt;'RI compounds'!$C$16,INT(EXP(($B114-'RI compounds'!$C$16)/'RI compounds'!$H$17+LN('RI compounds'!$D$16))),""),"")</f>
        <v>#REF!</v>
      </c>
      <c r="R114" s="45" t="e">
        <f>IF($B114&lt;'RI compounds'!$C$18,IF($B114&gt;'RI compounds'!$C$17,INT(EXP(($B114-'RI compounds'!$C$17)/'RI compounds'!$H$18+LN('RI compounds'!$D$17))),""),"")</f>
        <v>#REF!</v>
      </c>
      <c r="S114" s="45" t="e">
        <f>IF($B114&lt;'RI compounds'!$C$19,IF($B114&gt;'RI compounds'!$C$18,INT(EXP(($B114-'RI compounds'!$C$18)/'RI compounds'!$H$19+LN('RI compounds'!$D$18))),""),"")</f>
        <v>#REF!</v>
      </c>
      <c r="T114" s="45" t="e">
        <f>IF($B114&lt;'RI compounds'!$C$20,IF($B114&gt;'RI compounds'!$C$19,INT(EXP(($B114-'RI compounds'!$C$19)/'RI compounds'!$H$20+LN('RI compounds'!$D$19))),""),"")</f>
        <v>#REF!</v>
      </c>
      <c r="U114" s="45" t="e">
        <f>IF($B114&lt;'RI compounds'!$C$21,IF($B114&gt;'RI compounds'!$C$20,INT(EXP(($B114-'RI compounds'!$C$20)/'RI compounds'!$H$21+LN('RI compounds'!$D$20))),""),"")</f>
        <v>#REF!</v>
      </c>
      <c r="V114" s="45" t="e">
        <f>IF($B114&gt;'RI compounds'!$C$21,INT(EXP(($B114-'RI compounds'!$C$20)/'RI compounds'!$H$21+LN('RI compounds'!$D$20))),"")</f>
        <v>#REF!</v>
      </c>
      <c r="W114" s="28"/>
      <c r="X114" s="48" t="str">
        <f>All!B114</f>
        <v>3-Ethyl-2.5-dimethylpyrazine</v>
      </c>
      <c r="Y114" s="46">
        <f>+All!F114</f>
        <v>0.5</v>
      </c>
      <c r="Z114" s="49">
        <f>+All!H114</f>
        <v>1085</v>
      </c>
      <c r="AA114" s="50" t="str">
        <f>IF($Z114=500,'RI compounds'!$C$3,IF($Z114&lt;'RI compounds'!$D$3,(LN($Z114)-LN('RI compounds'!$D$3))*'RI compounds'!$H$4+'RI compounds'!$C$3,""))</f>
        <v/>
      </c>
      <c r="AB114" s="50" t="str">
        <f>IF($Z114=600,'RI compounds'!$C$4,IF($Z114&lt;'RI compounds'!$D$4,IF($Z114&gt;'RI compounds'!$D$3,(LN($Z114)-LN('RI compounds'!$D$3))*'RI compounds'!$H$4+'RI compounds'!$C$3,""),""))</f>
        <v/>
      </c>
      <c r="AC114" s="50" t="str">
        <f>IF($Z114=700,+'RI compounds'!$C$5,IF($Z114&lt;'RI compounds'!$D$5,IF($Z114&gt;'RI compounds'!$D$4,(LN($Z114)-LN('RI compounds'!$D$4))*'RI compounds'!$H$5+'RI compounds'!$C$4,""),""))</f>
        <v/>
      </c>
      <c r="AD114" s="50" t="str">
        <f>IF($Z114=800,'RI compounds'!$C$6,IF($Z114&lt;'RI compounds'!$D$6,IF($Z114&gt;'RI compounds'!$D$5,(LN($Z114)-LN('RI compounds'!$D$5))*'RI compounds'!$H$6+'RI compounds'!$C$5,""),""))</f>
        <v/>
      </c>
      <c r="AE114" s="50" t="str">
        <f>IF($Z114=900,'RI compounds'!$C$7,IF($Z114&lt;'RI compounds'!$D$7,IF($Z114&gt;'RI compounds'!$D$6,(LN($Z114)-LN('RI compounds'!$D$6))*'RI compounds'!$H$7+'RI compounds'!$C$6,""),""))</f>
        <v/>
      </c>
      <c r="AF114" s="50" t="str">
        <f>IF($Z114=1000,'RI compounds'!$C$8,IF($Z114&lt;'RI compounds'!$D$8,IF($Z114&gt;'RI compounds'!$D$7,(LN($Z114)-LN('RI compounds'!$D$7))*'RI compounds'!$H$8+'RI compounds'!$C$7,""),""))</f>
        <v/>
      </c>
      <c r="AG114" s="50">
        <f>IF($Z114=1100,'RI compounds'!$C$9,IF($Z114&lt;'RI compounds'!$D$9,IF($Z114&gt;'RI compounds'!$D$8,(LN($Z114)-LN('RI compounds'!$D$8))*'RI compounds'!$H$9+'RI compounds'!$C$8,""),""))</f>
        <v>15.342882560489926</v>
      </c>
      <c r="AH114" s="50" t="str">
        <f>IF($Z114=1200,'RI compounds'!$C$10,IF($Z114&lt;'RI compounds'!$D$10,IF($Z114&gt;'RI compounds'!$D$9,(LN($Z114)-LN('RI compounds'!$D$9))*'RI compounds'!$H$10+'RI compounds'!$C$9,""),""))</f>
        <v/>
      </c>
      <c r="AI114" s="50" t="str">
        <f>IF($Z114=1300,'RI compounds'!$C$11,IF($Z114&lt;'RI compounds'!$D$11,IF($Z114&gt;'RI compounds'!$D$10,(LN($Z114)-LN('RI compounds'!$D$10))*'RI compounds'!$H$11+'RI compounds'!$C$10,""),""))</f>
        <v/>
      </c>
      <c r="AJ114" s="50" t="str">
        <f>IF($Z114=1400,'RI compounds'!$C$12,IF($Z114&lt;'RI compounds'!$D$12,IF($Z114&gt;'RI compounds'!$D$11,(LN($Z114)-LN('RI compounds'!$D$11))*'RI compounds'!$H$12+'RI compounds'!$C$11,""),""))</f>
        <v/>
      </c>
      <c r="AK114" s="50" t="str">
        <f>IF($Z114=1500,'RI compounds'!$C$13,IF($Z114&lt;'RI compounds'!$D$13,IF($Z114&gt;'RI compounds'!$D$12,(LN($Z114)-LN('RI compounds'!$D$12))*'RI compounds'!$H$13+'RI compounds'!$C$12,""),""))</f>
        <v/>
      </c>
      <c r="AL114" s="50" t="str">
        <f>IF($Z114=1600,'RI compounds'!$C$14,IF($Z114&lt;'RI compounds'!$D$14,IF($Z114&gt;'RI compounds'!$D$13,(LN($Z114)-LN('RI compounds'!$D$13))*'RI compounds'!$H$14+'RI compounds'!$C$13,""),""))</f>
        <v/>
      </c>
      <c r="AM114" s="50" t="str">
        <f>IF($Z114=1700,'RI compounds'!$C$15,IF($Z114&lt;'RI compounds'!$D$15,IF($Z114&gt;'RI compounds'!$D$14,(LN($Z114)-LN('RI compounds'!$D$14))*'RI compounds'!$H$15+'RI compounds'!$C$14,""),""))</f>
        <v/>
      </c>
      <c r="AN114" s="50" t="str">
        <f>IF($Z114=1800,'RI compounds'!$C$16,IF($Z114&lt;'RI compounds'!$D$16,IF($Z114&gt;'RI compounds'!$D$15,(LN($Z114)-LN('RI compounds'!$D$15))*'RI compounds'!$H$16+'RI compounds'!$C$15,""),""))</f>
        <v/>
      </c>
      <c r="AO114" s="50" t="str">
        <f>IF($Z114=1900,'RI compounds'!$C$17,IF($Z114&lt;'RI compounds'!$D$17,IF($Z114&gt;'RI compounds'!$D$16,(LN($Z114)-LN('RI compounds'!$D$16))*'RI compounds'!$H$17+'RI compounds'!$C$16,""),""))</f>
        <v/>
      </c>
      <c r="AP114" s="50" t="str">
        <f>IF($Z114=2000,'RI compounds'!$C$18,IF($Z114&lt;'RI compounds'!$D$18,IF($Z114&gt;'RI compounds'!$D$17,(LN($Z114)-LN('RI compounds'!$D$17))*'RI compounds'!$H$18+'RI compounds'!$C$17,""),""))</f>
        <v/>
      </c>
      <c r="AQ114" s="50" t="str">
        <f>IF($Z114=2100,'RI compounds'!$C$19,IF($Z114&lt;'RI compounds'!$D$19,IF($Z114&gt;'RI compounds'!$D$18,(LN($Z114)-LN('RI compounds'!$D$18))*'RI compounds'!$H$19+'RI compounds'!$C$18,""),""))</f>
        <v/>
      </c>
      <c r="AR114" s="50" t="str">
        <f>IF($Z114=2200,'RI compounds'!$C$20,IF($Z114&lt;'RI compounds'!$D$20,IF($Z114&gt;'RI compounds'!$D$19,(LN($Z114)-LN('RI compounds'!$D$19))*'RI compounds'!$H$20+'RI compounds'!$C$19,""),""))</f>
        <v/>
      </c>
      <c r="AS114" s="50" t="str">
        <f>IF($Z114=2300,'RI compounds'!$C$21,IF($Z114&lt;'RI compounds'!$D$21,IF($Z114&gt;'RI compounds'!$D$20,(LN($Z114)-LN('RI compounds'!$D$20))*'RI compounds'!$H$21+'RI compounds'!$C$20,""),""))</f>
        <v/>
      </c>
      <c r="AT114" s="50" t="str">
        <f>IF($Z114&gt;2300,(LN($Z114)-LN('RI compounds'!$D$20))*'RI compounds'!$H$21+'RI compounds'!$C$20,"")</f>
        <v/>
      </c>
    </row>
    <row r="115" spans="1:46" s="7" customFormat="1" ht="15" x14ac:dyDescent="0.25">
      <c r="A115" s="46">
        <f>+All!F115</f>
        <v>0.5</v>
      </c>
      <c r="B115" s="47" t="e">
        <f>All!#REF!</f>
        <v>#REF!</v>
      </c>
      <c r="C115" s="45" t="e">
        <f>IF(B115&lt;'RI compounds'!$C$3,INT(EXP((B115-'RI compounds'!$C$3)/'RI compounds'!$H$4+LN('RI compounds'!$D$3))),"")</f>
        <v>#REF!</v>
      </c>
      <c r="D115" s="45" t="e">
        <f>IF($B115&lt;'RI compounds'!$C$4,IF($B115&gt;'RI compounds'!$C$3,INT(EXP(($B115-'RI compounds'!$C$3)/'RI compounds'!$H$4+LN('RI compounds'!$D$3))),""),"")</f>
        <v>#REF!</v>
      </c>
      <c r="E115" s="45" t="e">
        <f>IF($B115&lt;'RI compounds'!$C$5,IF($B115&gt;'RI compounds'!$C$4,INT(EXP(($B115-'RI compounds'!$C$4)/'RI compounds'!$H$5+LN('RI compounds'!$D$4))),""),"")</f>
        <v>#REF!</v>
      </c>
      <c r="F115" s="45" t="e">
        <f>IF($B115&lt;'RI compounds'!$C$6,IF($B115&gt;'RI compounds'!$C$5,INT(EXP(($B115-'RI compounds'!$C$5)/'RI compounds'!$H$6+LN('RI compounds'!$D$5))),""),"")</f>
        <v>#REF!</v>
      </c>
      <c r="G115" s="45" t="e">
        <f>IF($B115&lt;'RI compounds'!$C$7,IF($B115&gt;'RI compounds'!$C$6,INT(EXP(($B115-'RI compounds'!$C$6)/'RI compounds'!$H$7+LN('RI compounds'!$D$6))),""),"")</f>
        <v>#REF!</v>
      </c>
      <c r="H115" s="45" t="e">
        <f>IF($B115&lt;'RI compounds'!$C$8,IF($B115&gt;'RI compounds'!$C$7,INT(EXP(($B115-'RI compounds'!$C$7)/'RI compounds'!$H$8+LN('RI compounds'!$D$7))),""),"")</f>
        <v>#REF!</v>
      </c>
      <c r="I115" s="45" t="e">
        <f>IF($B115&lt;'RI compounds'!$C$9,IF($B115&gt;'RI compounds'!$C$8,INT(EXP(($B115-'RI compounds'!$C$8)/'RI compounds'!$H$9+LN('RI compounds'!$D$8))),""),"")</f>
        <v>#REF!</v>
      </c>
      <c r="J115" s="45" t="e">
        <f>IF($B115&lt;'RI compounds'!$C$10,IF($B115&gt;'RI compounds'!$C$9,INT(EXP(($B115-'RI compounds'!$C$9)/'RI compounds'!$H$10+LN('RI compounds'!$D$9))),""),"")</f>
        <v>#REF!</v>
      </c>
      <c r="K115" s="45" t="e">
        <f>IF($B115&lt;'RI compounds'!$C$11,IF($B115&gt;'RI compounds'!$C$10,INT(EXP(($B115-'RI compounds'!$C$10)/'RI compounds'!$H$11+LN('RI compounds'!$D$10))),""),"")</f>
        <v>#REF!</v>
      </c>
      <c r="L115" s="45" t="e">
        <f>IF($B115&lt;'RI compounds'!$C$12,IF($B115&gt;'RI compounds'!$C$11,INT(EXP(($B115-'RI compounds'!$C$11)/'RI compounds'!$H$12+LN('RI compounds'!$D$11))),""),"")</f>
        <v>#REF!</v>
      </c>
      <c r="M115" s="45" t="e">
        <f>IF($B115&lt;'RI compounds'!$C$13,IF($B115&gt;'RI compounds'!$C$12,INT(EXP(($B115-'RI compounds'!$C$12)/'RI compounds'!$H$13+LN('RI compounds'!$D$12))),""),"")</f>
        <v>#REF!</v>
      </c>
      <c r="N115" s="45" t="e">
        <f>IF($B115&lt;'RI compounds'!$C$14,IF($B115&gt;'RI compounds'!$C$13,INT(EXP(($B115-'RI compounds'!$C$13)/'RI compounds'!$H$14+LN('RI compounds'!$D$13))),""),"")</f>
        <v>#REF!</v>
      </c>
      <c r="O115" s="45" t="e">
        <f>IF($B115&lt;'RI compounds'!$C$15,IF($B115&gt;'RI compounds'!$C$14,INT(EXP(($B115-'RI compounds'!$C$14)/'RI compounds'!$H$15+LN('RI compounds'!$D$14))),""),"")</f>
        <v>#REF!</v>
      </c>
      <c r="P115" s="45" t="e">
        <f>IF($B115&lt;'RI compounds'!$C$16,IF($B115&gt;'RI compounds'!$C$15,INT(EXP(($B115-'RI compounds'!$C$15)/'RI compounds'!$H$16+LN('RI compounds'!$D$15))),""),"")</f>
        <v>#REF!</v>
      </c>
      <c r="Q115" s="45" t="e">
        <f>IF($B115&lt;'RI compounds'!$C$17,IF($B115&gt;'RI compounds'!$C$16,INT(EXP(($B115-'RI compounds'!$C$16)/'RI compounds'!$H$17+LN('RI compounds'!$D$16))),""),"")</f>
        <v>#REF!</v>
      </c>
      <c r="R115" s="45" t="e">
        <f>IF($B115&lt;'RI compounds'!$C$18,IF($B115&gt;'RI compounds'!$C$17,INT(EXP(($B115-'RI compounds'!$C$17)/'RI compounds'!$H$18+LN('RI compounds'!$D$17))),""),"")</f>
        <v>#REF!</v>
      </c>
      <c r="S115" s="45" t="e">
        <f>IF($B115&lt;'RI compounds'!$C$19,IF($B115&gt;'RI compounds'!$C$18,INT(EXP(($B115-'RI compounds'!$C$18)/'RI compounds'!$H$19+LN('RI compounds'!$D$18))),""),"")</f>
        <v>#REF!</v>
      </c>
      <c r="T115" s="45" t="e">
        <f>IF($B115&lt;'RI compounds'!$C$20,IF($B115&gt;'RI compounds'!$C$19,INT(EXP(($B115-'RI compounds'!$C$19)/'RI compounds'!$H$20+LN('RI compounds'!$D$19))),""),"")</f>
        <v>#REF!</v>
      </c>
      <c r="U115" s="45" t="e">
        <f>IF($B115&lt;'RI compounds'!$C$21,IF($B115&gt;'RI compounds'!$C$20,INT(EXP(($B115-'RI compounds'!$C$20)/'RI compounds'!$H$21+LN('RI compounds'!$D$20))),""),"")</f>
        <v>#REF!</v>
      </c>
      <c r="V115" s="45" t="e">
        <f>IF($B115&gt;'RI compounds'!$C$21,INT(EXP(($B115-'RI compounds'!$C$20)/'RI compounds'!$H$21+LN('RI compounds'!$D$20))),"")</f>
        <v>#REF!</v>
      </c>
      <c r="W115" s="28"/>
      <c r="X115" s="48" t="str">
        <f>All!B115</f>
        <v>Tetramethylpyrazine</v>
      </c>
      <c r="Y115" s="46">
        <f>+All!F115</f>
        <v>0.5</v>
      </c>
      <c r="Z115" s="49">
        <f>+All!H115</f>
        <v>1087</v>
      </c>
      <c r="AA115" s="50" t="str">
        <f>IF($Z115=500,'RI compounds'!$C$3,IF($Z115&lt;'RI compounds'!$D$3,(LN($Z115)-LN('RI compounds'!$D$3))*'RI compounds'!$H$4+'RI compounds'!$C$3,""))</f>
        <v/>
      </c>
      <c r="AB115" s="50" t="str">
        <f>IF($Z115=600,'RI compounds'!$C$4,IF($Z115&lt;'RI compounds'!$D$4,IF($Z115&gt;'RI compounds'!$D$3,(LN($Z115)-LN('RI compounds'!$D$3))*'RI compounds'!$H$4+'RI compounds'!$C$3,""),""))</f>
        <v/>
      </c>
      <c r="AC115" s="50" t="str">
        <f>IF($Z115=700,+'RI compounds'!$C$5,IF($Z115&lt;'RI compounds'!$D$5,IF($Z115&gt;'RI compounds'!$D$4,(LN($Z115)-LN('RI compounds'!$D$4))*'RI compounds'!$H$5+'RI compounds'!$C$4,""),""))</f>
        <v/>
      </c>
      <c r="AD115" s="50" t="str">
        <f>IF($Z115=800,'RI compounds'!$C$6,IF($Z115&lt;'RI compounds'!$D$6,IF($Z115&gt;'RI compounds'!$D$5,(LN($Z115)-LN('RI compounds'!$D$5))*'RI compounds'!$H$6+'RI compounds'!$C$5,""),""))</f>
        <v/>
      </c>
      <c r="AE115" s="50" t="str">
        <f>IF($Z115=900,'RI compounds'!$C$7,IF($Z115&lt;'RI compounds'!$D$7,IF($Z115&gt;'RI compounds'!$D$6,(LN($Z115)-LN('RI compounds'!$D$6))*'RI compounds'!$H$7+'RI compounds'!$C$6,""),""))</f>
        <v/>
      </c>
      <c r="AF115" s="50" t="str">
        <f>IF($Z115=1000,'RI compounds'!$C$8,IF($Z115&lt;'RI compounds'!$D$8,IF($Z115&gt;'RI compounds'!$D$7,(LN($Z115)-LN('RI compounds'!$D$7))*'RI compounds'!$H$8+'RI compounds'!$C$7,""),""))</f>
        <v/>
      </c>
      <c r="AG115" s="50">
        <f>IF($Z115=1100,'RI compounds'!$C$9,IF($Z115&lt;'RI compounds'!$D$9,IF($Z115&gt;'RI compounds'!$D$8,(LN($Z115)-LN('RI compounds'!$D$8))*'RI compounds'!$H$9+'RI compounds'!$C$8,""),""))</f>
        <v>15.395342868753099</v>
      </c>
      <c r="AH115" s="50" t="str">
        <f>IF($Z115=1200,'RI compounds'!$C$10,IF($Z115&lt;'RI compounds'!$D$10,IF($Z115&gt;'RI compounds'!$D$9,(LN($Z115)-LN('RI compounds'!$D$9))*'RI compounds'!$H$10+'RI compounds'!$C$9,""),""))</f>
        <v/>
      </c>
      <c r="AI115" s="50" t="str">
        <f>IF($Z115=1300,'RI compounds'!$C$11,IF($Z115&lt;'RI compounds'!$D$11,IF($Z115&gt;'RI compounds'!$D$10,(LN($Z115)-LN('RI compounds'!$D$10))*'RI compounds'!$H$11+'RI compounds'!$C$10,""),""))</f>
        <v/>
      </c>
      <c r="AJ115" s="50" t="str">
        <f>IF($Z115=1400,'RI compounds'!$C$12,IF($Z115&lt;'RI compounds'!$D$12,IF($Z115&gt;'RI compounds'!$D$11,(LN($Z115)-LN('RI compounds'!$D$11))*'RI compounds'!$H$12+'RI compounds'!$C$11,""),""))</f>
        <v/>
      </c>
      <c r="AK115" s="50" t="str">
        <f>IF($Z115=1500,'RI compounds'!$C$13,IF($Z115&lt;'RI compounds'!$D$13,IF($Z115&gt;'RI compounds'!$D$12,(LN($Z115)-LN('RI compounds'!$D$12))*'RI compounds'!$H$13+'RI compounds'!$C$12,""),""))</f>
        <v/>
      </c>
      <c r="AL115" s="50" t="str">
        <f>IF($Z115=1600,'RI compounds'!$C$14,IF($Z115&lt;'RI compounds'!$D$14,IF($Z115&gt;'RI compounds'!$D$13,(LN($Z115)-LN('RI compounds'!$D$13))*'RI compounds'!$H$14+'RI compounds'!$C$13,""),""))</f>
        <v/>
      </c>
      <c r="AM115" s="50" t="str">
        <f>IF($Z115=1700,'RI compounds'!$C$15,IF($Z115&lt;'RI compounds'!$D$15,IF($Z115&gt;'RI compounds'!$D$14,(LN($Z115)-LN('RI compounds'!$D$14))*'RI compounds'!$H$15+'RI compounds'!$C$14,""),""))</f>
        <v/>
      </c>
      <c r="AN115" s="50" t="str">
        <f>IF($Z115=1800,'RI compounds'!$C$16,IF($Z115&lt;'RI compounds'!$D$16,IF($Z115&gt;'RI compounds'!$D$15,(LN($Z115)-LN('RI compounds'!$D$15))*'RI compounds'!$H$16+'RI compounds'!$C$15,""),""))</f>
        <v/>
      </c>
      <c r="AO115" s="50" t="str">
        <f>IF($Z115=1900,'RI compounds'!$C$17,IF($Z115&lt;'RI compounds'!$D$17,IF($Z115&gt;'RI compounds'!$D$16,(LN($Z115)-LN('RI compounds'!$D$16))*'RI compounds'!$H$17+'RI compounds'!$C$16,""),""))</f>
        <v/>
      </c>
      <c r="AP115" s="50" t="str">
        <f>IF($Z115=2000,'RI compounds'!$C$18,IF($Z115&lt;'RI compounds'!$D$18,IF($Z115&gt;'RI compounds'!$D$17,(LN($Z115)-LN('RI compounds'!$D$17))*'RI compounds'!$H$18+'RI compounds'!$C$17,""),""))</f>
        <v/>
      </c>
      <c r="AQ115" s="50" t="str">
        <f>IF($Z115=2100,'RI compounds'!$C$19,IF($Z115&lt;'RI compounds'!$D$19,IF($Z115&gt;'RI compounds'!$D$18,(LN($Z115)-LN('RI compounds'!$D$18))*'RI compounds'!$H$19+'RI compounds'!$C$18,""),""))</f>
        <v/>
      </c>
      <c r="AR115" s="50" t="str">
        <f>IF($Z115=2200,'RI compounds'!$C$20,IF($Z115&lt;'RI compounds'!$D$20,IF($Z115&gt;'RI compounds'!$D$19,(LN($Z115)-LN('RI compounds'!$D$19))*'RI compounds'!$H$20+'RI compounds'!$C$19,""),""))</f>
        <v/>
      </c>
      <c r="AS115" s="50" t="str">
        <f>IF($Z115=2300,'RI compounds'!$C$21,IF($Z115&lt;'RI compounds'!$D$21,IF($Z115&gt;'RI compounds'!$D$20,(LN($Z115)-LN('RI compounds'!$D$20))*'RI compounds'!$H$21+'RI compounds'!$C$20,""),""))</f>
        <v/>
      </c>
      <c r="AT115" s="50" t="str">
        <f>IF($Z115&gt;2300,(LN($Z115)-LN('RI compounds'!$D$20))*'RI compounds'!$H$21+'RI compounds'!$C$20,"")</f>
        <v/>
      </c>
    </row>
    <row r="116" spans="1:46" s="7" customFormat="1" ht="15" x14ac:dyDescent="0.25">
      <c r="A116" s="46">
        <f>+All!F116</f>
        <v>0.5</v>
      </c>
      <c r="B116" s="47" t="e">
        <f>All!#REF!</f>
        <v>#REF!</v>
      </c>
      <c r="C116" s="45" t="e">
        <f>IF(B116&lt;'RI compounds'!$C$3,INT(EXP((B116-'RI compounds'!$C$3)/'RI compounds'!$H$4+LN('RI compounds'!$D$3))),"")</f>
        <v>#REF!</v>
      </c>
      <c r="D116" s="45" t="e">
        <f>IF($B116&lt;'RI compounds'!$C$4,IF($B116&gt;'RI compounds'!$C$3,INT(EXP(($B116-'RI compounds'!$C$3)/'RI compounds'!$H$4+LN('RI compounds'!$D$3))),""),"")</f>
        <v>#REF!</v>
      </c>
      <c r="E116" s="45" t="e">
        <f>IF($B116&lt;'RI compounds'!$C$5,IF($B116&gt;'RI compounds'!$C$4,INT(EXP(($B116-'RI compounds'!$C$4)/'RI compounds'!$H$5+LN('RI compounds'!$D$4))),""),"")</f>
        <v>#REF!</v>
      </c>
      <c r="F116" s="45" t="e">
        <f>IF($B116&lt;'RI compounds'!$C$6,IF($B116&gt;'RI compounds'!$C$5,INT(EXP(($B116-'RI compounds'!$C$5)/'RI compounds'!$H$6+LN('RI compounds'!$D$5))),""),"")</f>
        <v>#REF!</v>
      </c>
      <c r="G116" s="45" t="e">
        <f>IF($B116&lt;'RI compounds'!$C$7,IF($B116&gt;'RI compounds'!$C$6,INT(EXP(($B116-'RI compounds'!$C$6)/'RI compounds'!$H$7+LN('RI compounds'!$D$6))),""),"")</f>
        <v>#REF!</v>
      </c>
      <c r="H116" s="45" t="e">
        <f>IF($B116&lt;'RI compounds'!$C$8,IF($B116&gt;'RI compounds'!$C$7,INT(EXP(($B116-'RI compounds'!$C$7)/'RI compounds'!$H$8+LN('RI compounds'!$D$7))),""),"")</f>
        <v>#REF!</v>
      </c>
      <c r="I116" s="45" t="e">
        <f>IF($B116&lt;'RI compounds'!$C$9,IF($B116&gt;'RI compounds'!$C$8,INT(EXP(($B116-'RI compounds'!$C$8)/'RI compounds'!$H$9+LN('RI compounds'!$D$8))),""),"")</f>
        <v>#REF!</v>
      </c>
      <c r="J116" s="45" t="e">
        <f>IF($B116&lt;'RI compounds'!$C$10,IF($B116&gt;'RI compounds'!$C$9,INT(EXP(($B116-'RI compounds'!$C$9)/'RI compounds'!$H$10+LN('RI compounds'!$D$9))),""),"")</f>
        <v>#REF!</v>
      </c>
      <c r="K116" s="45" t="e">
        <f>IF($B116&lt;'RI compounds'!$C$11,IF($B116&gt;'RI compounds'!$C$10,INT(EXP(($B116-'RI compounds'!$C$10)/'RI compounds'!$H$11+LN('RI compounds'!$D$10))),""),"")</f>
        <v>#REF!</v>
      </c>
      <c r="L116" s="45" t="e">
        <f>IF($B116&lt;'RI compounds'!$C$12,IF($B116&gt;'RI compounds'!$C$11,INT(EXP(($B116-'RI compounds'!$C$11)/'RI compounds'!$H$12+LN('RI compounds'!$D$11))),""),"")</f>
        <v>#REF!</v>
      </c>
      <c r="M116" s="45" t="e">
        <f>IF($B116&lt;'RI compounds'!$C$13,IF($B116&gt;'RI compounds'!$C$12,INT(EXP(($B116-'RI compounds'!$C$12)/'RI compounds'!$H$13+LN('RI compounds'!$D$12))),""),"")</f>
        <v>#REF!</v>
      </c>
      <c r="N116" s="45" t="e">
        <f>IF($B116&lt;'RI compounds'!$C$14,IF($B116&gt;'RI compounds'!$C$13,INT(EXP(($B116-'RI compounds'!$C$13)/'RI compounds'!$H$14+LN('RI compounds'!$D$13))),""),"")</f>
        <v>#REF!</v>
      </c>
      <c r="O116" s="45" t="e">
        <f>IF($B116&lt;'RI compounds'!$C$15,IF($B116&gt;'RI compounds'!$C$14,INT(EXP(($B116-'RI compounds'!$C$14)/'RI compounds'!$H$15+LN('RI compounds'!$D$14))),""),"")</f>
        <v>#REF!</v>
      </c>
      <c r="P116" s="45" t="e">
        <f>IF($B116&lt;'RI compounds'!$C$16,IF($B116&gt;'RI compounds'!$C$15,INT(EXP(($B116-'RI compounds'!$C$15)/'RI compounds'!$H$16+LN('RI compounds'!$D$15))),""),"")</f>
        <v>#REF!</v>
      </c>
      <c r="Q116" s="45" t="e">
        <f>IF($B116&lt;'RI compounds'!$C$17,IF($B116&gt;'RI compounds'!$C$16,INT(EXP(($B116-'RI compounds'!$C$16)/'RI compounds'!$H$17+LN('RI compounds'!$D$16))),""),"")</f>
        <v>#REF!</v>
      </c>
      <c r="R116" s="45" t="e">
        <f>IF($B116&lt;'RI compounds'!$C$18,IF($B116&gt;'RI compounds'!$C$17,INT(EXP(($B116-'RI compounds'!$C$17)/'RI compounds'!$H$18+LN('RI compounds'!$D$17))),""),"")</f>
        <v>#REF!</v>
      </c>
      <c r="S116" s="45" t="e">
        <f>IF($B116&lt;'RI compounds'!$C$19,IF($B116&gt;'RI compounds'!$C$18,INT(EXP(($B116-'RI compounds'!$C$18)/'RI compounds'!$H$19+LN('RI compounds'!$D$18))),""),"")</f>
        <v>#REF!</v>
      </c>
      <c r="T116" s="45" t="e">
        <f>IF($B116&lt;'RI compounds'!$C$20,IF($B116&gt;'RI compounds'!$C$19,INT(EXP(($B116-'RI compounds'!$C$19)/'RI compounds'!$H$20+LN('RI compounds'!$D$19))),""),"")</f>
        <v>#REF!</v>
      </c>
      <c r="U116" s="45" t="e">
        <f>IF($B116&lt;'RI compounds'!$C$21,IF($B116&gt;'RI compounds'!$C$20,INT(EXP(($B116-'RI compounds'!$C$20)/'RI compounds'!$H$21+LN('RI compounds'!$D$20))),""),"")</f>
        <v>#REF!</v>
      </c>
      <c r="V116" s="45" t="e">
        <f>IF($B116&gt;'RI compounds'!$C$21,INT(EXP(($B116-'RI compounds'!$C$20)/'RI compounds'!$H$21+LN('RI compounds'!$D$20))),"")</f>
        <v>#REF!</v>
      </c>
      <c r="W116" s="28"/>
      <c r="X116" s="48" t="str">
        <f>All!B116</f>
        <v>2-Nonanone</v>
      </c>
      <c r="Y116" s="46">
        <f>+All!F116</f>
        <v>0.5</v>
      </c>
      <c r="Z116" s="49">
        <f>+All!H116</f>
        <v>1088</v>
      </c>
      <c r="AA116" s="50" t="str">
        <f>IF($Z116=500,'RI compounds'!$C$3,IF($Z116&lt;'RI compounds'!$D$3,(LN($Z116)-LN('RI compounds'!$D$3))*'RI compounds'!$H$4+'RI compounds'!$C$3,""))</f>
        <v/>
      </c>
      <c r="AB116" s="50" t="str">
        <f>IF($Z116=600,'RI compounds'!$C$4,IF($Z116&lt;'RI compounds'!$D$4,IF($Z116&gt;'RI compounds'!$D$3,(LN($Z116)-LN('RI compounds'!$D$3))*'RI compounds'!$H$4+'RI compounds'!$C$3,""),""))</f>
        <v/>
      </c>
      <c r="AC116" s="50" t="str">
        <f>IF($Z116=700,+'RI compounds'!$C$5,IF($Z116&lt;'RI compounds'!$D$5,IF($Z116&gt;'RI compounds'!$D$4,(LN($Z116)-LN('RI compounds'!$D$4))*'RI compounds'!$H$5+'RI compounds'!$C$4,""),""))</f>
        <v/>
      </c>
      <c r="AD116" s="50" t="str">
        <f>IF($Z116=800,'RI compounds'!$C$6,IF($Z116&lt;'RI compounds'!$D$6,IF($Z116&gt;'RI compounds'!$D$5,(LN($Z116)-LN('RI compounds'!$D$5))*'RI compounds'!$H$6+'RI compounds'!$C$5,""),""))</f>
        <v/>
      </c>
      <c r="AE116" s="50" t="str">
        <f>IF($Z116=900,'RI compounds'!$C$7,IF($Z116&lt;'RI compounds'!$D$7,IF($Z116&gt;'RI compounds'!$D$6,(LN($Z116)-LN('RI compounds'!$D$6))*'RI compounds'!$H$7+'RI compounds'!$C$6,""),""))</f>
        <v/>
      </c>
      <c r="AF116" s="50" t="str">
        <f>IF($Z116=1000,'RI compounds'!$C$8,IF($Z116&lt;'RI compounds'!$D$8,IF($Z116&gt;'RI compounds'!$D$7,(LN($Z116)-LN('RI compounds'!$D$7))*'RI compounds'!$H$8+'RI compounds'!$C$7,""),""))</f>
        <v/>
      </c>
      <c r="AG116" s="50">
        <f>IF($Z116=1100,'RI compounds'!$C$9,IF($Z116&lt;'RI compounds'!$D$9,IF($Z116&gt;'RI compounds'!$D$8,(LN($Z116)-LN('RI compounds'!$D$8))*'RI compounds'!$H$9+'RI compounds'!$C$8,""),""))</f>
        <v>15.421536837804215</v>
      </c>
      <c r="AH116" s="50" t="str">
        <f>IF($Z116=1200,'RI compounds'!$C$10,IF($Z116&lt;'RI compounds'!$D$10,IF($Z116&gt;'RI compounds'!$D$9,(LN($Z116)-LN('RI compounds'!$D$9))*'RI compounds'!$H$10+'RI compounds'!$C$9,""),""))</f>
        <v/>
      </c>
      <c r="AI116" s="50" t="str">
        <f>IF($Z116=1300,'RI compounds'!$C$11,IF($Z116&lt;'RI compounds'!$D$11,IF($Z116&gt;'RI compounds'!$D$10,(LN($Z116)-LN('RI compounds'!$D$10))*'RI compounds'!$H$11+'RI compounds'!$C$10,""),""))</f>
        <v/>
      </c>
      <c r="AJ116" s="50" t="str">
        <f>IF($Z116=1400,'RI compounds'!$C$12,IF($Z116&lt;'RI compounds'!$D$12,IF($Z116&gt;'RI compounds'!$D$11,(LN($Z116)-LN('RI compounds'!$D$11))*'RI compounds'!$H$12+'RI compounds'!$C$11,""),""))</f>
        <v/>
      </c>
      <c r="AK116" s="50" t="str">
        <f>IF($Z116=1500,'RI compounds'!$C$13,IF($Z116&lt;'RI compounds'!$D$13,IF($Z116&gt;'RI compounds'!$D$12,(LN($Z116)-LN('RI compounds'!$D$12))*'RI compounds'!$H$13+'RI compounds'!$C$12,""),""))</f>
        <v/>
      </c>
      <c r="AL116" s="50" t="str">
        <f>IF($Z116=1600,'RI compounds'!$C$14,IF($Z116&lt;'RI compounds'!$D$14,IF($Z116&gt;'RI compounds'!$D$13,(LN($Z116)-LN('RI compounds'!$D$13))*'RI compounds'!$H$14+'RI compounds'!$C$13,""),""))</f>
        <v/>
      </c>
      <c r="AM116" s="50" t="str">
        <f>IF($Z116=1700,'RI compounds'!$C$15,IF($Z116&lt;'RI compounds'!$D$15,IF($Z116&gt;'RI compounds'!$D$14,(LN($Z116)-LN('RI compounds'!$D$14))*'RI compounds'!$H$15+'RI compounds'!$C$14,""),""))</f>
        <v/>
      </c>
      <c r="AN116" s="50" t="str">
        <f>IF($Z116=1800,'RI compounds'!$C$16,IF($Z116&lt;'RI compounds'!$D$16,IF($Z116&gt;'RI compounds'!$D$15,(LN($Z116)-LN('RI compounds'!$D$15))*'RI compounds'!$H$16+'RI compounds'!$C$15,""),""))</f>
        <v/>
      </c>
      <c r="AO116" s="50" t="str">
        <f>IF($Z116=1900,'RI compounds'!$C$17,IF($Z116&lt;'RI compounds'!$D$17,IF($Z116&gt;'RI compounds'!$D$16,(LN($Z116)-LN('RI compounds'!$D$16))*'RI compounds'!$H$17+'RI compounds'!$C$16,""),""))</f>
        <v/>
      </c>
      <c r="AP116" s="50" t="str">
        <f>IF($Z116=2000,'RI compounds'!$C$18,IF($Z116&lt;'RI compounds'!$D$18,IF($Z116&gt;'RI compounds'!$D$17,(LN($Z116)-LN('RI compounds'!$D$17))*'RI compounds'!$H$18+'RI compounds'!$C$17,""),""))</f>
        <v/>
      </c>
      <c r="AQ116" s="50" t="str">
        <f>IF($Z116=2100,'RI compounds'!$C$19,IF($Z116&lt;'RI compounds'!$D$19,IF($Z116&gt;'RI compounds'!$D$18,(LN($Z116)-LN('RI compounds'!$D$18))*'RI compounds'!$H$19+'RI compounds'!$C$18,""),""))</f>
        <v/>
      </c>
      <c r="AR116" s="50" t="str">
        <f>IF($Z116=2200,'RI compounds'!$C$20,IF($Z116&lt;'RI compounds'!$D$20,IF($Z116&gt;'RI compounds'!$D$19,(LN($Z116)-LN('RI compounds'!$D$19))*'RI compounds'!$H$20+'RI compounds'!$C$19,""),""))</f>
        <v/>
      </c>
      <c r="AS116" s="50" t="str">
        <f>IF($Z116=2300,'RI compounds'!$C$21,IF($Z116&lt;'RI compounds'!$D$21,IF($Z116&gt;'RI compounds'!$D$20,(LN($Z116)-LN('RI compounds'!$D$20))*'RI compounds'!$H$21+'RI compounds'!$C$20,""),""))</f>
        <v/>
      </c>
      <c r="AT116" s="50" t="str">
        <f>IF($Z116&gt;2300,(LN($Z116)-LN('RI compounds'!$D$20))*'RI compounds'!$H$21+'RI compounds'!$C$20,"")</f>
        <v/>
      </c>
    </row>
    <row r="117" spans="1:46" s="7" customFormat="1" ht="15" x14ac:dyDescent="0.25">
      <c r="A117" s="46">
        <f>+All!F117</f>
        <v>0.5</v>
      </c>
      <c r="B117" s="47" t="e">
        <f>All!#REF!</f>
        <v>#REF!</v>
      </c>
      <c r="C117" s="45" t="e">
        <f>IF(B117&lt;'RI compounds'!$C$3,INT(EXP((B117-'RI compounds'!$C$3)/'RI compounds'!$H$4+LN('RI compounds'!$D$3))),"")</f>
        <v>#REF!</v>
      </c>
      <c r="D117" s="45" t="e">
        <f>IF($B117&lt;'RI compounds'!$C$4,IF($B117&gt;'RI compounds'!$C$3,INT(EXP(($B117-'RI compounds'!$C$3)/'RI compounds'!$H$4+LN('RI compounds'!$D$3))),""),"")</f>
        <v>#REF!</v>
      </c>
      <c r="E117" s="45" t="e">
        <f>IF($B117&lt;'RI compounds'!$C$5,IF($B117&gt;'RI compounds'!$C$4,INT(EXP(($B117-'RI compounds'!$C$4)/'RI compounds'!$H$5+LN('RI compounds'!$D$4))),""),"")</f>
        <v>#REF!</v>
      </c>
      <c r="F117" s="45" t="e">
        <f>IF($B117&lt;'RI compounds'!$C$6,IF($B117&gt;'RI compounds'!$C$5,INT(EXP(($B117-'RI compounds'!$C$5)/'RI compounds'!$H$6+LN('RI compounds'!$D$5))),""),"")</f>
        <v>#REF!</v>
      </c>
      <c r="G117" s="45" t="e">
        <f>IF($B117&lt;'RI compounds'!$C$7,IF($B117&gt;'RI compounds'!$C$6,INT(EXP(($B117-'RI compounds'!$C$6)/'RI compounds'!$H$7+LN('RI compounds'!$D$6))),""),"")</f>
        <v>#REF!</v>
      </c>
      <c r="H117" s="45" t="e">
        <f>IF($B117&lt;'RI compounds'!$C$8,IF($B117&gt;'RI compounds'!$C$7,INT(EXP(($B117-'RI compounds'!$C$7)/'RI compounds'!$H$8+LN('RI compounds'!$D$7))),""),"")</f>
        <v>#REF!</v>
      </c>
      <c r="I117" s="45" t="e">
        <f>IF($B117&lt;'RI compounds'!$C$9,IF($B117&gt;'RI compounds'!$C$8,INT(EXP(($B117-'RI compounds'!$C$8)/'RI compounds'!$H$9+LN('RI compounds'!$D$8))),""),"")</f>
        <v>#REF!</v>
      </c>
      <c r="J117" s="45" t="e">
        <f>IF($B117&lt;'RI compounds'!$C$10,IF($B117&gt;'RI compounds'!$C$9,INT(EXP(($B117-'RI compounds'!$C$9)/'RI compounds'!$H$10+LN('RI compounds'!$D$9))),""),"")</f>
        <v>#REF!</v>
      </c>
      <c r="K117" s="45" t="e">
        <f>IF($B117&lt;'RI compounds'!$C$11,IF($B117&gt;'RI compounds'!$C$10,INT(EXP(($B117-'RI compounds'!$C$10)/'RI compounds'!$H$11+LN('RI compounds'!$D$10))),""),"")</f>
        <v>#REF!</v>
      </c>
      <c r="L117" s="45" t="e">
        <f>IF($B117&lt;'RI compounds'!$C$12,IF($B117&gt;'RI compounds'!$C$11,INT(EXP(($B117-'RI compounds'!$C$11)/'RI compounds'!$H$12+LN('RI compounds'!$D$11))),""),"")</f>
        <v>#REF!</v>
      </c>
      <c r="M117" s="45" t="e">
        <f>IF($B117&lt;'RI compounds'!$C$13,IF($B117&gt;'RI compounds'!$C$12,INT(EXP(($B117-'RI compounds'!$C$12)/'RI compounds'!$H$13+LN('RI compounds'!$D$12))),""),"")</f>
        <v>#REF!</v>
      </c>
      <c r="N117" s="45" t="e">
        <f>IF($B117&lt;'RI compounds'!$C$14,IF($B117&gt;'RI compounds'!$C$13,INT(EXP(($B117-'RI compounds'!$C$13)/'RI compounds'!$H$14+LN('RI compounds'!$D$13))),""),"")</f>
        <v>#REF!</v>
      </c>
      <c r="O117" s="45" t="e">
        <f>IF($B117&lt;'RI compounds'!$C$15,IF($B117&gt;'RI compounds'!$C$14,INT(EXP(($B117-'RI compounds'!$C$14)/'RI compounds'!$H$15+LN('RI compounds'!$D$14))),""),"")</f>
        <v>#REF!</v>
      </c>
      <c r="P117" s="45" t="e">
        <f>IF($B117&lt;'RI compounds'!$C$16,IF($B117&gt;'RI compounds'!$C$15,INT(EXP(($B117-'RI compounds'!$C$15)/'RI compounds'!$H$16+LN('RI compounds'!$D$15))),""),"")</f>
        <v>#REF!</v>
      </c>
      <c r="Q117" s="45" t="e">
        <f>IF($B117&lt;'RI compounds'!$C$17,IF($B117&gt;'RI compounds'!$C$16,INT(EXP(($B117-'RI compounds'!$C$16)/'RI compounds'!$H$17+LN('RI compounds'!$D$16))),""),"")</f>
        <v>#REF!</v>
      </c>
      <c r="R117" s="45" t="e">
        <f>IF($B117&lt;'RI compounds'!$C$18,IF($B117&gt;'RI compounds'!$C$17,INT(EXP(($B117-'RI compounds'!$C$17)/'RI compounds'!$H$18+LN('RI compounds'!$D$17))),""),"")</f>
        <v>#REF!</v>
      </c>
      <c r="S117" s="45" t="e">
        <f>IF($B117&lt;'RI compounds'!$C$19,IF($B117&gt;'RI compounds'!$C$18,INT(EXP(($B117-'RI compounds'!$C$18)/'RI compounds'!$H$19+LN('RI compounds'!$D$18))),""),"")</f>
        <v>#REF!</v>
      </c>
      <c r="T117" s="45" t="e">
        <f>IF($B117&lt;'RI compounds'!$C$20,IF($B117&gt;'RI compounds'!$C$19,INT(EXP(($B117-'RI compounds'!$C$19)/'RI compounds'!$H$20+LN('RI compounds'!$D$19))),""),"")</f>
        <v>#REF!</v>
      </c>
      <c r="U117" s="45" t="e">
        <f>IF($B117&lt;'RI compounds'!$C$21,IF($B117&gt;'RI compounds'!$C$20,INT(EXP(($B117-'RI compounds'!$C$20)/'RI compounds'!$H$21+LN('RI compounds'!$D$20))),""),"")</f>
        <v>#REF!</v>
      </c>
      <c r="V117" s="45" t="e">
        <f>IF($B117&gt;'RI compounds'!$C$21,INT(EXP(($B117-'RI compounds'!$C$20)/'RI compounds'!$H$21+LN('RI compounds'!$D$20))),"")</f>
        <v>#REF!</v>
      </c>
      <c r="W117" s="28"/>
      <c r="X117" s="48" t="str">
        <f>All!B117</f>
        <v>2-Nonanone-Alt</v>
      </c>
      <c r="Y117" s="46">
        <f>+All!F117</f>
        <v>0.5</v>
      </c>
      <c r="Z117" s="49">
        <f>+All!H117</f>
        <v>1088</v>
      </c>
      <c r="AA117" s="50" t="str">
        <f>IF($Z117=500,'RI compounds'!$C$3,IF($Z117&lt;'RI compounds'!$D$3,(LN($Z117)-LN('RI compounds'!$D$3))*'RI compounds'!$H$4+'RI compounds'!$C$3,""))</f>
        <v/>
      </c>
      <c r="AB117" s="50" t="str">
        <f>IF($Z117=600,'RI compounds'!$C$4,IF($Z117&lt;'RI compounds'!$D$4,IF($Z117&gt;'RI compounds'!$D$3,(LN($Z117)-LN('RI compounds'!$D$3))*'RI compounds'!$H$4+'RI compounds'!$C$3,""),""))</f>
        <v/>
      </c>
      <c r="AC117" s="50" t="str">
        <f>IF($Z117=700,+'RI compounds'!$C$5,IF($Z117&lt;'RI compounds'!$D$5,IF($Z117&gt;'RI compounds'!$D$4,(LN($Z117)-LN('RI compounds'!$D$4))*'RI compounds'!$H$5+'RI compounds'!$C$4,""),""))</f>
        <v/>
      </c>
      <c r="AD117" s="50" t="str">
        <f>IF($Z117=800,'RI compounds'!$C$6,IF($Z117&lt;'RI compounds'!$D$6,IF($Z117&gt;'RI compounds'!$D$5,(LN($Z117)-LN('RI compounds'!$D$5))*'RI compounds'!$H$6+'RI compounds'!$C$5,""),""))</f>
        <v/>
      </c>
      <c r="AE117" s="50" t="str">
        <f>IF($Z117=900,'RI compounds'!$C$7,IF($Z117&lt;'RI compounds'!$D$7,IF($Z117&gt;'RI compounds'!$D$6,(LN($Z117)-LN('RI compounds'!$D$6))*'RI compounds'!$H$7+'RI compounds'!$C$6,""),""))</f>
        <v/>
      </c>
      <c r="AF117" s="50" t="str">
        <f>IF($Z117=1000,'RI compounds'!$C$8,IF($Z117&lt;'RI compounds'!$D$8,IF($Z117&gt;'RI compounds'!$D$7,(LN($Z117)-LN('RI compounds'!$D$7))*'RI compounds'!$H$8+'RI compounds'!$C$7,""),""))</f>
        <v/>
      </c>
      <c r="AG117" s="50">
        <f>IF($Z117=1100,'RI compounds'!$C$9,IF($Z117&lt;'RI compounds'!$D$9,IF($Z117&gt;'RI compounds'!$D$8,(LN($Z117)-LN('RI compounds'!$D$8))*'RI compounds'!$H$9+'RI compounds'!$C$8,""),""))</f>
        <v>15.421536837804215</v>
      </c>
      <c r="AH117" s="50" t="str">
        <f>IF($Z117=1200,'RI compounds'!$C$10,IF($Z117&lt;'RI compounds'!$D$10,IF($Z117&gt;'RI compounds'!$D$9,(LN($Z117)-LN('RI compounds'!$D$9))*'RI compounds'!$H$10+'RI compounds'!$C$9,""),""))</f>
        <v/>
      </c>
      <c r="AI117" s="50" t="str">
        <f>IF($Z117=1300,'RI compounds'!$C$11,IF($Z117&lt;'RI compounds'!$D$11,IF($Z117&gt;'RI compounds'!$D$10,(LN($Z117)-LN('RI compounds'!$D$10))*'RI compounds'!$H$11+'RI compounds'!$C$10,""),""))</f>
        <v/>
      </c>
      <c r="AJ117" s="50" t="str">
        <f>IF($Z117=1400,'RI compounds'!$C$12,IF($Z117&lt;'RI compounds'!$D$12,IF($Z117&gt;'RI compounds'!$D$11,(LN($Z117)-LN('RI compounds'!$D$11))*'RI compounds'!$H$12+'RI compounds'!$C$11,""),""))</f>
        <v/>
      </c>
      <c r="AK117" s="50" t="str">
        <f>IF($Z117=1500,'RI compounds'!$C$13,IF($Z117&lt;'RI compounds'!$D$13,IF($Z117&gt;'RI compounds'!$D$12,(LN($Z117)-LN('RI compounds'!$D$12))*'RI compounds'!$H$13+'RI compounds'!$C$12,""),""))</f>
        <v/>
      </c>
      <c r="AL117" s="50" t="str">
        <f>IF($Z117=1600,'RI compounds'!$C$14,IF($Z117&lt;'RI compounds'!$D$14,IF($Z117&gt;'RI compounds'!$D$13,(LN($Z117)-LN('RI compounds'!$D$13))*'RI compounds'!$H$14+'RI compounds'!$C$13,""),""))</f>
        <v/>
      </c>
      <c r="AM117" s="50" t="str">
        <f>IF($Z117=1700,'RI compounds'!$C$15,IF($Z117&lt;'RI compounds'!$D$15,IF($Z117&gt;'RI compounds'!$D$14,(LN($Z117)-LN('RI compounds'!$D$14))*'RI compounds'!$H$15+'RI compounds'!$C$14,""),""))</f>
        <v/>
      </c>
      <c r="AN117" s="50" t="str">
        <f>IF($Z117=1800,'RI compounds'!$C$16,IF($Z117&lt;'RI compounds'!$D$16,IF($Z117&gt;'RI compounds'!$D$15,(LN($Z117)-LN('RI compounds'!$D$15))*'RI compounds'!$H$16+'RI compounds'!$C$15,""),""))</f>
        <v/>
      </c>
      <c r="AO117" s="50" t="str">
        <f>IF($Z117=1900,'RI compounds'!$C$17,IF($Z117&lt;'RI compounds'!$D$17,IF($Z117&gt;'RI compounds'!$D$16,(LN($Z117)-LN('RI compounds'!$D$16))*'RI compounds'!$H$17+'RI compounds'!$C$16,""),""))</f>
        <v/>
      </c>
      <c r="AP117" s="50" t="str">
        <f>IF($Z117=2000,'RI compounds'!$C$18,IF($Z117&lt;'RI compounds'!$D$18,IF($Z117&gt;'RI compounds'!$D$17,(LN($Z117)-LN('RI compounds'!$D$17))*'RI compounds'!$H$18+'RI compounds'!$C$17,""),""))</f>
        <v/>
      </c>
      <c r="AQ117" s="50" t="str">
        <f>IF($Z117=2100,'RI compounds'!$C$19,IF($Z117&lt;'RI compounds'!$D$19,IF($Z117&gt;'RI compounds'!$D$18,(LN($Z117)-LN('RI compounds'!$D$18))*'RI compounds'!$H$19+'RI compounds'!$C$18,""),""))</f>
        <v/>
      </c>
      <c r="AR117" s="50" t="str">
        <f>IF($Z117=2200,'RI compounds'!$C$20,IF($Z117&lt;'RI compounds'!$D$20,IF($Z117&gt;'RI compounds'!$D$19,(LN($Z117)-LN('RI compounds'!$D$19))*'RI compounds'!$H$20+'RI compounds'!$C$19,""),""))</f>
        <v/>
      </c>
      <c r="AS117" s="50" t="str">
        <f>IF($Z117=2300,'RI compounds'!$C$21,IF($Z117&lt;'RI compounds'!$D$21,IF($Z117&gt;'RI compounds'!$D$20,(LN($Z117)-LN('RI compounds'!$D$20))*'RI compounds'!$H$21+'RI compounds'!$C$20,""),""))</f>
        <v/>
      </c>
      <c r="AT117" s="50" t="str">
        <f>IF($Z117&gt;2300,(LN($Z117)-LN('RI compounds'!$D$20))*'RI compounds'!$H$21+'RI compounds'!$C$20,"")</f>
        <v/>
      </c>
    </row>
    <row r="118" spans="1:46" s="7" customFormat="1" ht="15" x14ac:dyDescent="0.25">
      <c r="A118" s="46">
        <f>+All!F118</f>
        <v>0.5</v>
      </c>
      <c r="B118" s="47" t="e">
        <f>All!#REF!</f>
        <v>#REF!</v>
      </c>
      <c r="C118" s="45" t="e">
        <f>IF(B118&lt;'RI compounds'!$C$3,INT(EXP((B118-'RI compounds'!$C$3)/'RI compounds'!$H$4+LN('RI compounds'!$D$3))),"")</f>
        <v>#REF!</v>
      </c>
      <c r="D118" s="45" t="e">
        <f>IF($B118&lt;'RI compounds'!$C$4,IF($B118&gt;'RI compounds'!$C$3,INT(EXP(($B118-'RI compounds'!$C$3)/'RI compounds'!$H$4+LN('RI compounds'!$D$3))),""),"")</f>
        <v>#REF!</v>
      </c>
      <c r="E118" s="45" t="e">
        <f>IF($B118&lt;'RI compounds'!$C$5,IF($B118&gt;'RI compounds'!$C$4,INT(EXP(($B118-'RI compounds'!$C$4)/'RI compounds'!$H$5+LN('RI compounds'!$D$4))),""),"")</f>
        <v>#REF!</v>
      </c>
      <c r="F118" s="45" t="e">
        <f>IF($B118&lt;'RI compounds'!$C$6,IF($B118&gt;'RI compounds'!$C$5,INT(EXP(($B118-'RI compounds'!$C$5)/'RI compounds'!$H$6+LN('RI compounds'!$D$5))),""),"")</f>
        <v>#REF!</v>
      </c>
      <c r="G118" s="45" t="e">
        <f>IF($B118&lt;'RI compounds'!$C$7,IF($B118&gt;'RI compounds'!$C$6,INT(EXP(($B118-'RI compounds'!$C$6)/'RI compounds'!$H$7+LN('RI compounds'!$D$6))),""),"")</f>
        <v>#REF!</v>
      </c>
      <c r="H118" s="45" t="e">
        <f>IF($B118&lt;'RI compounds'!$C$8,IF($B118&gt;'RI compounds'!$C$7,INT(EXP(($B118-'RI compounds'!$C$7)/'RI compounds'!$H$8+LN('RI compounds'!$D$7))),""),"")</f>
        <v>#REF!</v>
      </c>
      <c r="I118" s="45" t="e">
        <f>IF($B118&lt;'RI compounds'!$C$9,IF($B118&gt;'RI compounds'!$C$8,INT(EXP(($B118-'RI compounds'!$C$8)/'RI compounds'!$H$9+LN('RI compounds'!$D$8))),""),"")</f>
        <v>#REF!</v>
      </c>
      <c r="J118" s="45" t="e">
        <f>IF($B118&lt;'RI compounds'!$C$10,IF($B118&gt;'RI compounds'!$C$9,INT(EXP(($B118-'RI compounds'!$C$9)/'RI compounds'!$H$10+LN('RI compounds'!$D$9))),""),"")</f>
        <v>#REF!</v>
      </c>
      <c r="K118" s="45" t="e">
        <f>IF($B118&lt;'RI compounds'!$C$11,IF($B118&gt;'RI compounds'!$C$10,INT(EXP(($B118-'RI compounds'!$C$10)/'RI compounds'!$H$11+LN('RI compounds'!$D$10))),""),"")</f>
        <v>#REF!</v>
      </c>
      <c r="L118" s="45" t="e">
        <f>IF($B118&lt;'RI compounds'!$C$12,IF($B118&gt;'RI compounds'!$C$11,INT(EXP(($B118-'RI compounds'!$C$11)/'RI compounds'!$H$12+LN('RI compounds'!$D$11))),""),"")</f>
        <v>#REF!</v>
      </c>
      <c r="M118" s="45" t="e">
        <f>IF($B118&lt;'RI compounds'!$C$13,IF($B118&gt;'RI compounds'!$C$12,INT(EXP(($B118-'RI compounds'!$C$12)/'RI compounds'!$H$13+LN('RI compounds'!$D$12))),""),"")</f>
        <v>#REF!</v>
      </c>
      <c r="N118" s="45" t="e">
        <f>IF($B118&lt;'RI compounds'!$C$14,IF($B118&gt;'RI compounds'!$C$13,INT(EXP(($B118-'RI compounds'!$C$13)/'RI compounds'!$H$14+LN('RI compounds'!$D$13))),""),"")</f>
        <v>#REF!</v>
      </c>
      <c r="O118" s="45" t="e">
        <f>IF($B118&lt;'RI compounds'!$C$15,IF($B118&gt;'RI compounds'!$C$14,INT(EXP(($B118-'RI compounds'!$C$14)/'RI compounds'!$H$15+LN('RI compounds'!$D$14))),""),"")</f>
        <v>#REF!</v>
      </c>
      <c r="P118" s="45" t="e">
        <f>IF($B118&lt;'RI compounds'!$C$16,IF($B118&gt;'RI compounds'!$C$15,INT(EXP(($B118-'RI compounds'!$C$15)/'RI compounds'!$H$16+LN('RI compounds'!$D$15))),""),"")</f>
        <v>#REF!</v>
      </c>
      <c r="Q118" s="45" t="e">
        <f>IF($B118&lt;'RI compounds'!$C$17,IF($B118&gt;'RI compounds'!$C$16,INT(EXP(($B118-'RI compounds'!$C$16)/'RI compounds'!$H$17+LN('RI compounds'!$D$16))),""),"")</f>
        <v>#REF!</v>
      </c>
      <c r="R118" s="45" t="e">
        <f>IF($B118&lt;'RI compounds'!$C$18,IF($B118&gt;'RI compounds'!$C$17,INT(EXP(($B118-'RI compounds'!$C$17)/'RI compounds'!$H$18+LN('RI compounds'!$D$17))),""),"")</f>
        <v>#REF!</v>
      </c>
      <c r="S118" s="45" t="e">
        <f>IF($B118&lt;'RI compounds'!$C$19,IF($B118&gt;'RI compounds'!$C$18,INT(EXP(($B118-'RI compounds'!$C$18)/'RI compounds'!$H$19+LN('RI compounds'!$D$18))),""),"")</f>
        <v>#REF!</v>
      </c>
      <c r="T118" s="45" t="e">
        <f>IF($B118&lt;'RI compounds'!$C$20,IF($B118&gt;'RI compounds'!$C$19,INT(EXP(($B118-'RI compounds'!$C$19)/'RI compounds'!$H$20+LN('RI compounds'!$D$19))),""),"")</f>
        <v>#REF!</v>
      </c>
      <c r="U118" s="45" t="e">
        <f>IF($B118&lt;'RI compounds'!$C$21,IF($B118&gt;'RI compounds'!$C$20,INT(EXP(($B118-'RI compounds'!$C$20)/'RI compounds'!$H$21+LN('RI compounds'!$D$20))),""),"")</f>
        <v>#REF!</v>
      </c>
      <c r="V118" s="45" t="e">
        <f>IF($B118&gt;'RI compounds'!$C$21,INT(EXP(($B118-'RI compounds'!$C$20)/'RI compounds'!$H$21+LN('RI compounds'!$D$20))),"")</f>
        <v>#REF!</v>
      </c>
      <c r="W118" s="28"/>
      <c r="X118" s="48" t="str">
        <f>All!B118</f>
        <v>d-Caprolactone</v>
      </c>
      <c r="Y118" s="46">
        <f>+All!F118</f>
        <v>0.5</v>
      </c>
      <c r="Z118" s="49">
        <f>+All!H118</f>
        <v>1094</v>
      </c>
      <c r="AA118" s="50" t="str">
        <f>IF($Z118=500,'RI compounds'!$C$3,IF($Z118&lt;'RI compounds'!$D$3,(LN($Z118)-LN('RI compounds'!$D$3))*'RI compounds'!$H$4+'RI compounds'!$C$3,""))</f>
        <v/>
      </c>
      <c r="AB118" s="50" t="str">
        <f>IF($Z118=600,'RI compounds'!$C$4,IF($Z118&lt;'RI compounds'!$D$4,IF($Z118&gt;'RI compounds'!$D$3,(LN($Z118)-LN('RI compounds'!$D$3))*'RI compounds'!$H$4+'RI compounds'!$C$3,""),""))</f>
        <v/>
      </c>
      <c r="AC118" s="50" t="str">
        <f>IF($Z118=700,+'RI compounds'!$C$5,IF($Z118&lt;'RI compounds'!$D$5,IF($Z118&gt;'RI compounds'!$D$4,(LN($Z118)-LN('RI compounds'!$D$4))*'RI compounds'!$H$5+'RI compounds'!$C$4,""),""))</f>
        <v/>
      </c>
      <c r="AD118" s="50" t="str">
        <f>IF($Z118=800,'RI compounds'!$C$6,IF($Z118&lt;'RI compounds'!$D$6,IF($Z118&gt;'RI compounds'!$D$5,(LN($Z118)-LN('RI compounds'!$D$5))*'RI compounds'!$H$6+'RI compounds'!$C$5,""),""))</f>
        <v/>
      </c>
      <c r="AE118" s="50" t="str">
        <f>IF($Z118=900,'RI compounds'!$C$7,IF($Z118&lt;'RI compounds'!$D$7,IF($Z118&gt;'RI compounds'!$D$6,(LN($Z118)-LN('RI compounds'!$D$6))*'RI compounds'!$H$7+'RI compounds'!$C$6,""),""))</f>
        <v/>
      </c>
      <c r="AF118" s="50" t="str">
        <f>IF($Z118=1000,'RI compounds'!$C$8,IF($Z118&lt;'RI compounds'!$D$8,IF($Z118&gt;'RI compounds'!$D$7,(LN($Z118)-LN('RI compounds'!$D$7))*'RI compounds'!$H$8+'RI compounds'!$C$7,""),""))</f>
        <v/>
      </c>
      <c r="AG118" s="50">
        <f>IF($Z118=1100,'RI compounds'!$C$9,IF($Z118&lt;'RI compounds'!$D$9,IF($Z118&gt;'RI compounds'!$D$8,(LN($Z118)-LN('RI compounds'!$D$8))*'RI compounds'!$H$9+'RI compounds'!$C$8,""),""))</f>
        <v>15.578196844032824</v>
      </c>
      <c r="AH118" s="50" t="str">
        <f>IF($Z118=1200,'RI compounds'!$C$10,IF($Z118&lt;'RI compounds'!$D$10,IF($Z118&gt;'RI compounds'!$D$9,(LN($Z118)-LN('RI compounds'!$D$9))*'RI compounds'!$H$10+'RI compounds'!$C$9,""),""))</f>
        <v/>
      </c>
      <c r="AI118" s="50" t="str">
        <f>IF($Z118=1300,'RI compounds'!$C$11,IF($Z118&lt;'RI compounds'!$D$11,IF($Z118&gt;'RI compounds'!$D$10,(LN($Z118)-LN('RI compounds'!$D$10))*'RI compounds'!$H$11+'RI compounds'!$C$10,""),""))</f>
        <v/>
      </c>
      <c r="AJ118" s="50" t="str">
        <f>IF($Z118=1400,'RI compounds'!$C$12,IF($Z118&lt;'RI compounds'!$D$12,IF($Z118&gt;'RI compounds'!$D$11,(LN($Z118)-LN('RI compounds'!$D$11))*'RI compounds'!$H$12+'RI compounds'!$C$11,""),""))</f>
        <v/>
      </c>
      <c r="AK118" s="50" t="str">
        <f>IF($Z118=1500,'RI compounds'!$C$13,IF($Z118&lt;'RI compounds'!$D$13,IF($Z118&gt;'RI compounds'!$D$12,(LN($Z118)-LN('RI compounds'!$D$12))*'RI compounds'!$H$13+'RI compounds'!$C$12,""),""))</f>
        <v/>
      </c>
      <c r="AL118" s="50" t="str">
        <f>IF($Z118=1600,'RI compounds'!$C$14,IF($Z118&lt;'RI compounds'!$D$14,IF($Z118&gt;'RI compounds'!$D$13,(LN($Z118)-LN('RI compounds'!$D$13))*'RI compounds'!$H$14+'RI compounds'!$C$13,""),""))</f>
        <v/>
      </c>
      <c r="AM118" s="50" t="str">
        <f>IF($Z118=1700,'RI compounds'!$C$15,IF($Z118&lt;'RI compounds'!$D$15,IF($Z118&gt;'RI compounds'!$D$14,(LN($Z118)-LN('RI compounds'!$D$14))*'RI compounds'!$H$15+'RI compounds'!$C$14,""),""))</f>
        <v/>
      </c>
      <c r="AN118" s="50" t="str">
        <f>IF($Z118=1800,'RI compounds'!$C$16,IF($Z118&lt;'RI compounds'!$D$16,IF($Z118&gt;'RI compounds'!$D$15,(LN($Z118)-LN('RI compounds'!$D$15))*'RI compounds'!$H$16+'RI compounds'!$C$15,""),""))</f>
        <v/>
      </c>
      <c r="AO118" s="50" t="str">
        <f>IF($Z118=1900,'RI compounds'!$C$17,IF($Z118&lt;'RI compounds'!$D$17,IF($Z118&gt;'RI compounds'!$D$16,(LN($Z118)-LN('RI compounds'!$D$16))*'RI compounds'!$H$17+'RI compounds'!$C$16,""),""))</f>
        <v/>
      </c>
      <c r="AP118" s="50" t="str">
        <f>IF($Z118=2000,'RI compounds'!$C$18,IF($Z118&lt;'RI compounds'!$D$18,IF($Z118&gt;'RI compounds'!$D$17,(LN($Z118)-LN('RI compounds'!$D$17))*'RI compounds'!$H$18+'RI compounds'!$C$17,""),""))</f>
        <v/>
      </c>
      <c r="AQ118" s="50" t="str">
        <f>IF($Z118=2100,'RI compounds'!$C$19,IF($Z118&lt;'RI compounds'!$D$19,IF($Z118&gt;'RI compounds'!$D$18,(LN($Z118)-LN('RI compounds'!$D$18))*'RI compounds'!$H$19+'RI compounds'!$C$18,""),""))</f>
        <v/>
      </c>
      <c r="AR118" s="50" t="str">
        <f>IF($Z118=2200,'RI compounds'!$C$20,IF($Z118&lt;'RI compounds'!$D$20,IF($Z118&gt;'RI compounds'!$D$19,(LN($Z118)-LN('RI compounds'!$D$19))*'RI compounds'!$H$20+'RI compounds'!$C$19,""),""))</f>
        <v/>
      </c>
      <c r="AS118" s="50" t="str">
        <f>IF($Z118=2300,'RI compounds'!$C$21,IF($Z118&lt;'RI compounds'!$D$21,IF($Z118&gt;'RI compounds'!$D$20,(LN($Z118)-LN('RI compounds'!$D$20))*'RI compounds'!$H$21+'RI compounds'!$C$20,""),""))</f>
        <v/>
      </c>
      <c r="AT118" s="50" t="str">
        <f>IF($Z118&gt;2300,(LN($Z118)-LN('RI compounds'!$D$20))*'RI compounds'!$H$21+'RI compounds'!$C$20,"")</f>
        <v/>
      </c>
    </row>
    <row r="119" spans="1:46" s="7" customFormat="1" ht="15" x14ac:dyDescent="0.25">
      <c r="A119" s="46">
        <f>+All!F119</f>
        <v>0.5</v>
      </c>
      <c r="B119" s="47" t="e">
        <f>All!#REF!</f>
        <v>#REF!</v>
      </c>
      <c r="C119" s="45" t="e">
        <f>IF(B119&lt;'RI compounds'!$C$3,INT(EXP((B119-'RI compounds'!$C$3)/'RI compounds'!$H$4+LN('RI compounds'!$D$3))),"")</f>
        <v>#REF!</v>
      </c>
      <c r="D119" s="45" t="e">
        <f>IF($B119&lt;'RI compounds'!$C$4,IF($B119&gt;'RI compounds'!$C$3,INT(EXP(($B119-'RI compounds'!$C$3)/'RI compounds'!$H$4+LN('RI compounds'!$D$3))),""),"")</f>
        <v>#REF!</v>
      </c>
      <c r="E119" s="45" t="e">
        <f>IF($B119&lt;'RI compounds'!$C$5,IF($B119&gt;'RI compounds'!$C$4,INT(EXP(($B119-'RI compounds'!$C$4)/'RI compounds'!$H$5+LN('RI compounds'!$D$4))),""),"")</f>
        <v>#REF!</v>
      </c>
      <c r="F119" s="45" t="e">
        <f>IF($B119&lt;'RI compounds'!$C$6,IF($B119&gt;'RI compounds'!$C$5,INT(EXP(($B119-'RI compounds'!$C$5)/'RI compounds'!$H$6+LN('RI compounds'!$D$5))),""),"")</f>
        <v>#REF!</v>
      </c>
      <c r="G119" s="45" t="e">
        <f>IF($B119&lt;'RI compounds'!$C$7,IF($B119&gt;'RI compounds'!$C$6,INT(EXP(($B119-'RI compounds'!$C$6)/'RI compounds'!$H$7+LN('RI compounds'!$D$6))),""),"")</f>
        <v>#REF!</v>
      </c>
      <c r="H119" s="45" t="e">
        <f>IF($B119&lt;'RI compounds'!$C$8,IF($B119&gt;'RI compounds'!$C$7,INT(EXP(($B119-'RI compounds'!$C$7)/'RI compounds'!$H$8+LN('RI compounds'!$D$7))),""),"")</f>
        <v>#REF!</v>
      </c>
      <c r="I119" s="45" t="e">
        <f>IF($B119&lt;'RI compounds'!$C$9,IF($B119&gt;'RI compounds'!$C$8,INT(EXP(($B119-'RI compounds'!$C$8)/'RI compounds'!$H$9+LN('RI compounds'!$D$8))),""),"")</f>
        <v>#REF!</v>
      </c>
      <c r="J119" s="45" t="e">
        <f>IF($B119&lt;'RI compounds'!$C$10,IF($B119&gt;'RI compounds'!$C$9,INT(EXP(($B119-'RI compounds'!$C$9)/'RI compounds'!$H$10+LN('RI compounds'!$D$9))),""),"")</f>
        <v>#REF!</v>
      </c>
      <c r="K119" s="45" t="e">
        <f>IF($B119&lt;'RI compounds'!$C$11,IF($B119&gt;'RI compounds'!$C$10,INT(EXP(($B119-'RI compounds'!$C$10)/'RI compounds'!$H$11+LN('RI compounds'!$D$10))),""),"")</f>
        <v>#REF!</v>
      </c>
      <c r="L119" s="45" t="e">
        <f>IF($B119&lt;'RI compounds'!$C$12,IF($B119&gt;'RI compounds'!$C$11,INT(EXP(($B119-'RI compounds'!$C$11)/'RI compounds'!$H$12+LN('RI compounds'!$D$11))),""),"")</f>
        <v>#REF!</v>
      </c>
      <c r="M119" s="45" t="e">
        <f>IF($B119&lt;'RI compounds'!$C$13,IF($B119&gt;'RI compounds'!$C$12,INT(EXP(($B119-'RI compounds'!$C$12)/'RI compounds'!$H$13+LN('RI compounds'!$D$12))),""),"")</f>
        <v>#REF!</v>
      </c>
      <c r="N119" s="45" t="e">
        <f>IF($B119&lt;'RI compounds'!$C$14,IF($B119&gt;'RI compounds'!$C$13,INT(EXP(($B119-'RI compounds'!$C$13)/'RI compounds'!$H$14+LN('RI compounds'!$D$13))),""),"")</f>
        <v>#REF!</v>
      </c>
      <c r="O119" s="45" t="e">
        <f>IF($B119&lt;'RI compounds'!$C$15,IF($B119&gt;'RI compounds'!$C$14,INT(EXP(($B119-'RI compounds'!$C$14)/'RI compounds'!$H$15+LN('RI compounds'!$D$14))),""),"")</f>
        <v>#REF!</v>
      </c>
      <c r="P119" s="45" t="e">
        <f>IF($B119&lt;'RI compounds'!$C$16,IF($B119&gt;'RI compounds'!$C$15,INT(EXP(($B119-'RI compounds'!$C$15)/'RI compounds'!$H$16+LN('RI compounds'!$D$15))),""),"")</f>
        <v>#REF!</v>
      </c>
      <c r="Q119" s="45" t="e">
        <f>IF($B119&lt;'RI compounds'!$C$17,IF($B119&gt;'RI compounds'!$C$16,INT(EXP(($B119-'RI compounds'!$C$16)/'RI compounds'!$H$17+LN('RI compounds'!$D$16))),""),"")</f>
        <v>#REF!</v>
      </c>
      <c r="R119" s="45" t="e">
        <f>IF($B119&lt;'RI compounds'!$C$18,IF($B119&gt;'RI compounds'!$C$17,INT(EXP(($B119-'RI compounds'!$C$17)/'RI compounds'!$H$18+LN('RI compounds'!$D$17))),""),"")</f>
        <v>#REF!</v>
      </c>
      <c r="S119" s="45" t="e">
        <f>IF($B119&lt;'RI compounds'!$C$19,IF($B119&gt;'RI compounds'!$C$18,INT(EXP(($B119-'RI compounds'!$C$18)/'RI compounds'!$H$19+LN('RI compounds'!$D$18))),""),"")</f>
        <v>#REF!</v>
      </c>
      <c r="T119" s="45" t="e">
        <f>IF($B119&lt;'RI compounds'!$C$20,IF($B119&gt;'RI compounds'!$C$19,INT(EXP(($B119-'RI compounds'!$C$19)/'RI compounds'!$H$20+LN('RI compounds'!$D$19))),""),"")</f>
        <v>#REF!</v>
      </c>
      <c r="U119" s="45" t="e">
        <f>IF($B119&lt;'RI compounds'!$C$21,IF($B119&gt;'RI compounds'!$C$20,INT(EXP(($B119-'RI compounds'!$C$20)/'RI compounds'!$H$21+LN('RI compounds'!$D$20))),""),"")</f>
        <v>#REF!</v>
      </c>
      <c r="V119" s="45" t="e">
        <f>IF($B119&gt;'RI compounds'!$C$21,INT(EXP(($B119-'RI compounds'!$C$20)/'RI compounds'!$H$21+LN('RI compounds'!$D$20))),"")</f>
        <v>#REF!</v>
      </c>
      <c r="W119" s="28"/>
      <c r="X119" s="48" t="str">
        <f>All!B119</f>
        <v>Nonanal</v>
      </c>
      <c r="Y119" s="46">
        <f>+All!F119</f>
        <v>0.5</v>
      </c>
      <c r="Z119" s="49">
        <f>+All!H119</f>
        <v>1104</v>
      </c>
      <c r="AA119" s="50" t="str">
        <f>IF($Z119=500,'RI compounds'!$C$3,IF($Z119&lt;'RI compounds'!$D$3,(LN($Z119)-LN('RI compounds'!$D$3))*'RI compounds'!$H$4+'RI compounds'!$C$3,""))</f>
        <v/>
      </c>
      <c r="AB119" s="50" t="str">
        <f>IF($Z119=600,'RI compounds'!$C$4,IF($Z119&lt;'RI compounds'!$D$4,IF($Z119&gt;'RI compounds'!$D$3,(LN($Z119)-LN('RI compounds'!$D$3))*'RI compounds'!$H$4+'RI compounds'!$C$3,""),""))</f>
        <v/>
      </c>
      <c r="AC119" s="50" t="str">
        <f>IF($Z119=700,+'RI compounds'!$C$5,IF($Z119&lt;'RI compounds'!$D$5,IF($Z119&gt;'RI compounds'!$D$4,(LN($Z119)-LN('RI compounds'!$D$4))*'RI compounds'!$H$5+'RI compounds'!$C$4,""),""))</f>
        <v/>
      </c>
      <c r="AD119" s="50" t="str">
        <f>IF($Z119=800,'RI compounds'!$C$6,IF($Z119&lt;'RI compounds'!$D$6,IF($Z119&gt;'RI compounds'!$D$5,(LN($Z119)-LN('RI compounds'!$D$5))*'RI compounds'!$H$6+'RI compounds'!$C$5,""),""))</f>
        <v/>
      </c>
      <c r="AE119" s="50" t="str">
        <f>IF($Z119=900,'RI compounds'!$C$7,IF($Z119&lt;'RI compounds'!$D$7,IF($Z119&gt;'RI compounds'!$D$6,(LN($Z119)-LN('RI compounds'!$D$6))*'RI compounds'!$H$7+'RI compounds'!$C$6,""),""))</f>
        <v/>
      </c>
      <c r="AF119" s="50" t="str">
        <f>IF($Z119=1000,'RI compounds'!$C$8,IF($Z119&lt;'RI compounds'!$D$8,IF($Z119&gt;'RI compounds'!$D$7,(LN($Z119)-LN('RI compounds'!$D$7))*'RI compounds'!$H$8+'RI compounds'!$C$7,""),""))</f>
        <v/>
      </c>
      <c r="AG119" s="50" t="str">
        <f>IF($Z119=1100,'RI compounds'!$C$9,IF($Z119&lt;'RI compounds'!$D$9,IF($Z119&gt;'RI compounds'!$D$8,(LN($Z119)-LN('RI compounds'!$D$8))*'RI compounds'!$H$9+'RI compounds'!$C$8,""),""))</f>
        <v/>
      </c>
      <c r="AH119" s="50">
        <f>IF($Z119=1200,'RI compounds'!$C$10,IF($Z119&lt;'RI compounds'!$D$10,IF($Z119&gt;'RI compounds'!$D$9,(LN($Z119)-LN('RI compounds'!$D$9))*'RI compounds'!$H$10+'RI compounds'!$C$9,""),""))</f>
        <v>15.849970526265912</v>
      </c>
      <c r="AI119" s="50" t="str">
        <f>IF($Z119=1300,'RI compounds'!$C$11,IF($Z119&lt;'RI compounds'!$D$11,IF($Z119&gt;'RI compounds'!$D$10,(LN($Z119)-LN('RI compounds'!$D$10))*'RI compounds'!$H$11+'RI compounds'!$C$10,""),""))</f>
        <v/>
      </c>
      <c r="AJ119" s="50" t="str">
        <f>IF($Z119=1400,'RI compounds'!$C$12,IF($Z119&lt;'RI compounds'!$D$12,IF($Z119&gt;'RI compounds'!$D$11,(LN($Z119)-LN('RI compounds'!$D$11))*'RI compounds'!$H$12+'RI compounds'!$C$11,""),""))</f>
        <v/>
      </c>
      <c r="AK119" s="50" t="str">
        <f>IF($Z119=1500,'RI compounds'!$C$13,IF($Z119&lt;'RI compounds'!$D$13,IF($Z119&gt;'RI compounds'!$D$12,(LN($Z119)-LN('RI compounds'!$D$12))*'RI compounds'!$H$13+'RI compounds'!$C$12,""),""))</f>
        <v/>
      </c>
      <c r="AL119" s="50" t="str">
        <f>IF($Z119=1600,'RI compounds'!$C$14,IF($Z119&lt;'RI compounds'!$D$14,IF($Z119&gt;'RI compounds'!$D$13,(LN($Z119)-LN('RI compounds'!$D$13))*'RI compounds'!$H$14+'RI compounds'!$C$13,""),""))</f>
        <v/>
      </c>
      <c r="AM119" s="50" t="str">
        <f>IF($Z119=1700,'RI compounds'!$C$15,IF($Z119&lt;'RI compounds'!$D$15,IF($Z119&gt;'RI compounds'!$D$14,(LN($Z119)-LN('RI compounds'!$D$14))*'RI compounds'!$H$15+'RI compounds'!$C$14,""),""))</f>
        <v/>
      </c>
      <c r="AN119" s="50" t="str">
        <f>IF($Z119=1800,'RI compounds'!$C$16,IF($Z119&lt;'RI compounds'!$D$16,IF($Z119&gt;'RI compounds'!$D$15,(LN($Z119)-LN('RI compounds'!$D$15))*'RI compounds'!$H$16+'RI compounds'!$C$15,""),""))</f>
        <v/>
      </c>
      <c r="AO119" s="50" t="str">
        <f>IF($Z119=1900,'RI compounds'!$C$17,IF($Z119&lt;'RI compounds'!$D$17,IF($Z119&gt;'RI compounds'!$D$16,(LN($Z119)-LN('RI compounds'!$D$16))*'RI compounds'!$H$17+'RI compounds'!$C$16,""),""))</f>
        <v/>
      </c>
      <c r="AP119" s="50" t="str">
        <f>IF($Z119=2000,'RI compounds'!$C$18,IF($Z119&lt;'RI compounds'!$D$18,IF($Z119&gt;'RI compounds'!$D$17,(LN($Z119)-LN('RI compounds'!$D$17))*'RI compounds'!$H$18+'RI compounds'!$C$17,""),""))</f>
        <v/>
      </c>
      <c r="AQ119" s="50" t="str">
        <f>IF($Z119=2100,'RI compounds'!$C$19,IF($Z119&lt;'RI compounds'!$D$19,IF($Z119&gt;'RI compounds'!$D$18,(LN($Z119)-LN('RI compounds'!$D$18))*'RI compounds'!$H$19+'RI compounds'!$C$18,""),""))</f>
        <v/>
      </c>
      <c r="AR119" s="50" t="str">
        <f>IF($Z119=2200,'RI compounds'!$C$20,IF($Z119&lt;'RI compounds'!$D$20,IF($Z119&gt;'RI compounds'!$D$19,(LN($Z119)-LN('RI compounds'!$D$19))*'RI compounds'!$H$20+'RI compounds'!$C$19,""),""))</f>
        <v/>
      </c>
      <c r="AS119" s="50" t="str">
        <f>IF($Z119=2300,'RI compounds'!$C$21,IF($Z119&lt;'RI compounds'!$D$21,IF($Z119&gt;'RI compounds'!$D$20,(LN($Z119)-LN('RI compounds'!$D$20))*'RI compounds'!$H$21+'RI compounds'!$C$20,""),""))</f>
        <v/>
      </c>
      <c r="AT119" s="50" t="str">
        <f>IF($Z119&gt;2300,(LN($Z119)-LN('RI compounds'!$D$20))*'RI compounds'!$H$21+'RI compounds'!$C$20,"")</f>
        <v/>
      </c>
    </row>
    <row r="120" spans="1:46" s="7" customFormat="1" ht="15" x14ac:dyDescent="0.25">
      <c r="A120" s="46">
        <f>+All!F120</f>
        <v>1</v>
      </c>
      <c r="B120" s="47" t="e">
        <f>All!#REF!</f>
        <v>#REF!</v>
      </c>
      <c r="C120" s="45" t="e">
        <f>IF(B120&lt;'RI compounds'!$C$3,INT(EXP((B120-'RI compounds'!$C$3)/'RI compounds'!$H$4+LN('RI compounds'!$D$3))),"")</f>
        <v>#REF!</v>
      </c>
      <c r="D120" s="45" t="e">
        <f>IF($B120&lt;'RI compounds'!$C$4,IF($B120&gt;'RI compounds'!$C$3,INT(EXP(($B120-'RI compounds'!$C$3)/'RI compounds'!$H$4+LN('RI compounds'!$D$3))),""),"")</f>
        <v>#REF!</v>
      </c>
      <c r="E120" s="45" t="e">
        <f>IF($B120&lt;'RI compounds'!$C$5,IF($B120&gt;'RI compounds'!$C$4,INT(EXP(($B120-'RI compounds'!$C$4)/'RI compounds'!$H$5+LN('RI compounds'!$D$4))),""),"")</f>
        <v>#REF!</v>
      </c>
      <c r="F120" s="45" t="e">
        <f>IF($B120&lt;'RI compounds'!$C$6,IF($B120&gt;'RI compounds'!$C$5,INT(EXP(($B120-'RI compounds'!$C$5)/'RI compounds'!$H$6+LN('RI compounds'!$D$5))),""),"")</f>
        <v>#REF!</v>
      </c>
      <c r="G120" s="45" t="e">
        <f>IF($B120&lt;'RI compounds'!$C$7,IF($B120&gt;'RI compounds'!$C$6,INT(EXP(($B120-'RI compounds'!$C$6)/'RI compounds'!$H$7+LN('RI compounds'!$D$6))),""),"")</f>
        <v>#REF!</v>
      </c>
      <c r="H120" s="45" t="e">
        <f>IF($B120&lt;'RI compounds'!$C$8,IF($B120&gt;'RI compounds'!$C$7,INT(EXP(($B120-'RI compounds'!$C$7)/'RI compounds'!$H$8+LN('RI compounds'!$D$7))),""),"")</f>
        <v>#REF!</v>
      </c>
      <c r="I120" s="45" t="e">
        <f>IF($B120&lt;'RI compounds'!$C$9,IF($B120&gt;'RI compounds'!$C$8,INT(EXP(($B120-'RI compounds'!$C$8)/'RI compounds'!$H$9+LN('RI compounds'!$D$8))),""),"")</f>
        <v>#REF!</v>
      </c>
      <c r="J120" s="45" t="e">
        <f>IF($B120&lt;'RI compounds'!$C$10,IF($B120&gt;'RI compounds'!$C$9,INT(EXP(($B120-'RI compounds'!$C$9)/'RI compounds'!$H$10+LN('RI compounds'!$D$9))),""),"")</f>
        <v>#REF!</v>
      </c>
      <c r="K120" s="45" t="e">
        <f>IF($B120&lt;'RI compounds'!$C$11,IF($B120&gt;'RI compounds'!$C$10,INT(EXP(($B120-'RI compounds'!$C$10)/'RI compounds'!$H$11+LN('RI compounds'!$D$10))),""),"")</f>
        <v>#REF!</v>
      </c>
      <c r="L120" s="45" t="e">
        <f>IF($B120&lt;'RI compounds'!$C$12,IF($B120&gt;'RI compounds'!$C$11,INT(EXP(($B120-'RI compounds'!$C$11)/'RI compounds'!$H$12+LN('RI compounds'!$D$11))),""),"")</f>
        <v>#REF!</v>
      </c>
      <c r="M120" s="45" t="e">
        <f>IF($B120&lt;'RI compounds'!$C$13,IF($B120&gt;'RI compounds'!$C$12,INT(EXP(($B120-'RI compounds'!$C$12)/'RI compounds'!$H$13+LN('RI compounds'!$D$12))),""),"")</f>
        <v>#REF!</v>
      </c>
      <c r="N120" s="45" t="e">
        <f>IF($B120&lt;'RI compounds'!$C$14,IF($B120&gt;'RI compounds'!$C$13,INT(EXP(($B120-'RI compounds'!$C$13)/'RI compounds'!$H$14+LN('RI compounds'!$D$13))),""),"")</f>
        <v>#REF!</v>
      </c>
      <c r="O120" s="45" t="e">
        <f>IF($B120&lt;'RI compounds'!$C$15,IF($B120&gt;'RI compounds'!$C$14,INT(EXP(($B120-'RI compounds'!$C$14)/'RI compounds'!$H$15+LN('RI compounds'!$D$14))),""),"")</f>
        <v>#REF!</v>
      </c>
      <c r="P120" s="45" t="e">
        <f>IF($B120&lt;'RI compounds'!$C$16,IF($B120&gt;'RI compounds'!$C$15,INT(EXP(($B120-'RI compounds'!$C$15)/'RI compounds'!$H$16+LN('RI compounds'!$D$15))),""),"")</f>
        <v>#REF!</v>
      </c>
      <c r="Q120" s="45" t="e">
        <f>IF($B120&lt;'RI compounds'!$C$17,IF($B120&gt;'RI compounds'!$C$16,INT(EXP(($B120-'RI compounds'!$C$16)/'RI compounds'!$H$17+LN('RI compounds'!$D$16))),""),"")</f>
        <v>#REF!</v>
      </c>
      <c r="R120" s="45" t="e">
        <f>IF($B120&lt;'RI compounds'!$C$18,IF($B120&gt;'RI compounds'!$C$17,INT(EXP(($B120-'RI compounds'!$C$17)/'RI compounds'!$H$18+LN('RI compounds'!$D$17))),""),"")</f>
        <v>#REF!</v>
      </c>
      <c r="S120" s="45" t="e">
        <f>IF($B120&lt;'RI compounds'!$C$19,IF($B120&gt;'RI compounds'!$C$18,INT(EXP(($B120-'RI compounds'!$C$18)/'RI compounds'!$H$19+LN('RI compounds'!$D$18))),""),"")</f>
        <v>#REF!</v>
      </c>
      <c r="T120" s="45" t="e">
        <f>IF($B120&lt;'RI compounds'!$C$20,IF($B120&gt;'RI compounds'!$C$19,INT(EXP(($B120-'RI compounds'!$C$19)/'RI compounds'!$H$20+LN('RI compounds'!$D$19))),""),"")</f>
        <v>#REF!</v>
      </c>
      <c r="U120" s="45" t="e">
        <f>IF($B120&lt;'RI compounds'!$C$21,IF($B120&gt;'RI compounds'!$C$20,INT(EXP(($B120-'RI compounds'!$C$20)/'RI compounds'!$H$21+LN('RI compounds'!$D$20))),""),"")</f>
        <v>#REF!</v>
      </c>
      <c r="V120" s="45" t="e">
        <f>IF($B120&gt;'RI compounds'!$C$21,INT(EXP(($B120-'RI compounds'!$C$20)/'RI compounds'!$H$21+LN('RI compounds'!$D$20))),"")</f>
        <v>#REF!</v>
      </c>
      <c r="W120" s="28"/>
      <c r="X120" s="48" t="str">
        <f>All!B120</f>
        <v>Benzenamine, N-ethyl-</v>
      </c>
      <c r="Y120" s="46">
        <f>+All!F120</f>
        <v>1</v>
      </c>
      <c r="Z120" s="49">
        <f>+All!H120</f>
        <v>1111</v>
      </c>
      <c r="AA120" s="50" t="str">
        <f>IF($Z120=500,'RI compounds'!$C$3,IF($Z120&lt;'RI compounds'!$D$3,(LN($Z120)-LN('RI compounds'!$D$3))*'RI compounds'!$H$4+'RI compounds'!$C$3,""))</f>
        <v/>
      </c>
      <c r="AB120" s="50" t="str">
        <f>IF($Z120=600,'RI compounds'!$C$4,IF($Z120&lt;'RI compounds'!$D$4,IF($Z120&gt;'RI compounds'!$D$3,(LN($Z120)-LN('RI compounds'!$D$3))*'RI compounds'!$H$4+'RI compounds'!$C$3,""),""))</f>
        <v/>
      </c>
      <c r="AC120" s="50" t="str">
        <f>IF($Z120=700,+'RI compounds'!$C$5,IF($Z120&lt;'RI compounds'!$D$5,IF($Z120&gt;'RI compounds'!$D$4,(LN($Z120)-LN('RI compounds'!$D$4))*'RI compounds'!$H$5+'RI compounds'!$C$4,""),""))</f>
        <v/>
      </c>
      <c r="AD120" s="50" t="str">
        <f>IF($Z120=800,'RI compounds'!$C$6,IF($Z120&lt;'RI compounds'!$D$6,IF($Z120&gt;'RI compounds'!$D$5,(LN($Z120)-LN('RI compounds'!$D$5))*'RI compounds'!$H$6+'RI compounds'!$C$5,""),""))</f>
        <v/>
      </c>
      <c r="AE120" s="50" t="str">
        <f>IF($Z120=900,'RI compounds'!$C$7,IF($Z120&lt;'RI compounds'!$D$7,IF($Z120&gt;'RI compounds'!$D$6,(LN($Z120)-LN('RI compounds'!$D$6))*'RI compounds'!$H$7+'RI compounds'!$C$6,""),""))</f>
        <v/>
      </c>
      <c r="AF120" s="50" t="str">
        <f>IF($Z120=1000,'RI compounds'!$C$8,IF($Z120&lt;'RI compounds'!$D$8,IF($Z120&gt;'RI compounds'!$D$7,(LN($Z120)-LN('RI compounds'!$D$7))*'RI compounds'!$H$8+'RI compounds'!$C$7,""),""))</f>
        <v/>
      </c>
      <c r="AG120" s="50" t="str">
        <f>IF($Z120=1100,'RI compounds'!$C$9,IF($Z120&lt;'RI compounds'!$D$9,IF($Z120&gt;'RI compounds'!$D$8,(LN($Z120)-LN('RI compounds'!$D$8))*'RI compounds'!$H$9+'RI compounds'!$C$8,""),""))</f>
        <v/>
      </c>
      <c r="AH120" s="50">
        <f>IF($Z120=1200,'RI compounds'!$C$10,IF($Z120&lt;'RI compounds'!$D$10,IF($Z120&gt;'RI compounds'!$D$9,(LN($Z120)-LN('RI compounds'!$D$9))*'RI compounds'!$H$10+'RI compounds'!$C$9,""),""))</f>
        <v>16.051911527536287</v>
      </c>
      <c r="AI120" s="50" t="str">
        <f>IF($Z120=1300,'RI compounds'!$C$11,IF($Z120&lt;'RI compounds'!$D$11,IF($Z120&gt;'RI compounds'!$D$10,(LN($Z120)-LN('RI compounds'!$D$10))*'RI compounds'!$H$11+'RI compounds'!$C$10,""),""))</f>
        <v/>
      </c>
      <c r="AJ120" s="50" t="str">
        <f>IF($Z120=1400,'RI compounds'!$C$12,IF($Z120&lt;'RI compounds'!$D$12,IF($Z120&gt;'RI compounds'!$D$11,(LN($Z120)-LN('RI compounds'!$D$11))*'RI compounds'!$H$12+'RI compounds'!$C$11,""),""))</f>
        <v/>
      </c>
      <c r="AK120" s="50" t="str">
        <f>IF($Z120=1500,'RI compounds'!$C$13,IF($Z120&lt;'RI compounds'!$D$13,IF($Z120&gt;'RI compounds'!$D$12,(LN($Z120)-LN('RI compounds'!$D$12))*'RI compounds'!$H$13+'RI compounds'!$C$12,""),""))</f>
        <v/>
      </c>
      <c r="AL120" s="50" t="str">
        <f>IF($Z120=1600,'RI compounds'!$C$14,IF($Z120&lt;'RI compounds'!$D$14,IF($Z120&gt;'RI compounds'!$D$13,(LN($Z120)-LN('RI compounds'!$D$13))*'RI compounds'!$H$14+'RI compounds'!$C$13,""),""))</f>
        <v/>
      </c>
      <c r="AM120" s="50" t="str">
        <f>IF($Z120=1700,'RI compounds'!$C$15,IF($Z120&lt;'RI compounds'!$D$15,IF($Z120&gt;'RI compounds'!$D$14,(LN($Z120)-LN('RI compounds'!$D$14))*'RI compounds'!$H$15+'RI compounds'!$C$14,""),""))</f>
        <v/>
      </c>
      <c r="AN120" s="50" t="str">
        <f>IF($Z120=1800,'RI compounds'!$C$16,IF($Z120&lt;'RI compounds'!$D$16,IF($Z120&gt;'RI compounds'!$D$15,(LN($Z120)-LN('RI compounds'!$D$15))*'RI compounds'!$H$16+'RI compounds'!$C$15,""),""))</f>
        <v/>
      </c>
      <c r="AO120" s="50" t="str">
        <f>IF($Z120=1900,'RI compounds'!$C$17,IF($Z120&lt;'RI compounds'!$D$17,IF($Z120&gt;'RI compounds'!$D$16,(LN($Z120)-LN('RI compounds'!$D$16))*'RI compounds'!$H$17+'RI compounds'!$C$16,""),""))</f>
        <v/>
      </c>
      <c r="AP120" s="50" t="str">
        <f>IF($Z120=2000,'RI compounds'!$C$18,IF($Z120&lt;'RI compounds'!$D$18,IF($Z120&gt;'RI compounds'!$D$17,(LN($Z120)-LN('RI compounds'!$D$17))*'RI compounds'!$H$18+'RI compounds'!$C$17,""),""))</f>
        <v/>
      </c>
      <c r="AQ120" s="50" t="str">
        <f>IF($Z120=2100,'RI compounds'!$C$19,IF($Z120&lt;'RI compounds'!$D$19,IF($Z120&gt;'RI compounds'!$D$18,(LN($Z120)-LN('RI compounds'!$D$18))*'RI compounds'!$H$19+'RI compounds'!$C$18,""),""))</f>
        <v/>
      </c>
      <c r="AR120" s="50" t="str">
        <f>IF($Z120=2200,'RI compounds'!$C$20,IF($Z120&lt;'RI compounds'!$D$20,IF($Z120&gt;'RI compounds'!$D$19,(LN($Z120)-LN('RI compounds'!$D$19))*'RI compounds'!$H$20+'RI compounds'!$C$19,""),""))</f>
        <v/>
      </c>
      <c r="AS120" s="50" t="str">
        <f>IF($Z120=2300,'RI compounds'!$C$21,IF($Z120&lt;'RI compounds'!$D$21,IF($Z120&gt;'RI compounds'!$D$20,(LN($Z120)-LN('RI compounds'!$D$20))*'RI compounds'!$H$21+'RI compounds'!$C$20,""),""))</f>
        <v/>
      </c>
      <c r="AT120" s="50" t="str">
        <f>IF($Z120&gt;2300,(LN($Z120)-LN('RI compounds'!$D$20))*'RI compounds'!$H$21+'RI compounds'!$C$20,"")</f>
        <v/>
      </c>
    </row>
    <row r="121" spans="1:46" s="7" customFormat="1" ht="15" x14ac:dyDescent="0.25">
      <c r="A121" s="46">
        <f>+All!F121</f>
        <v>0.5</v>
      </c>
      <c r="B121" s="47" t="e">
        <f>All!#REF!</f>
        <v>#REF!</v>
      </c>
      <c r="C121" s="45" t="e">
        <f>IF(B121&lt;'RI compounds'!$C$3,INT(EXP((B121-'RI compounds'!$C$3)/'RI compounds'!$H$4+LN('RI compounds'!$D$3))),"")</f>
        <v>#REF!</v>
      </c>
      <c r="D121" s="45" t="e">
        <f>IF($B121&lt;'RI compounds'!$C$4,IF($B121&gt;'RI compounds'!$C$3,INT(EXP(($B121-'RI compounds'!$C$3)/'RI compounds'!$H$4+LN('RI compounds'!$D$3))),""),"")</f>
        <v>#REF!</v>
      </c>
      <c r="E121" s="45" t="e">
        <f>IF($B121&lt;'RI compounds'!$C$5,IF($B121&gt;'RI compounds'!$C$4,INT(EXP(($B121-'RI compounds'!$C$4)/'RI compounds'!$H$5+LN('RI compounds'!$D$4))),""),"")</f>
        <v>#REF!</v>
      </c>
      <c r="F121" s="45" t="e">
        <f>IF($B121&lt;'RI compounds'!$C$6,IF($B121&gt;'RI compounds'!$C$5,INT(EXP(($B121-'RI compounds'!$C$5)/'RI compounds'!$H$6+LN('RI compounds'!$D$5))),""),"")</f>
        <v>#REF!</v>
      </c>
      <c r="G121" s="45" t="e">
        <f>IF($B121&lt;'RI compounds'!$C$7,IF($B121&gt;'RI compounds'!$C$6,INT(EXP(($B121-'RI compounds'!$C$6)/'RI compounds'!$H$7+LN('RI compounds'!$D$6))),""),"")</f>
        <v>#REF!</v>
      </c>
      <c r="H121" s="45" t="e">
        <f>IF($B121&lt;'RI compounds'!$C$8,IF($B121&gt;'RI compounds'!$C$7,INT(EXP(($B121-'RI compounds'!$C$7)/'RI compounds'!$H$8+LN('RI compounds'!$D$7))),""),"")</f>
        <v>#REF!</v>
      </c>
      <c r="I121" s="45" t="e">
        <f>IF($B121&lt;'RI compounds'!$C$9,IF($B121&gt;'RI compounds'!$C$8,INT(EXP(($B121-'RI compounds'!$C$8)/'RI compounds'!$H$9+LN('RI compounds'!$D$8))),""),"")</f>
        <v>#REF!</v>
      </c>
      <c r="J121" s="45" t="e">
        <f>IF($B121&lt;'RI compounds'!$C$10,IF($B121&gt;'RI compounds'!$C$9,INT(EXP(($B121-'RI compounds'!$C$9)/'RI compounds'!$H$10+LN('RI compounds'!$D$9))),""),"")</f>
        <v>#REF!</v>
      </c>
      <c r="K121" s="45" t="e">
        <f>IF($B121&lt;'RI compounds'!$C$11,IF($B121&gt;'RI compounds'!$C$10,INT(EXP(($B121-'RI compounds'!$C$10)/'RI compounds'!$H$11+LN('RI compounds'!$D$10))),""),"")</f>
        <v>#REF!</v>
      </c>
      <c r="L121" s="45" t="e">
        <f>IF($B121&lt;'RI compounds'!$C$12,IF($B121&gt;'RI compounds'!$C$11,INT(EXP(($B121-'RI compounds'!$C$11)/'RI compounds'!$H$12+LN('RI compounds'!$D$11))),""),"")</f>
        <v>#REF!</v>
      </c>
      <c r="M121" s="45" t="e">
        <f>IF($B121&lt;'RI compounds'!$C$13,IF($B121&gt;'RI compounds'!$C$12,INT(EXP(($B121-'RI compounds'!$C$12)/'RI compounds'!$H$13+LN('RI compounds'!$D$12))),""),"")</f>
        <v>#REF!</v>
      </c>
      <c r="N121" s="45" t="e">
        <f>IF($B121&lt;'RI compounds'!$C$14,IF($B121&gt;'RI compounds'!$C$13,INT(EXP(($B121-'RI compounds'!$C$13)/'RI compounds'!$H$14+LN('RI compounds'!$D$13))),""),"")</f>
        <v>#REF!</v>
      </c>
      <c r="O121" s="45" t="e">
        <f>IF($B121&lt;'RI compounds'!$C$15,IF($B121&gt;'RI compounds'!$C$14,INT(EXP(($B121-'RI compounds'!$C$14)/'RI compounds'!$H$15+LN('RI compounds'!$D$14))),""),"")</f>
        <v>#REF!</v>
      </c>
      <c r="P121" s="45" t="e">
        <f>IF($B121&lt;'RI compounds'!$C$16,IF($B121&gt;'RI compounds'!$C$15,INT(EXP(($B121-'RI compounds'!$C$15)/'RI compounds'!$H$16+LN('RI compounds'!$D$15))),""),"")</f>
        <v>#REF!</v>
      </c>
      <c r="Q121" s="45" t="e">
        <f>IF($B121&lt;'RI compounds'!$C$17,IF($B121&gt;'RI compounds'!$C$16,INT(EXP(($B121-'RI compounds'!$C$16)/'RI compounds'!$H$17+LN('RI compounds'!$D$16))),""),"")</f>
        <v>#REF!</v>
      </c>
      <c r="R121" s="45" t="e">
        <f>IF($B121&lt;'RI compounds'!$C$18,IF($B121&gt;'RI compounds'!$C$17,INT(EXP(($B121-'RI compounds'!$C$17)/'RI compounds'!$H$18+LN('RI compounds'!$D$17))),""),"")</f>
        <v>#REF!</v>
      </c>
      <c r="S121" s="45" t="e">
        <f>IF($B121&lt;'RI compounds'!$C$19,IF($B121&gt;'RI compounds'!$C$18,INT(EXP(($B121-'RI compounds'!$C$18)/'RI compounds'!$H$19+LN('RI compounds'!$D$18))),""),"")</f>
        <v>#REF!</v>
      </c>
      <c r="T121" s="45" t="e">
        <f>IF($B121&lt;'RI compounds'!$C$20,IF($B121&gt;'RI compounds'!$C$19,INT(EXP(($B121-'RI compounds'!$C$19)/'RI compounds'!$H$20+LN('RI compounds'!$D$19))),""),"")</f>
        <v>#REF!</v>
      </c>
      <c r="U121" s="45" t="e">
        <f>IF($B121&lt;'RI compounds'!$C$21,IF($B121&gt;'RI compounds'!$C$20,INT(EXP(($B121-'RI compounds'!$C$20)/'RI compounds'!$H$21+LN('RI compounds'!$D$20))),""),"")</f>
        <v>#REF!</v>
      </c>
      <c r="V121" s="45" t="e">
        <f>IF($B121&gt;'RI compounds'!$C$21,INT(EXP(($B121-'RI compounds'!$C$20)/'RI compounds'!$H$21+LN('RI compounds'!$D$20))),"")</f>
        <v>#REF!</v>
      </c>
      <c r="W121" s="28"/>
      <c r="X121" s="48" t="str">
        <f>All!B121</f>
        <v>Benzenamine, N-ethyl- saturated</v>
      </c>
      <c r="Y121" s="46">
        <f>+All!F121</f>
        <v>0.5</v>
      </c>
      <c r="Z121" s="49">
        <f>+All!H121</f>
        <v>1111</v>
      </c>
      <c r="AA121" s="50" t="str">
        <f>IF($Z121=500,'RI compounds'!$C$3,IF($Z121&lt;'RI compounds'!$D$3,(LN($Z121)-LN('RI compounds'!$D$3))*'RI compounds'!$H$4+'RI compounds'!$C$3,""))</f>
        <v/>
      </c>
      <c r="AB121" s="50" t="str">
        <f>IF($Z121=600,'RI compounds'!$C$4,IF($Z121&lt;'RI compounds'!$D$4,IF($Z121&gt;'RI compounds'!$D$3,(LN($Z121)-LN('RI compounds'!$D$3))*'RI compounds'!$H$4+'RI compounds'!$C$3,""),""))</f>
        <v/>
      </c>
      <c r="AC121" s="50" t="str">
        <f>IF($Z121=700,+'RI compounds'!$C$5,IF($Z121&lt;'RI compounds'!$D$5,IF($Z121&gt;'RI compounds'!$D$4,(LN($Z121)-LN('RI compounds'!$D$4))*'RI compounds'!$H$5+'RI compounds'!$C$4,""),""))</f>
        <v/>
      </c>
      <c r="AD121" s="50" t="str">
        <f>IF($Z121=800,'RI compounds'!$C$6,IF($Z121&lt;'RI compounds'!$D$6,IF($Z121&gt;'RI compounds'!$D$5,(LN($Z121)-LN('RI compounds'!$D$5))*'RI compounds'!$H$6+'RI compounds'!$C$5,""),""))</f>
        <v/>
      </c>
      <c r="AE121" s="50" t="str">
        <f>IF($Z121=900,'RI compounds'!$C$7,IF($Z121&lt;'RI compounds'!$D$7,IF($Z121&gt;'RI compounds'!$D$6,(LN($Z121)-LN('RI compounds'!$D$6))*'RI compounds'!$H$7+'RI compounds'!$C$6,""),""))</f>
        <v/>
      </c>
      <c r="AF121" s="50" t="str">
        <f>IF($Z121=1000,'RI compounds'!$C$8,IF($Z121&lt;'RI compounds'!$D$8,IF($Z121&gt;'RI compounds'!$D$7,(LN($Z121)-LN('RI compounds'!$D$7))*'RI compounds'!$H$8+'RI compounds'!$C$7,""),""))</f>
        <v/>
      </c>
      <c r="AG121" s="50" t="str">
        <f>IF($Z121=1100,'RI compounds'!$C$9,IF($Z121&lt;'RI compounds'!$D$9,IF($Z121&gt;'RI compounds'!$D$8,(LN($Z121)-LN('RI compounds'!$D$8))*'RI compounds'!$H$9+'RI compounds'!$C$8,""),""))</f>
        <v/>
      </c>
      <c r="AH121" s="50">
        <f>IF($Z121=1200,'RI compounds'!$C$10,IF($Z121&lt;'RI compounds'!$D$10,IF($Z121&gt;'RI compounds'!$D$9,(LN($Z121)-LN('RI compounds'!$D$9))*'RI compounds'!$H$10+'RI compounds'!$C$9,""),""))</f>
        <v>16.051911527536287</v>
      </c>
      <c r="AI121" s="50" t="str">
        <f>IF($Z121=1300,'RI compounds'!$C$11,IF($Z121&lt;'RI compounds'!$D$11,IF($Z121&gt;'RI compounds'!$D$10,(LN($Z121)-LN('RI compounds'!$D$10))*'RI compounds'!$H$11+'RI compounds'!$C$10,""),""))</f>
        <v/>
      </c>
      <c r="AJ121" s="50" t="str">
        <f>IF($Z121=1400,'RI compounds'!$C$12,IF($Z121&lt;'RI compounds'!$D$12,IF($Z121&gt;'RI compounds'!$D$11,(LN($Z121)-LN('RI compounds'!$D$11))*'RI compounds'!$H$12+'RI compounds'!$C$11,""),""))</f>
        <v/>
      </c>
      <c r="AK121" s="50" t="str">
        <f>IF($Z121=1500,'RI compounds'!$C$13,IF($Z121&lt;'RI compounds'!$D$13,IF($Z121&gt;'RI compounds'!$D$12,(LN($Z121)-LN('RI compounds'!$D$12))*'RI compounds'!$H$13+'RI compounds'!$C$12,""),""))</f>
        <v/>
      </c>
      <c r="AL121" s="50" t="str">
        <f>IF($Z121=1600,'RI compounds'!$C$14,IF($Z121&lt;'RI compounds'!$D$14,IF($Z121&gt;'RI compounds'!$D$13,(LN($Z121)-LN('RI compounds'!$D$13))*'RI compounds'!$H$14+'RI compounds'!$C$13,""),""))</f>
        <v/>
      </c>
      <c r="AM121" s="50" t="str">
        <f>IF($Z121=1700,'RI compounds'!$C$15,IF($Z121&lt;'RI compounds'!$D$15,IF($Z121&gt;'RI compounds'!$D$14,(LN($Z121)-LN('RI compounds'!$D$14))*'RI compounds'!$H$15+'RI compounds'!$C$14,""),""))</f>
        <v/>
      </c>
      <c r="AN121" s="50" t="str">
        <f>IF($Z121=1800,'RI compounds'!$C$16,IF($Z121&lt;'RI compounds'!$D$16,IF($Z121&gt;'RI compounds'!$D$15,(LN($Z121)-LN('RI compounds'!$D$15))*'RI compounds'!$H$16+'RI compounds'!$C$15,""),""))</f>
        <v/>
      </c>
      <c r="AO121" s="50" t="str">
        <f>IF($Z121=1900,'RI compounds'!$C$17,IF($Z121&lt;'RI compounds'!$D$17,IF($Z121&gt;'RI compounds'!$D$16,(LN($Z121)-LN('RI compounds'!$D$16))*'RI compounds'!$H$17+'RI compounds'!$C$16,""),""))</f>
        <v/>
      </c>
      <c r="AP121" s="50" t="str">
        <f>IF($Z121=2000,'RI compounds'!$C$18,IF($Z121&lt;'RI compounds'!$D$18,IF($Z121&gt;'RI compounds'!$D$17,(LN($Z121)-LN('RI compounds'!$D$17))*'RI compounds'!$H$18+'RI compounds'!$C$17,""),""))</f>
        <v/>
      </c>
      <c r="AQ121" s="50" t="str">
        <f>IF($Z121=2100,'RI compounds'!$C$19,IF($Z121&lt;'RI compounds'!$D$19,IF($Z121&gt;'RI compounds'!$D$18,(LN($Z121)-LN('RI compounds'!$D$18))*'RI compounds'!$H$19+'RI compounds'!$C$18,""),""))</f>
        <v/>
      </c>
      <c r="AR121" s="50" t="str">
        <f>IF($Z121=2200,'RI compounds'!$C$20,IF($Z121&lt;'RI compounds'!$D$20,IF($Z121&gt;'RI compounds'!$D$19,(LN($Z121)-LN('RI compounds'!$D$19))*'RI compounds'!$H$20+'RI compounds'!$C$19,""),""))</f>
        <v/>
      </c>
      <c r="AS121" s="50" t="str">
        <f>IF($Z121=2300,'RI compounds'!$C$21,IF($Z121&lt;'RI compounds'!$D$21,IF($Z121&gt;'RI compounds'!$D$20,(LN($Z121)-LN('RI compounds'!$D$20))*'RI compounds'!$H$21+'RI compounds'!$C$20,""),""))</f>
        <v/>
      </c>
      <c r="AT121" s="50" t="str">
        <f>IF($Z121&gt;2300,(LN($Z121)-LN('RI compounds'!$D$20))*'RI compounds'!$H$21+'RI compounds'!$C$20,"")</f>
        <v/>
      </c>
    </row>
    <row r="122" spans="1:46" s="7" customFormat="1" ht="15" x14ac:dyDescent="0.25">
      <c r="A122" s="46">
        <f>+All!F122</f>
        <v>1</v>
      </c>
      <c r="B122" s="47" t="e">
        <f>All!#REF!</f>
        <v>#REF!</v>
      </c>
      <c r="C122" s="45" t="e">
        <f>IF(B122&lt;'RI compounds'!$C$3,INT(EXP((B122-'RI compounds'!$C$3)/'RI compounds'!$H$4+LN('RI compounds'!$D$3))),"")</f>
        <v>#REF!</v>
      </c>
      <c r="D122" s="45" t="e">
        <f>IF($B122&lt;'RI compounds'!$C$4,IF($B122&gt;'RI compounds'!$C$3,INT(EXP(($B122-'RI compounds'!$C$3)/'RI compounds'!$H$4+LN('RI compounds'!$D$3))),""),"")</f>
        <v>#REF!</v>
      </c>
      <c r="E122" s="45" t="e">
        <f>IF($B122&lt;'RI compounds'!$C$5,IF($B122&gt;'RI compounds'!$C$4,INT(EXP(($B122-'RI compounds'!$C$4)/'RI compounds'!$H$5+LN('RI compounds'!$D$4))),""),"")</f>
        <v>#REF!</v>
      </c>
      <c r="F122" s="45" t="e">
        <f>IF($B122&lt;'RI compounds'!$C$6,IF($B122&gt;'RI compounds'!$C$5,INT(EXP(($B122-'RI compounds'!$C$5)/'RI compounds'!$H$6+LN('RI compounds'!$D$5))),""),"")</f>
        <v>#REF!</v>
      </c>
      <c r="G122" s="45" t="e">
        <f>IF($B122&lt;'RI compounds'!$C$7,IF($B122&gt;'RI compounds'!$C$6,INT(EXP(($B122-'RI compounds'!$C$6)/'RI compounds'!$H$7+LN('RI compounds'!$D$6))),""),"")</f>
        <v>#REF!</v>
      </c>
      <c r="H122" s="45" t="e">
        <f>IF($B122&lt;'RI compounds'!$C$8,IF($B122&gt;'RI compounds'!$C$7,INT(EXP(($B122-'RI compounds'!$C$7)/'RI compounds'!$H$8+LN('RI compounds'!$D$7))),""),"")</f>
        <v>#REF!</v>
      </c>
      <c r="I122" s="45" t="e">
        <f>IF($B122&lt;'RI compounds'!$C$9,IF($B122&gt;'RI compounds'!$C$8,INT(EXP(($B122-'RI compounds'!$C$8)/'RI compounds'!$H$9+LN('RI compounds'!$D$8))),""),"")</f>
        <v>#REF!</v>
      </c>
      <c r="J122" s="45" t="e">
        <f>IF($B122&lt;'RI compounds'!$C$10,IF($B122&gt;'RI compounds'!$C$9,INT(EXP(($B122-'RI compounds'!$C$9)/'RI compounds'!$H$10+LN('RI compounds'!$D$9))),""),"")</f>
        <v>#REF!</v>
      </c>
      <c r="K122" s="45" t="e">
        <f>IF($B122&lt;'RI compounds'!$C$11,IF($B122&gt;'RI compounds'!$C$10,INT(EXP(($B122-'RI compounds'!$C$10)/'RI compounds'!$H$11+LN('RI compounds'!$D$10))),""),"")</f>
        <v>#REF!</v>
      </c>
      <c r="L122" s="45" t="e">
        <f>IF($B122&lt;'RI compounds'!$C$12,IF($B122&gt;'RI compounds'!$C$11,INT(EXP(($B122-'RI compounds'!$C$11)/'RI compounds'!$H$12+LN('RI compounds'!$D$11))),""),"")</f>
        <v>#REF!</v>
      </c>
      <c r="M122" s="45" t="e">
        <f>IF($B122&lt;'RI compounds'!$C$13,IF($B122&gt;'RI compounds'!$C$12,INT(EXP(($B122-'RI compounds'!$C$12)/'RI compounds'!$H$13+LN('RI compounds'!$D$12))),""),"")</f>
        <v>#REF!</v>
      </c>
      <c r="N122" s="45" t="e">
        <f>IF($B122&lt;'RI compounds'!$C$14,IF($B122&gt;'RI compounds'!$C$13,INT(EXP(($B122-'RI compounds'!$C$13)/'RI compounds'!$H$14+LN('RI compounds'!$D$13))),""),"")</f>
        <v>#REF!</v>
      </c>
      <c r="O122" s="45" t="e">
        <f>IF($B122&lt;'RI compounds'!$C$15,IF($B122&gt;'RI compounds'!$C$14,INT(EXP(($B122-'RI compounds'!$C$14)/'RI compounds'!$H$15+LN('RI compounds'!$D$14))),""),"")</f>
        <v>#REF!</v>
      </c>
      <c r="P122" s="45" t="e">
        <f>IF($B122&lt;'RI compounds'!$C$16,IF($B122&gt;'RI compounds'!$C$15,INT(EXP(($B122-'RI compounds'!$C$15)/'RI compounds'!$H$16+LN('RI compounds'!$D$15))),""),"")</f>
        <v>#REF!</v>
      </c>
      <c r="Q122" s="45" t="e">
        <f>IF($B122&lt;'RI compounds'!$C$17,IF($B122&gt;'RI compounds'!$C$16,INT(EXP(($B122-'RI compounds'!$C$16)/'RI compounds'!$H$17+LN('RI compounds'!$D$16))),""),"")</f>
        <v>#REF!</v>
      </c>
      <c r="R122" s="45" t="e">
        <f>IF($B122&lt;'RI compounds'!$C$18,IF($B122&gt;'RI compounds'!$C$17,INT(EXP(($B122-'RI compounds'!$C$17)/'RI compounds'!$H$18+LN('RI compounds'!$D$17))),""),"")</f>
        <v>#REF!</v>
      </c>
      <c r="S122" s="45" t="e">
        <f>IF($B122&lt;'RI compounds'!$C$19,IF($B122&gt;'RI compounds'!$C$18,INT(EXP(($B122-'RI compounds'!$C$18)/'RI compounds'!$H$19+LN('RI compounds'!$D$18))),""),"")</f>
        <v>#REF!</v>
      </c>
      <c r="T122" s="45" t="e">
        <f>IF($B122&lt;'RI compounds'!$C$20,IF($B122&gt;'RI compounds'!$C$19,INT(EXP(($B122-'RI compounds'!$C$19)/'RI compounds'!$H$20+LN('RI compounds'!$D$19))),""),"")</f>
        <v>#REF!</v>
      </c>
      <c r="U122" s="45" t="e">
        <f>IF($B122&lt;'RI compounds'!$C$21,IF($B122&gt;'RI compounds'!$C$20,INT(EXP(($B122-'RI compounds'!$C$20)/'RI compounds'!$H$21+LN('RI compounds'!$D$20))),""),"")</f>
        <v>#REF!</v>
      </c>
      <c r="V122" s="45" t="e">
        <f>IF($B122&gt;'RI compounds'!$C$21,INT(EXP(($B122-'RI compounds'!$C$20)/'RI compounds'!$H$21+LN('RI compounds'!$D$20))),"")</f>
        <v>#REF!</v>
      </c>
      <c r="W122" s="28"/>
      <c r="X122" s="48" t="str">
        <f>All!B122</f>
        <v>Phenylethyl Alcohol</v>
      </c>
      <c r="Y122" s="46">
        <f>+All!F122</f>
        <v>1</v>
      </c>
      <c r="Z122" s="49">
        <f>+All!H122</f>
        <v>1122</v>
      </c>
      <c r="AA122" s="50" t="str">
        <f>IF($Z122=500,'RI compounds'!$C$3,IF($Z122&lt;'RI compounds'!$D$3,(LN($Z122)-LN('RI compounds'!$D$3))*'RI compounds'!$H$4+'RI compounds'!$C$3,""))</f>
        <v/>
      </c>
      <c r="AB122" s="50" t="str">
        <f>IF($Z122=600,'RI compounds'!$C$4,IF($Z122&lt;'RI compounds'!$D$4,IF($Z122&gt;'RI compounds'!$D$3,(LN($Z122)-LN('RI compounds'!$D$3))*'RI compounds'!$H$4+'RI compounds'!$C$3,""),""))</f>
        <v/>
      </c>
      <c r="AC122" s="50" t="str">
        <f>IF($Z122=700,+'RI compounds'!$C$5,IF($Z122&lt;'RI compounds'!$D$5,IF($Z122&gt;'RI compounds'!$D$4,(LN($Z122)-LN('RI compounds'!$D$4))*'RI compounds'!$H$5+'RI compounds'!$C$4,""),""))</f>
        <v/>
      </c>
      <c r="AD122" s="50" t="str">
        <f>IF($Z122=800,'RI compounds'!$C$6,IF($Z122&lt;'RI compounds'!$D$6,IF($Z122&gt;'RI compounds'!$D$5,(LN($Z122)-LN('RI compounds'!$D$5))*'RI compounds'!$H$6+'RI compounds'!$C$5,""),""))</f>
        <v/>
      </c>
      <c r="AE122" s="50" t="str">
        <f>IF($Z122=900,'RI compounds'!$C$7,IF($Z122&lt;'RI compounds'!$D$7,IF($Z122&gt;'RI compounds'!$D$6,(LN($Z122)-LN('RI compounds'!$D$6))*'RI compounds'!$H$7+'RI compounds'!$C$6,""),""))</f>
        <v/>
      </c>
      <c r="AF122" s="50" t="str">
        <f>IF($Z122=1000,'RI compounds'!$C$8,IF($Z122&lt;'RI compounds'!$D$8,IF($Z122&gt;'RI compounds'!$D$7,(LN($Z122)-LN('RI compounds'!$D$7))*'RI compounds'!$H$8+'RI compounds'!$C$7,""),""))</f>
        <v/>
      </c>
      <c r="AG122" s="50" t="str">
        <f>IF($Z122=1100,'RI compounds'!$C$9,IF($Z122&lt;'RI compounds'!$D$9,IF($Z122&gt;'RI compounds'!$D$8,(LN($Z122)-LN('RI compounds'!$D$8))*'RI compounds'!$H$9+'RI compounds'!$C$8,""),""))</f>
        <v/>
      </c>
      <c r="AH122" s="50">
        <f>IF($Z122=1200,'RI compounds'!$C$10,IF($Z122&lt;'RI compounds'!$D$10,IF($Z122&gt;'RI compounds'!$D$9,(LN($Z122)-LN('RI compounds'!$D$9))*'RI compounds'!$H$10+'RI compounds'!$C$9,""),""))</f>
        <v>16.366690870872446</v>
      </c>
      <c r="AI122" s="50" t="str">
        <f>IF($Z122=1300,'RI compounds'!$C$11,IF($Z122&lt;'RI compounds'!$D$11,IF($Z122&gt;'RI compounds'!$D$10,(LN($Z122)-LN('RI compounds'!$D$10))*'RI compounds'!$H$11+'RI compounds'!$C$10,""),""))</f>
        <v/>
      </c>
      <c r="AJ122" s="50" t="str">
        <f>IF($Z122=1400,'RI compounds'!$C$12,IF($Z122&lt;'RI compounds'!$D$12,IF($Z122&gt;'RI compounds'!$D$11,(LN($Z122)-LN('RI compounds'!$D$11))*'RI compounds'!$H$12+'RI compounds'!$C$11,""),""))</f>
        <v/>
      </c>
      <c r="AK122" s="50" t="str">
        <f>IF($Z122=1500,'RI compounds'!$C$13,IF($Z122&lt;'RI compounds'!$D$13,IF($Z122&gt;'RI compounds'!$D$12,(LN($Z122)-LN('RI compounds'!$D$12))*'RI compounds'!$H$13+'RI compounds'!$C$12,""),""))</f>
        <v/>
      </c>
      <c r="AL122" s="50" t="str">
        <f>IF($Z122=1600,'RI compounds'!$C$14,IF($Z122&lt;'RI compounds'!$D$14,IF($Z122&gt;'RI compounds'!$D$13,(LN($Z122)-LN('RI compounds'!$D$13))*'RI compounds'!$H$14+'RI compounds'!$C$13,""),""))</f>
        <v/>
      </c>
      <c r="AM122" s="50" t="str">
        <f>IF($Z122=1700,'RI compounds'!$C$15,IF($Z122&lt;'RI compounds'!$D$15,IF($Z122&gt;'RI compounds'!$D$14,(LN($Z122)-LN('RI compounds'!$D$14))*'RI compounds'!$H$15+'RI compounds'!$C$14,""),""))</f>
        <v/>
      </c>
      <c r="AN122" s="50" t="str">
        <f>IF($Z122=1800,'RI compounds'!$C$16,IF($Z122&lt;'RI compounds'!$D$16,IF($Z122&gt;'RI compounds'!$D$15,(LN($Z122)-LN('RI compounds'!$D$15))*'RI compounds'!$H$16+'RI compounds'!$C$15,""),""))</f>
        <v/>
      </c>
      <c r="AO122" s="50" t="str">
        <f>IF($Z122=1900,'RI compounds'!$C$17,IF($Z122&lt;'RI compounds'!$D$17,IF($Z122&gt;'RI compounds'!$D$16,(LN($Z122)-LN('RI compounds'!$D$16))*'RI compounds'!$H$17+'RI compounds'!$C$16,""),""))</f>
        <v/>
      </c>
      <c r="AP122" s="50" t="str">
        <f>IF($Z122=2000,'RI compounds'!$C$18,IF($Z122&lt;'RI compounds'!$D$18,IF($Z122&gt;'RI compounds'!$D$17,(LN($Z122)-LN('RI compounds'!$D$17))*'RI compounds'!$H$18+'RI compounds'!$C$17,""),""))</f>
        <v/>
      </c>
      <c r="AQ122" s="50" t="str">
        <f>IF($Z122=2100,'RI compounds'!$C$19,IF($Z122&lt;'RI compounds'!$D$19,IF($Z122&gt;'RI compounds'!$D$18,(LN($Z122)-LN('RI compounds'!$D$18))*'RI compounds'!$H$19+'RI compounds'!$C$18,""),""))</f>
        <v/>
      </c>
      <c r="AR122" s="50" t="str">
        <f>IF($Z122=2200,'RI compounds'!$C$20,IF($Z122&lt;'RI compounds'!$D$20,IF($Z122&gt;'RI compounds'!$D$19,(LN($Z122)-LN('RI compounds'!$D$19))*'RI compounds'!$H$20+'RI compounds'!$C$19,""),""))</f>
        <v/>
      </c>
      <c r="AS122" s="50" t="str">
        <f>IF($Z122=2300,'RI compounds'!$C$21,IF($Z122&lt;'RI compounds'!$D$21,IF($Z122&gt;'RI compounds'!$D$20,(LN($Z122)-LN('RI compounds'!$D$20))*'RI compounds'!$H$21+'RI compounds'!$C$20,""),""))</f>
        <v/>
      </c>
      <c r="AT122" s="50" t="str">
        <f>IF($Z122&gt;2300,(LN($Z122)-LN('RI compounds'!$D$20))*'RI compounds'!$H$21+'RI compounds'!$C$20,"")</f>
        <v/>
      </c>
    </row>
    <row r="123" spans="1:46" s="7" customFormat="1" ht="15" x14ac:dyDescent="0.25">
      <c r="A123" s="46">
        <f>+All!F123</f>
        <v>1</v>
      </c>
      <c r="B123" s="47" t="e">
        <f>All!#REF!</f>
        <v>#REF!</v>
      </c>
      <c r="C123" s="45" t="e">
        <f>IF(B123&lt;'RI compounds'!$C$3,INT(EXP((B123-'RI compounds'!$C$3)/'RI compounds'!$H$4+LN('RI compounds'!$D$3))),"")</f>
        <v>#REF!</v>
      </c>
      <c r="D123" s="45" t="e">
        <f>IF($B123&lt;'RI compounds'!$C$4,IF($B123&gt;'RI compounds'!$C$3,INT(EXP(($B123-'RI compounds'!$C$3)/'RI compounds'!$H$4+LN('RI compounds'!$D$3))),""),"")</f>
        <v>#REF!</v>
      </c>
      <c r="E123" s="45" t="e">
        <f>IF($B123&lt;'RI compounds'!$C$5,IF($B123&gt;'RI compounds'!$C$4,INT(EXP(($B123-'RI compounds'!$C$4)/'RI compounds'!$H$5+LN('RI compounds'!$D$4))),""),"")</f>
        <v>#REF!</v>
      </c>
      <c r="F123" s="45" t="e">
        <f>IF($B123&lt;'RI compounds'!$C$6,IF($B123&gt;'RI compounds'!$C$5,INT(EXP(($B123-'RI compounds'!$C$5)/'RI compounds'!$H$6+LN('RI compounds'!$D$5))),""),"")</f>
        <v>#REF!</v>
      </c>
      <c r="G123" s="45" t="e">
        <f>IF($B123&lt;'RI compounds'!$C$7,IF($B123&gt;'RI compounds'!$C$6,INT(EXP(($B123-'RI compounds'!$C$6)/'RI compounds'!$H$7+LN('RI compounds'!$D$6))),""),"")</f>
        <v>#REF!</v>
      </c>
      <c r="H123" s="45" t="e">
        <f>IF($B123&lt;'RI compounds'!$C$8,IF($B123&gt;'RI compounds'!$C$7,INT(EXP(($B123-'RI compounds'!$C$7)/'RI compounds'!$H$8+LN('RI compounds'!$D$7))),""),"")</f>
        <v>#REF!</v>
      </c>
      <c r="I123" s="45" t="e">
        <f>IF($B123&lt;'RI compounds'!$C$9,IF($B123&gt;'RI compounds'!$C$8,INT(EXP(($B123-'RI compounds'!$C$8)/'RI compounds'!$H$9+LN('RI compounds'!$D$8))),""),"")</f>
        <v>#REF!</v>
      </c>
      <c r="J123" s="45" t="e">
        <f>IF($B123&lt;'RI compounds'!$C$10,IF($B123&gt;'RI compounds'!$C$9,INT(EXP(($B123-'RI compounds'!$C$9)/'RI compounds'!$H$10+LN('RI compounds'!$D$9))),""),"")</f>
        <v>#REF!</v>
      </c>
      <c r="K123" s="45" t="e">
        <f>IF($B123&lt;'RI compounds'!$C$11,IF($B123&gt;'RI compounds'!$C$10,INT(EXP(($B123-'RI compounds'!$C$10)/'RI compounds'!$H$11+LN('RI compounds'!$D$10))),""),"")</f>
        <v>#REF!</v>
      </c>
      <c r="L123" s="45" t="e">
        <f>IF($B123&lt;'RI compounds'!$C$12,IF($B123&gt;'RI compounds'!$C$11,INT(EXP(($B123-'RI compounds'!$C$11)/'RI compounds'!$H$12+LN('RI compounds'!$D$11))),""),"")</f>
        <v>#REF!</v>
      </c>
      <c r="M123" s="45" t="e">
        <f>IF($B123&lt;'RI compounds'!$C$13,IF($B123&gt;'RI compounds'!$C$12,INT(EXP(($B123-'RI compounds'!$C$12)/'RI compounds'!$H$13+LN('RI compounds'!$D$12))),""),"")</f>
        <v>#REF!</v>
      </c>
      <c r="N123" s="45" t="e">
        <f>IF($B123&lt;'RI compounds'!$C$14,IF($B123&gt;'RI compounds'!$C$13,INT(EXP(($B123-'RI compounds'!$C$13)/'RI compounds'!$H$14+LN('RI compounds'!$D$13))),""),"")</f>
        <v>#REF!</v>
      </c>
      <c r="O123" s="45" t="e">
        <f>IF($B123&lt;'RI compounds'!$C$15,IF($B123&gt;'RI compounds'!$C$14,INT(EXP(($B123-'RI compounds'!$C$14)/'RI compounds'!$H$15+LN('RI compounds'!$D$14))),""),"")</f>
        <v>#REF!</v>
      </c>
      <c r="P123" s="45" t="e">
        <f>IF($B123&lt;'RI compounds'!$C$16,IF($B123&gt;'RI compounds'!$C$15,INT(EXP(($B123-'RI compounds'!$C$15)/'RI compounds'!$H$16+LN('RI compounds'!$D$15))),""),"")</f>
        <v>#REF!</v>
      </c>
      <c r="Q123" s="45" t="e">
        <f>IF($B123&lt;'RI compounds'!$C$17,IF($B123&gt;'RI compounds'!$C$16,INT(EXP(($B123-'RI compounds'!$C$16)/'RI compounds'!$H$17+LN('RI compounds'!$D$16))),""),"")</f>
        <v>#REF!</v>
      </c>
      <c r="R123" s="45" t="e">
        <f>IF($B123&lt;'RI compounds'!$C$18,IF($B123&gt;'RI compounds'!$C$17,INT(EXP(($B123-'RI compounds'!$C$17)/'RI compounds'!$H$18+LN('RI compounds'!$D$17))),""),"")</f>
        <v>#REF!</v>
      </c>
      <c r="S123" s="45" t="e">
        <f>IF($B123&lt;'RI compounds'!$C$19,IF($B123&gt;'RI compounds'!$C$18,INT(EXP(($B123-'RI compounds'!$C$18)/'RI compounds'!$H$19+LN('RI compounds'!$D$18))),""),"")</f>
        <v>#REF!</v>
      </c>
      <c r="T123" s="45" t="e">
        <f>IF($B123&lt;'RI compounds'!$C$20,IF($B123&gt;'RI compounds'!$C$19,INT(EXP(($B123-'RI compounds'!$C$19)/'RI compounds'!$H$20+LN('RI compounds'!$D$19))),""),"")</f>
        <v>#REF!</v>
      </c>
      <c r="U123" s="45" t="e">
        <f>IF($B123&lt;'RI compounds'!$C$21,IF($B123&gt;'RI compounds'!$C$20,INT(EXP(($B123-'RI compounds'!$C$20)/'RI compounds'!$H$21+LN('RI compounds'!$D$20))),""),"")</f>
        <v>#REF!</v>
      </c>
      <c r="V123" s="45" t="e">
        <f>IF($B123&gt;'RI compounds'!$C$21,INT(EXP(($B123-'RI compounds'!$C$20)/'RI compounds'!$H$21+LN('RI compounds'!$D$20))),"")</f>
        <v>#REF!</v>
      </c>
      <c r="W123" s="28"/>
      <c r="X123" s="48" t="str">
        <f>All!B123</f>
        <v>Phenylethyl Alcohol saturated</v>
      </c>
      <c r="Y123" s="46">
        <f>+All!F123</f>
        <v>1</v>
      </c>
      <c r="Z123" s="49">
        <f>+All!H123</f>
        <v>1122</v>
      </c>
      <c r="AA123" s="50" t="str">
        <f>IF($Z123=500,'RI compounds'!$C$3,IF($Z123&lt;'RI compounds'!$D$3,(LN($Z123)-LN('RI compounds'!$D$3))*'RI compounds'!$H$4+'RI compounds'!$C$3,""))</f>
        <v/>
      </c>
      <c r="AB123" s="50" t="str">
        <f>IF($Z123=600,'RI compounds'!$C$4,IF($Z123&lt;'RI compounds'!$D$4,IF($Z123&gt;'RI compounds'!$D$3,(LN($Z123)-LN('RI compounds'!$D$3))*'RI compounds'!$H$4+'RI compounds'!$C$3,""),""))</f>
        <v/>
      </c>
      <c r="AC123" s="50" t="str">
        <f>IF($Z123=700,+'RI compounds'!$C$5,IF($Z123&lt;'RI compounds'!$D$5,IF($Z123&gt;'RI compounds'!$D$4,(LN($Z123)-LN('RI compounds'!$D$4))*'RI compounds'!$H$5+'RI compounds'!$C$4,""),""))</f>
        <v/>
      </c>
      <c r="AD123" s="50" t="str">
        <f>IF($Z123=800,'RI compounds'!$C$6,IF($Z123&lt;'RI compounds'!$D$6,IF($Z123&gt;'RI compounds'!$D$5,(LN($Z123)-LN('RI compounds'!$D$5))*'RI compounds'!$H$6+'RI compounds'!$C$5,""),""))</f>
        <v/>
      </c>
      <c r="AE123" s="50" t="str">
        <f>IF($Z123=900,'RI compounds'!$C$7,IF($Z123&lt;'RI compounds'!$D$7,IF($Z123&gt;'RI compounds'!$D$6,(LN($Z123)-LN('RI compounds'!$D$6))*'RI compounds'!$H$7+'RI compounds'!$C$6,""),""))</f>
        <v/>
      </c>
      <c r="AF123" s="50" t="str">
        <f>IF($Z123=1000,'RI compounds'!$C$8,IF($Z123&lt;'RI compounds'!$D$8,IF($Z123&gt;'RI compounds'!$D$7,(LN($Z123)-LN('RI compounds'!$D$7))*'RI compounds'!$H$8+'RI compounds'!$C$7,""),""))</f>
        <v/>
      </c>
      <c r="AG123" s="50" t="str">
        <f>IF($Z123=1100,'RI compounds'!$C$9,IF($Z123&lt;'RI compounds'!$D$9,IF($Z123&gt;'RI compounds'!$D$8,(LN($Z123)-LN('RI compounds'!$D$8))*'RI compounds'!$H$9+'RI compounds'!$C$8,""),""))</f>
        <v/>
      </c>
      <c r="AH123" s="50">
        <f>IF($Z123=1200,'RI compounds'!$C$10,IF($Z123&lt;'RI compounds'!$D$10,IF($Z123&gt;'RI compounds'!$D$9,(LN($Z123)-LN('RI compounds'!$D$9))*'RI compounds'!$H$10+'RI compounds'!$C$9,""),""))</f>
        <v>16.366690870872446</v>
      </c>
      <c r="AI123" s="50" t="str">
        <f>IF($Z123=1300,'RI compounds'!$C$11,IF($Z123&lt;'RI compounds'!$D$11,IF($Z123&gt;'RI compounds'!$D$10,(LN($Z123)-LN('RI compounds'!$D$10))*'RI compounds'!$H$11+'RI compounds'!$C$10,""),""))</f>
        <v/>
      </c>
      <c r="AJ123" s="50" t="str">
        <f>IF($Z123=1400,'RI compounds'!$C$12,IF($Z123&lt;'RI compounds'!$D$12,IF($Z123&gt;'RI compounds'!$D$11,(LN($Z123)-LN('RI compounds'!$D$11))*'RI compounds'!$H$12+'RI compounds'!$C$11,""),""))</f>
        <v/>
      </c>
      <c r="AK123" s="50" t="str">
        <f>IF($Z123=1500,'RI compounds'!$C$13,IF($Z123&lt;'RI compounds'!$D$13,IF($Z123&gt;'RI compounds'!$D$12,(LN($Z123)-LN('RI compounds'!$D$12))*'RI compounds'!$H$13+'RI compounds'!$C$12,""),""))</f>
        <v/>
      </c>
      <c r="AL123" s="50" t="str">
        <f>IF($Z123=1600,'RI compounds'!$C$14,IF($Z123&lt;'RI compounds'!$D$14,IF($Z123&gt;'RI compounds'!$D$13,(LN($Z123)-LN('RI compounds'!$D$13))*'RI compounds'!$H$14+'RI compounds'!$C$13,""),""))</f>
        <v/>
      </c>
      <c r="AM123" s="50" t="str">
        <f>IF($Z123=1700,'RI compounds'!$C$15,IF($Z123&lt;'RI compounds'!$D$15,IF($Z123&gt;'RI compounds'!$D$14,(LN($Z123)-LN('RI compounds'!$D$14))*'RI compounds'!$H$15+'RI compounds'!$C$14,""),""))</f>
        <v/>
      </c>
      <c r="AN123" s="50" t="str">
        <f>IF($Z123=1800,'RI compounds'!$C$16,IF($Z123&lt;'RI compounds'!$D$16,IF($Z123&gt;'RI compounds'!$D$15,(LN($Z123)-LN('RI compounds'!$D$15))*'RI compounds'!$H$16+'RI compounds'!$C$15,""),""))</f>
        <v/>
      </c>
      <c r="AO123" s="50" t="str">
        <f>IF($Z123=1900,'RI compounds'!$C$17,IF($Z123&lt;'RI compounds'!$D$17,IF($Z123&gt;'RI compounds'!$D$16,(LN($Z123)-LN('RI compounds'!$D$16))*'RI compounds'!$H$17+'RI compounds'!$C$16,""),""))</f>
        <v/>
      </c>
      <c r="AP123" s="50" t="str">
        <f>IF($Z123=2000,'RI compounds'!$C$18,IF($Z123&lt;'RI compounds'!$D$18,IF($Z123&gt;'RI compounds'!$D$17,(LN($Z123)-LN('RI compounds'!$D$17))*'RI compounds'!$H$18+'RI compounds'!$C$17,""),""))</f>
        <v/>
      </c>
      <c r="AQ123" s="50" t="str">
        <f>IF($Z123=2100,'RI compounds'!$C$19,IF($Z123&lt;'RI compounds'!$D$19,IF($Z123&gt;'RI compounds'!$D$18,(LN($Z123)-LN('RI compounds'!$D$18))*'RI compounds'!$H$19+'RI compounds'!$C$18,""),""))</f>
        <v/>
      </c>
      <c r="AR123" s="50" t="str">
        <f>IF($Z123=2200,'RI compounds'!$C$20,IF($Z123&lt;'RI compounds'!$D$20,IF($Z123&gt;'RI compounds'!$D$19,(LN($Z123)-LN('RI compounds'!$D$19))*'RI compounds'!$H$20+'RI compounds'!$C$19,""),""))</f>
        <v/>
      </c>
      <c r="AS123" s="50" t="str">
        <f>IF($Z123=2300,'RI compounds'!$C$21,IF($Z123&lt;'RI compounds'!$D$21,IF($Z123&gt;'RI compounds'!$D$20,(LN($Z123)-LN('RI compounds'!$D$20))*'RI compounds'!$H$21+'RI compounds'!$C$20,""),""))</f>
        <v/>
      </c>
      <c r="AT123" s="50" t="str">
        <f>IF($Z123&gt;2300,(LN($Z123)-LN('RI compounds'!$D$20))*'RI compounds'!$H$21+'RI compounds'!$C$20,"")</f>
        <v/>
      </c>
    </row>
    <row r="124" spans="1:46" s="7" customFormat="1" ht="15" x14ac:dyDescent="0.25">
      <c r="A124" s="46">
        <f>+All!F124</f>
        <v>0.5</v>
      </c>
      <c r="B124" s="47" t="e">
        <f>All!#REF!</f>
        <v>#REF!</v>
      </c>
      <c r="C124" s="45" t="e">
        <f>IF(B124&lt;'RI compounds'!$C$3,INT(EXP((B124-'RI compounds'!$C$3)/'RI compounds'!$H$4+LN('RI compounds'!$D$3))),"")</f>
        <v>#REF!</v>
      </c>
      <c r="D124" s="45" t="e">
        <f>IF($B124&lt;'RI compounds'!$C$4,IF($B124&gt;'RI compounds'!$C$3,INT(EXP(($B124-'RI compounds'!$C$3)/'RI compounds'!$H$4+LN('RI compounds'!$D$3))),""),"")</f>
        <v>#REF!</v>
      </c>
      <c r="E124" s="45" t="e">
        <f>IF($B124&lt;'RI compounds'!$C$5,IF($B124&gt;'RI compounds'!$C$4,INT(EXP(($B124-'RI compounds'!$C$4)/'RI compounds'!$H$5+LN('RI compounds'!$D$4))),""),"")</f>
        <v>#REF!</v>
      </c>
      <c r="F124" s="45" t="e">
        <f>IF($B124&lt;'RI compounds'!$C$6,IF($B124&gt;'RI compounds'!$C$5,INT(EXP(($B124-'RI compounds'!$C$5)/'RI compounds'!$H$6+LN('RI compounds'!$D$5))),""),"")</f>
        <v>#REF!</v>
      </c>
      <c r="G124" s="45" t="e">
        <f>IF($B124&lt;'RI compounds'!$C$7,IF($B124&gt;'RI compounds'!$C$6,INT(EXP(($B124-'RI compounds'!$C$6)/'RI compounds'!$H$7+LN('RI compounds'!$D$6))),""),"")</f>
        <v>#REF!</v>
      </c>
      <c r="H124" s="45" t="e">
        <f>IF($B124&lt;'RI compounds'!$C$8,IF($B124&gt;'RI compounds'!$C$7,INT(EXP(($B124-'RI compounds'!$C$7)/'RI compounds'!$H$8+LN('RI compounds'!$D$7))),""),"")</f>
        <v>#REF!</v>
      </c>
      <c r="I124" s="45" t="e">
        <f>IF($B124&lt;'RI compounds'!$C$9,IF($B124&gt;'RI compounds'!$C$8,INT(EXP(($B124-'RI compounds'!$C$8)/'RI compounds'!$H$9+LN('RI compounds'!$D$8))),""),"")</f>
        <v>#REF!</v>
      </c>
      <c r="J124" s="45" t="e">
        <f>IF($B124&lt;'RI compounds'!$C$10,IF($B124&gt;'RI compounds'!$C$9,INT(EXP(($B124-'RI compounds'!$C$9)/'RI compounds'!$H$10+LN('RI compounds'!$D$9))),""),"")</f>
        <v>#REF!</v>
      </c>
      <c r="K124" s="45" t="e">
        <f>IF($B124&lt;'RI compounds'!$C$11,IF($B124&gt;'RI compounds'!$C$10,INT(EXP(($B124-'RI compounds'!$C$10)/'RI compounds'!$H$11+LN('RI compounds'!$D$10))),""),"")</f>
        <v>#REF!</v>
      </c>
      <c r="L124" s="45" t="e">
        <f>IF($B124&lt;'RI compounds'!$C$12,IF($B124&gt;'RI compounds'!$C$11,INT(EXP(($B124-'RI compounds'!$C$11)/'RI compounds'!$H$12+LN('RI compounds'!$D$11))),""),"")</f>
        <v>#REF!</v>
      </c>
      <c r="M124" s="45" t="e">
        <f>IF($B124&lt;'RI compounds'!$C$13,IF($B124&gt;'RI compounds'!$C$12,INT(EXP(($B124-'RI compounds'!$C$12)/'RI compounds'!$H$13+LN('RI compounds'!$D$12))),""),"")</f>
        <v>#REF!</v>
      </c>
      <c r="N124" s="45" t="e">
        <f>IF($B124&lt;'RI compounds'!$C$14,IF($B124&gt;'RI compounds'!$C$13,INT(EXP(($B124-'RI compounds'!$C$13)/'RI compounds'!$H$14+LN('RI compounds'!$D$13))),""),"")</f>
        <v>#REF!</v>
      </c>
      <c r="O124" s="45" t="e">
        <f>IF($B124&lt;'RI compounds'!$C$15,IF($B124&gt;'RI compounds'!$C$14,INT(EXP(($B124-'RI compounds'!$C$14)/'RI compounds'!$H$15+LN('RI compounds'!$D$14))),""),"")</f>
        <v>#REF!</v>
      </c>
      <c r="P124" s="45" t="e">
        <f>IF($B124&lt;'RI compounds'!$C$16,IF($B124&gt;'RI compounds'!$C$15,INT(EXP(($B124-'RI compounds'!$C$15)/'RI compounds'!$H$16+LN('RI compounds'!$D$15))),""),"")</f>
        <v>#REF!</v>
      </c>
      <c r="Q124" s="45" t="e">
        <f>IF($B124&lt;'RI compounds'!$C$17,IF($B124&gt;'RI compounds'!$C$16,INT(EXP(($B124-'RI compounds'!$C$16)/'RI compounds'!$H$17+LN('RI compounds'!$D$16))),""),"")</f>
        <v>#REF!</v>
      </c>
      <c r="R124" s="45" t="e">
        <f>IF($B124&lt;'RI compounds'!$C$18,IF($B124&gt;'RI compounds'!$C$17,INT(EXP(($B124-'RI compounds'!$C$17)/'RI compounds'!$H$18+LN('RI compounds'!$D$17))),""),"")</f>
        <v>#REF!</v>
      </c>
      <c r="S124" s="45" t="e">
        <f>IF($B124&lt;'RI compounds'!$C$19,IF($B124&gt;'RI compounds'!$C$18,INT(EXP(($B124-'RI compounds'!$C$18)/'RI compounds'!$H$19+LN('RI compounds'!$D$18))),""),"")</f>
        <v>#REF!</v>
      </c>
      <c r="T124" s="45" t="e">
        <f>IF($B124&lt;'RI compounds'!$C$20,IF($B124&gt;'RI compounds'!$C$19,INT(EXP(($B124-'RI compounds'!$C$19)/'RI compounds'!$H$20+LN('RI compounds'!$D$19))),""),"")</f>
        <v>#REF!</v>
      </c>
      <c r="U124" s="45" t="e">
        <f>IF($B124&lt;'RI compounds'!$C$21,IF($B124&gt;'RI compounds'!$C$20,INT(EXP(($B124-'RI compounds'!$C$20)/'RI compounds'!$H$21+LN('RI compounds'!$D$20))),""),"")</f>
        <v>#REF!</v>
      </c>
      <c r="V124" s="45" t="e">
        <f>IF($B124&gt;'RI compounds'!$C$21,INT(EXP(($B124-'RI compounds'!$C$20)/'RI compounds'!$H$21+LN('RI compounds'!$D$20))),"")</f>
        <v>#REF!</v>
      </c>
      <c r="W124" s="28"/>
      <c r="X124" s="48" t="str">
        <f>All!B124</f>
        <v>Caprylic acid**= Octanoic acid**</v>
      </c>
      <c r="Y124" s="46">
        <f>+All!F124</f>
        <v>0.5</v>
      </c>
      <c r="Z124" s="49">
        <f>+All!H124</f>
        <v>1163</v>
      </c>
      <c r="AA124" s="50" t="str">
        <f>IF($Z124=500,'RI compounds'!$C$3,IF($Z124&lt;'RI compounds'!$D$3,(LN($Z124)-LN('RI compounds'!$D$3))*'RI compounds'!$H$4+'RI compounds'!$C$3,""))</f>
        <v/>
      </c>
      <c r="AB124" s="50" t="str">
        <f>IF($Z124=600,'RI compounds'!$C$4,IF($Z124&lt;'RI compounds'!$D$4,IF($Z124&gt;'RI compounds'!$D$3,(LN($Z124)-LN('RI compounds'!$D$3))*'RI compounds'!$H$4+'RI compounds'!$C$3,""),""))</f>
        <v/>
      </c>
      <c r="AC124" s="50" t="str">
        <f>IF($Z124=700,+'RI compounds'!$C$5,IF($Z124&lt;'RI compounds'!$D$5,IF($Z124&gt;'RI compounds'!$D$4,(LN($Z124)-LN('RI compounds'!$D$4))*'RI compounds'!$H$5+'RI compounds'!$C$4,""),""))</f>
        <v/>
      </c>
      <c r="AD124" s="50" t="str">
        <f>IF($Z124=800,'RI compounds'!$C$6,IF($Z124&lt;'RI compounds'!$D$6,IF($Z124&gt;'RI compounds'!$D$5,(LN($Z124)-LN('RI compounds'!$D$5))*'RI compounds'!$H$6+'RI compounds'!$C$5,""),""))</f>
        <v/>
      </c>
      <c r="AE124" s="50" t="str">
        <f>IF($Z124=900,'RI compounds'!$C$7,IF($Z124&lt;'RI compounds'!$D$7,IF($Z124&gt;'RI compounds'!$D$6,(LN($Z124)-LN('RI compounds'!$D$6))*'RI compounds'!$H$7+'RI compounds'!$C$6,""),""))</f>
        <v/>
      </c>
      <c r="AF124" s="50" t="str">
        <f>IF($Z124=1000,'RI compounds'!$C$8,IF($Z124&lt;'RI compounds'!$D$8,IF($Z124&gt;'RI compounds'!$D$7,(LN($Z124)-LN('RI compounds'!$D$7))*'RI compounds'!$H$8+'RI compounds'!$C$7,""),""))</f>
        <v/>
      </c>
      <c r="AG124" s="50" t="str">
        <f>IF($Z124=1100,'RI compounds'!$C$9,IF($Z124&lt;'RI compounds'!$D$9,IF($Z124&gt;'RI compounds'!$D$8,(LN($Z124)-LN('RI compounds'!$D$8))*'RI compounds'!$H$9+'RI compounds'!$C$8,""),""))</f>
        <v/>
      </c>
      <c r="AH124" s="50">
        <f>IF($Z124=1200,'RI compounds'!$C$10,IF($Z124&lt;'RI compounds'!$D$10,IF($Z124&gt;'RI compounds'!$D$9,(LN($Z124)-LN('RI compounds'!$D$9))*'RI compounds'!$H$10+'RI compounds'!$C$9,""),""))</f>
        <v>17.513372927220491</v>
      </c>
      <c r="AI124" s="50" t="str">
        <f>IF($Z124=1300,'RI compounds'!$C$11,IF($Z124&lt;'RI compounds'!$D$11,IF($Z124&gt;'RI compounds'!$D$10,(LN($Z124)-LN('RI compounds'!$D$10))*'RI compounds'!$H$11+'RI compounds'!$C$10,""),""))</f>
        <v/>
      </c>
      <c r="AJ124" s="50" t="str">
        <f>IF($Z124=1400,'RI compounds'!$C$12,IF($Z124&lt;'RI compounds'!$D$12,IF($Z124&gt;'RI compounds'!$D$11,(LN($Z124)-LN('RI compounds'!$D$11))*'RI compounds'!$H$12+'RI compounds'!$C$11,""),""))</f>
        <v/>
      </c>
      <c r="AK124" s="50" t="str">
        <f>IF($Z124=1500,'RI compounds'!$C$13,IF($Z124&lt;'RI compounds'!$D$13,IF($Z124&gt;'RI compounds'!$D$12,(LN($Z124)-LN('RI compounds'!$D$12))*'RI compounds'!$H$13+'RI compounds'!$C$12,""),""))</f>
        <v/>
      </c>
      <c r="AL124" s="50" t="str">
        <f>IF($Z124=1600,'RI compounds'!$C$14,IF($Z124&lt;'RI compounds'!$D$14,IF($Z124&gt;'RI compounds'!$D$13,(LN($Z124)-LN('RI compounds'!$D$13))*'RI compounds'!$H$14+'RI compounds'!$C$13,""),""))</f>
        <v/>
      </c>
      <c r="AM124" s="50" t="str">
        <f>IF($Z124=1700,'RI compounds'!$C$15,IF($Z124&lt;'RI compounds'!$D$15,IF($Z124&gt;'RI compounds'!$D$14,(LN($Z124)-LN('RI compounds'!$D$14))*'RI compounds'!$H$15+'RI compounds'!$C$14,""),""))</f>
        <v/>
      </c>
      <c r="AN124" s="50" t="str">
        <f>IF($Z124=1800,'RI compounds'!$C$16,IF($Z124&lt;'RI compounds'!$D$16,IF($Z124&gt;'RI compounds'!$D$15,(LN($Z124)-LN('RI compounds'!$D$15))*'RI compounds'!$H$16+'RI compounds'!$C$15,""),""))</f>
        <v/>
      </c>
      <c r="AO124" s="50" t="str">
        <f>IF($Z124=1900,'RI compounds'!$C$17,IF($Z124&lt;'RI compounds'!$D$17,IF($Z124&gt;'RI compounds'!$D$16,(LN($Z124)-LN('RI compounds'!$D$16))*'RI compounds'!$H$17+'RI compounds'!$C$16,""),""))</f>
        <v/>
      </c>
      <c r="AP124" s="50" t="str">
        <f>IF($Z124=2000,'RI compounds'!$C$18,IF($Z124&lt;'RI compounds'!$D$18,IF($Z124&gt;'RI compounds'!$D$17,(LN($Z124)-LN('RI compounds'!$D$17))*'RI compounds'!$H$18+'RI compounds'!$C$17,""),""))</f>
        <v/>
      </c>
      <c r="AQ124" s="50" t="str">
        <f>IF($Z124=2100,'RI compounds'!$C$19,IF($Z124&lt;'RI compounds'!$D$19,IF($Z124&gt;'RI compounds'!$D$18,(LN($Z124)-LN('RI compounds'!$D$18))*'RI compounds'!$H$19+'RI compounds'!$C$18,""),""))</f>
        <v/>
      </c>
      <c r="AR124" s="50" t="str">
        <f>IF($Z124=2200,'RI compounds'!$C$20,IF($Z124&lt;'RI compounds'!$D$20,IF($Z124&gt;'RI compounds'!$D$19,(LN($Z124)-LN('RI compounds'!$D$19))*'RI compounds'!$H$20+'RI compounds'!$C$19,""),""))</f>
        <v/>
      </c>
      <c r="AS124" s="50" t="str">
        <f>IF($Z124=2300,'RI compounds'!$C$21,IF($Z124&lt;'RI compounds'!$D$21,IF($Z124&gt;'RI compounds'!$D$20,(LN($Z124)-LN('RI compounds'!$D$20))*'RI compounds'!$H$21+'RI compounds'!$C$20,""),""))</f>
        <v/>
      </c>
      <c r="AT124" s="50" t="str">
        <f>IF($Z124&gt;2300,(LN($Z124)-LN('RI compounds'!$D$20))*'RI compounds'!$H$21+'RI compounds'!$C$20,"")</f>
        <v/>
      </c>
    </row>
    <row r="125" spans="1:46" s="7" customFormat="1" ht="15" x14ac:dyDescent="0.25">
      <c r="A125" s="46">
        <f>+All!F125</f>
        <v>0.5</v>
      </c>
      <c r="B125" s="47" t="e">
        <f>All!#REF!</f>
        <v>#REF!</v>
      </c>
      <c r="C125" s="45" t="e">
        <f>IF(B125&lt;'RI compounds'!$C$3,INT(EXP((B125-'RI compounds'!$C$3)/'RI compounds'!$H$4+LN('RI compounds'!$D$3))),"")</f>
        <v>#REF!</v>
      </c>
      <c r="D125" s="45" t="e">
        <f>IF($B125&lt;'RI compounds'!$C$4,IF($B125&gt;'RI compounds'!$C$3,INT(EXP(($B125-'RI compounds'!$C$3)/'RI compounds'!$H$4+LN('RI compounds'!$D$3))),""),"")</f>
        <v>#REF!</v>
      </c>
      <c r="E125" s="45" t="e">
        <f>IF($B125&lt;'RI compounds'!$C$5,IF($B125&gt;'RI compounds'!$C$4,INT(EXP(($B125-'RI compounds'!$C$4)/'RI compounds'!$H$5+LN('RI compounds'!$D$4))),""),"")</f>
        <v>#REF!</v>
      </c>
      <c r="F125" s="45" t="e">
        <f>IF($B125&lt;'RI compounds'!$C$6,IF($B125&gt;'RI compounds'!$C$5,INT(EXP(($B125-'RI compounds'!$C$5)/'RI compounds'!$H$6+LN('RI compounds'!$D$5))),""),"")</f>
        <v>#REF!</v>
      </c>
      <c r="G125" s="45" t="e">
        <f>IF($B125&lt;'RI compounds'!$C$7,IF($B125&gt;'RI compounds'!$C$6,INT(EXP(($B125-'RI compounds'!$C$6)/'RI compounds'!$H$7+LN('RI compounds'!$D$6))),""),"")</f>
        <v>#REF!</v>
      </c>
      <c r="H125" s="45" t="e">
        <f>IF($B125&lt;'RI compounds'!$C$8,IF($B125&gt;'RI compounds'!$C$7,INT(EXP(($B125-'RI compounds'!$C$7)/'RI compounds'!$H$8+LN('RI compounds'!$D$7))),""),"")</f>
        <v>#REF!</v>
      </c>
      <c r="I125" s="45" t="e">
        <f>IF($B125&lt;'RI compounds'!$C$9,IF($B125&gt;'RI compounds'!$C$8,INT(EXP(($B125-'RI compounds'!$C$8)/'RI compounds'!$H$9+LN('RI compounds'!$D$8))),""),"")</f>
        <v>#REF!</v>
      </c>
      <c r="J125" s="45" t="e">
        <f>IF($B125&lt;'RI compounds'!$C$10,IF($B125&gt;'RI compounds'!$C$9,INT(EXP(($B125-'RI compounds'!$C$9)/'RI compounds'!$H$10+LN('RI compounds'!$D$9))),""),"")</f>
        <v>#REF!</v>
      </c>
      <c r="K125" s="45" t="e">
        <f>IF($B125&lt;'RI compounds'!$C$11,IF($B125&gt;'RI compounds'!$C$10,INT(EXP(($B125-'RI compounds'!$C$10)/'RI compounds'!$H$11+LN('RI compounds'!$D$10))),""),"")</f>
        <v>#REF!</v>
      </c>
      <c r="L125" s="45" t="e">
        <f>IF($B125&lt;'RI compounds'!$C$12,IF($B125&gt;'RI compounds'!$C$11,INT(EXP(($B125-'RI compounds'!$C$11)/'RI compounds'!$H$12+LN('RI compounds'!$D$11))),""),"")</f>
        <v>#REF!</v>
      </c>
      <c r="M125" s="45" t="e">
        <f>IF($B125&lt;'RI compounds'!$C$13,IF($B125&gt;'RI compounds'!$C$12,INT(EXP(($B125-'RI compounds'!$C$12)/'RI compounds'!$H$13+LN('RI compounds'!$D$12))),""),"")</f>
        <v>#REF!</v>
      </c>
      <c r="N125" s="45" t="e">
        <f>IF($B125&lt;'RI compounds'!$C$14,IF($B125&gt;'RI compounds'!$C$13,INT(EXP(($B125-'RI compounds'!$C$13)/'RI compounds'!$H$14+LN('RI compounds'!$D$13))),""),"")</f>
        <v>#REF!</v>
      </c>
      <c r="O125" s="45" t="e">
        <f>IF($B125&lt;'RI compounds'!$C$15,IF($B125&gt;'RI compounds'!$C$14,INT(EXP(($B125-'RI compounds'!$C$14)/'RI compounds'!$H$15+LN('RI compounds'!$D$14))),""),"")</f>
        <v>#REF!</v>
      </c>
      <c r="P125" s="45" t="e">
        <f>IF($B125&lt;'RI compounds'!$C$16,IF($B125&gt;'RI compounds'!$C$15,INT(EXP(($B125-'RI compounds'!$C$15)/'RI compounds'!$H$16+LN('RI compounds'!$D$15))),""),"")</f>
        <v>#REF!</v>
      </c>
      <c r="Q125" s="45" t="e">
        <f>IF($B125&lt;'RI compounds'!$C$17,IF($B125&gt;'RI compounds'!$C$16,INT(EXP(($B125-'RI compounds'!$C$16)/'RI compounds'!$H$17+LN('RI compounds'!$D$16))),""),"")</f>
        <v>#REF!</v>
      </c>
      <c r="R125" s="45" t="e">
        <f>IF($B125&lt;'RI compounds'!$C$18,IF($B125&gt;'RI compounds'!$C$17,INT(EXP(($B125-'RI compounds'!$C$17)/'RI compounds'!$H$18+LN('RI compounds'!$D$17))),""),"")</f>
        <v>#REF!</v>
      </c>
      <c r="S125" s="45" t="e">
        <f>IF($B125&lt;'RI compounds'!$C$19,IF($B125&gt;'RI compounds'!$C$18,INT(EXP(($B125-'RI compounds'!$C$18)/'RI compounds'!$H$19+LN('RI compounds'!$D$18))),""),"")</f>
        <v>#REF!</v>
      </c>
      <c r="T125" s="45" t="e">
        <f>IF($B125&lt;'RI compounds'!$C$20,IF($B125&gt;'RI compounds'!$C$19,INT(EXP(($B125-'RI compounds'!$C$19)/'RI compounds'!$H$20+LN('RI compounds'!$D$19))),""),"")</f>
        <v>#REF!</v>
      </c>
      <c r="U125" s="45" t="e">
        <f>IF($B125&lt;'RI compounds'!$C$21,IF($B125&gt;'RI compounds'!$C$20,INT(EXP(($B125-'RI compounds'!$C$20)/'RI compounds'!$H$21+LN('RI compounds'!$D$20))),""),"")</f>
        <v>#REF!</v>
      </c>
      <c r="V125" s="45" t="e">
        <f>IF($B125&gt;'RI compounds'!$C$21,INT(EXP(($B125-'RI compounds'!$C$20)/'RI compounds'!$H$21+LN('RI compounds'!$D$20))),"")</f>
        <v>#REF!</v>
      </c>
      <c r="W125" s="28"/>
      <c r="X125" s="48" t="str">
        <f>All!B125</f>
        <v>Z-Benzoic acid**</v>
      </c>
      <c r="Y125" s="46">
        <f>+All!F125</f>
        <v>0.5</v>
      </c>
      <c r="Z125" s="49">
        <f>+All!H125</f>
        <v>1165</v>
      </c>
      <c r="AA125" s="50" t="str">
        <f>IF($Z125=500,'RI compounds'!$C$3,IF($Z125&lt;'RI compounds'!$D$3,(LN($Z125)-LN('RI compounds'!$D$3))*'RI compounds'!$H$4+'RI compounds'!$C$3,""))</f>
        <v/>
      </c>
      <c r="AB125" s="50" t="str">
        <f>IF($Z125=600,'RI compounds'!$C$4,IF($Z125&lt;'RI compounds'!$D$4,IF($Z125&gt;'RI compounds'!$D$3,(LN($Z125)-LN('RI compounds'!$D$3))*'RI compounds'!$H$4+'RI compounds'!$C$3,""),""))</f>
        <v/>
      </c>
      <c r="AC125" s="50" t="str">
        <f>IF($Z125=700,+'RI compounds'!$C$5,IF($Z125&lt;'RI compounds'!$D$5,IF($Z125&gt;'RI compounds'!$D$4,(LN($Z125)-LN('RI compounds'!$D$4))*'RI compounds'!$H$5+'RI compounds'!$C$4,""),""))</f>
        <v/>
      </c>
      <c r="AD125" s="50" t="str">
        <f>IF($Z125=800,'RI compounds'!$C$6,IF($Z125&lt;'RI compounds'!$D$6,IF($Z125&gt;'RI compounds'!$D$5,(LN($Z125)-LN('RI compounds'!$D$5))*'RI compounds'!$H$6+'RI compounds'!$C$5,""),""))</f>
        <v/>
      </c>
      <c r="AE125" s="50" t="str">
        <f>IF($Z125=900,'RI compounds'!$C$7,IF($Z125&lt;'RI compounds'!$D$7,IF($Z125&gt;'RI compounds'!$D$6,(LN($Z125)-LN('RI compounds'!$D$6))*'RI compounds'!$H$7+'RI compounds'!$C$6,""),""))</f>
        <v/>
      </c>
      <c r="AF125" s="50" t="str">
        <f>IF($Z125=1000,'RI compounds'!$C$8,IF($Z125&lt;'RI compounds'!$D$8,IF($Z125&gt;'RI compounds'!$D$7,(LN($Z125)-LN('RI compounds'!$D$7))*'RI compounds'!$H$8+'RI compounds'!$C$7,""),""))</f>
        <v/>
      </c>
      <c r="AG125" s="50" t="str">
        <f>IF($Z125=1100,'RI compounds'!$C$9,IF($Z125&lt;'RI compounds'!$D$9,IF($Z125&gt;'RI compounds'!$D$8,(LN($Z125)-LN('RI compounds'!$D$8))*'RI compounds'!$H$9+'RI compounds'!$C$8,""),""))</f>
        <v/>
      </c>
      <c r="AH125" s="50">
        <f>IF($Z125=1200,'RI compounds'!$C$10,IF($Z125&lt;'RI compounds'!$D$10,IF($Z125&gt;'RI compounds'!$D$9,(LN($Z125)-LN('RI compounds'!$D$9))*'RI compounds'!$H$10+'RI compounds'!$C$9,""),""))</f>
        <v>17.568269581460637</v>
      </c>
      <c r="AI125" s="50" t="str">
        <f>IF($Z125=1300,'RI compounds'!$C$11,IF($Z125&lt;'RI compounds'!$D$11,IF($Z125&gt;'RI compounds'!$D$10,(LN($Z125)-LN('RI compounds'!$D$10))*'RI compounds'!$H$11+'RI compounds'!$C$10,""),""))</f>
        <v/>
      </c>
      <c r="AJ125" s="50" t="str">
        <f>IF($Z125=1400,'RI compounds'!$C$12,IF($Z125&lt;'RI compounds'!$D$12,IF($Z125&gt;'RI compounds'!$D$11,(LN($Z125)-LN('RI compounds'!$D$11))*'RI compounds'!$H$12+'RI compounds'!$C$11,""),""))</f>
        <v/>
      </c>
      <c r="AK125" s="50" t="str">
        <f>IF($Z125=1500,'RI compounds'!$C$13,IF($Z125&lt;'RI compounds'!$D$13,IF($Z125&gt;'RI compounds'!$D$12,(LN($Z125)-LN('RI compounds'!$D$12))*'RI compounds'!$H$13+'RI compounds'!$C$12,""),""))</f>
        <v/>
      </c>
      <c r="AL125" s="50" t="str">
        <f>IF($Z125=1600,'RI compounds'!$C$14,IF($Z125&lt;'RI compounds'!$D$14,IF($Z125&gt;'RI compounds'!$D$13,(LN($Z125)-LN('RI compounds'!$D$13))*'RI compounds'!$H$14+'RI compounds'!$C$13,""),""))</f>
        <v/>
      </c>
      <c r="AM125" s="50" t="str">
        <f>IF($Z125=1700,'RI compounds'!$C$15,IF($Z125&lt;'RI compounds'!$D$15,IF($Z125&gt;'RI compounds'!$D$14,(LN($Z125)-LN('RI compounds'!$D$14))*'RI compounds'!$H$15+'RI compounds'!$C$14,""),""))</f>
        <v/>
      </c>
      <c r="AN125" s="50" t="str">
        <f>IF($Z125=1800,'RI compounds'!$C$16,IF($Z125&lt;'RI compounds'!$D$16,IF($Z125&gt;'RI compounds'!$D$15,(LN($Z125)-LN('RI compounds'!$D$15))*'RI compounds'!$H$16+'RI compounds'!$C$15,""),""))</f>
        <v/>
      </c>
      <c r="AO125" s="50" t="str">
        <f>IF($Z125=1900,'RI compounds'!$C$17,IF($Z125&lt;'RI compounds'!$D$17,IF($Z125&gt;'RI compounds'!$D$16,(LN($Z125)-LN('RI compounds'!$D$16))*'RI compounds'!$H$17+'RI compounds'!$C$16,""),""))</f>
        <v/>
      </c>
      <c r="AP125" s="50" t="str">
        <f>IF($Z125=2000,'RI compounds'!$C$18,IF($Z125&lt;'RI compounds'!$D$18,IF($Z125&gt;'RI compounds'!$D$17,(LN($Z125)-LN('RI compounds'!$D$17))*'RI compounds'!$H$18+'RI compounds'!$C$17,""),""))</f>
        <v/>
      </c>
      <c r="AQ125" s="50" t="str">
        <f>IF($Z125=2100,'RI compounds'!$C$19,IF($Z125&lt;'RI compounds'!$D$19,IF($Z125&gt;'RI compounds'!$D$18,(LN($Z125)-LN('RI compounds'!$D$18))*'RI compounds'!$H$19+'RI compounds'!$C$18,""),""))</f>
        <v/>
      </c>
      <c r="AR125" s="50" t="str">
        <f>IF($Z125=2200,'RI compounds'!$C$20,IF($Z125&lt;'RI compounds'!$D$20,IF($Z125&gt;'RI compounds'!$D$19,(LN($Z125)-LN('RI compounds'!$D$19))*'RI compounds'!$H$20+'RI compounds'!$C$19,""),""))</f>
        <v/>
      </c>
      <c r="AS125" s="50" t="str">
        <f>IF($Z125=2300,'RI compounds'!$C$21,IF($Z125&lt;'RI compounds'!$D$21,IF($Z125&gt;'RI compounds'!$D$20,(LN($Z125)-LN('RI compounds'!$D$20))*'RI compounds'!$H$21+'RI compounds'!$C$20,""),""))</f>
        <v/>
      </c>
      <c r="AT125" s="50" t="str">
        <f>IF($Z125&gt;2300,(LN($Z125)-LN('RI compounds'!$D$20))*'RI compounds'!$H$21+'RI compounds'!$C$20,"")</f>
        <v/>
      </c>
    </row>
    <row r="126" spans="1:46" s="7" customFormat="1" ht="15" x14ac:dyDescent="0.25">
      <c r="A126" s="46">
        <f>+All!F126</f>
        <v>0.5</v>
      </c>
      <c r="B126" s="47" t="e">
        <f>All!#REF!</f>
        <v>#REF!</v>
      </c>
      <c r="C126" s="45" t="e">
        <f>IF(B126&lt;'RI compounds'!$C$3,INT(EXP((B126-'RI compounds'!$C$3)/'RI compounds'!$H$4+LN('RI compounds'!$D$3))),"")</f>
        <v>#REF!</v>
      </c>
      <c r="D126" s="45" t="e">
        <f>IF($B126&lt;'RI compounds'!$C$4,IF($B126&gt;'RI compounds'!$C$3,INT(EXP(($B126-'RI compounds'!$C$3)/'RI compounds'!$H$4+LN('RI compounds'!$D$3))),""),"")</f>
        <v>#REF!</v>
      </c>
      <c r="E126" s="45" t="e">
        <f>IF($B126&lt;'RI compounds'!$C$5,IF($B126&gt;'RI compounds'!$C$4,INT(EXP(($B126-'RI compounds'!$C$4)/'RI compounds'!$H$5+LN('RI compounds'!$D$4))),""),"")</f>
        <v>#REF!</v>
      </c>
      <c r="F126" s="45" t="e">
        <f>IF($B126&lt;'RI compounds'!$C$6,IF($B126&gt;'RI compounds'!$C$5,INT(EXP(($B126-'RI compounds'!$C$5)/'RI compounds'!$H$6+LN('RI compounds'!$D$5))),""),"")</f>
        <v>#REF!</v>
      </c>
      <c r="G126" s="45" t="e">
        <f>IF($B126&lt;'RI compounds'!$C$7,IF($B126&gt;'RI compounds'!$C$6,INT(EXP(($B126-'RI compounds'!$C$6)/'RI compounds'!$H$7+LN('RI compounds'!$D$6))),""),"")</f>
        <v>#REF!</v>
      </c>
      <c r="H126" s="45" t="e">
        <f>IF($B126&lt;'RI compounds'!$C$8,IF($B126&gt;'RI compounds'!$C$7,INT(EXP(($B126-'RI compounds'!$C$7)/'RI compounds'!$H$8+LN('RI compounds'!$D$7))),""),"")</f>
        <v>#REF!</v>
      </c>
      <c r="I126" s="45" t="e">
        <f>IF($B126&lt;'RI compounds'!$C$9,IF($B126&gt;'RI compounds'!$C$8,INT(EXP(($B126-'RI compounds'!$C$8)/'RI compounds'!$H$9+LN('RI compounds'!$D$8))),""),"")</f>
        <v>#REF!</v>
      </c>
      <c r="J126" s="45" t="e">
        <f>IF($B126&lt;'RI compounds'!$C$10,IF($B126&gt;'RI compounds'!$C$9,INT(EXP(($B126-'RI compounds'!$C$9)/'RI compounds'!$H$10+LN('RI compounds'!$D$9))),""),"")</f>
        <v>#REF!</v>
      </c>
      <c r="K126" s="45" t="e">
        <f>IF($B126&lt;'RI compounds'!$C$11,IF($B126&gt;'RI compounds'!$C$10,INT(EXP(($B126-'RI compounds'!$C$10)/'RI compounds'!$H$11+LN('RI compounds'!$D$10))),""),"")</f>
        <v>#REF!</v>
      </c>
      <c r="L126" s="45" t="e">
        <f>IF($B126&lt;'RI compounds'!$C$12,IF($B126&gt;'RI compounds'!$C$11,INT(EXP(($B126-'RI compounds'!$C$11)/'RI compounds'!$H$12+LN('RI compounds'!$D$11))),""),"")</f>
        <v>#REF!</v>
      </c>
      <c r="M126" s="45" t="e">
        <f>IF($B126&lt;'RI compounds'!$C$13,IF($B126&gt;'RI compounds'!$C$12,INT(EXP(($B126-'RI compounds'!$C$12)/'RI compounds'!$H$13+LN('RI compounds'!$D$12))),""),"")</f>
        <v>#REF!</v>
      </c>
      <c r="N126" s="45" t="e">
        <f>IF($B126&lt;'RI compounds'!$C$14,IF($B126&gt;'RI compounds'!$C$13,INT(EXP(($B126-'RI compounds'!$C$13)/'RI compounds'!$H$14+LN('RI compounds'!$D$13))),""),"")</f>
        <v>#REF!</v>
      </c>
      <c r="O126" s="45" t="e">
        <f>IF($B126&lt;'RI compounds'!$C$15,IF($B126&gt;'RI compounds'!$C$14,INT(EXP(($B126-'RI compounds'!$C$14)/'RI compounds'!$H$15+LN('RI compounds'!$D$14))),""),"")</f>
        <v>#REF!</v>
      </c>
      <c r="P126" s="45" t="e">
        <f>IF($B126&lt;'RI compounds'!$C$16,IF($B126&gt;'RI compounds'!$C$15,INT(EXP(($B126-'RI compounds'!$C$15)/'RI compounds'!$H$16+LN('RI compounds'!$D$15))),""),"")</f>
        <v>#REF!</v>
      </c>
      <c r="Q126" s="45" t="e">
        <f>IF($B126&lt;'RI compounds'!$C$17,IF($B126&gt;'RI compounds'!$C$16,INT(EXP(($B126-'RI compounds'!$C$16)/'RI compounds'!$H$17+LN('RI compounds'!$D$16))),""),"")</f>
        <v>#REF!</v>
      </c>
      <c r="R126" s="45" t="e">
        <f>IF($B126&lt;'RI compounds'!$C$18,IF($B126&gt;'RI compounds'!$C$17,INT(EXP(($B126-'RI compounds'!$C$17)/'RI compounds'!$H$18+LN('RI compounds'!$D$17))),""),"")</f>
        <v>#REF!</v>
      </c>
      <c r="S126" s="45" t="e">
        <f>IF($B126&lt;'RI compounds'!$C$19,IF($B126&gt;'RI compounds'!$C$18,INT(EXP(($B126-'RI compounds'!$C$18)/'RI compounds'!$H$19+LN('RI compounds'!$D$18))),""),"")</f>
        <v>#REF!</v>
      </c>
      <c r="T126" s="45" t="e">
        <f>IF($B126&lt;'RI compounds'!$C$20,IF($B126&gt;'RI compounds'!$C$19,INT(EXP(($B126-'RI compounds'!$C$19)/'RI compounds'!$H$20+LN('RI compounds'!$D$19))),""),"")</f>
        <v>#REF!</v>
      </c>
      <c r="U126" s="45" t="e">
        <f>IF($B126&lt;'RI compounds'!$C$21,IF($B126&gt;'RI compounds'!$C$20,INT(EXP(($B126-'RI compounds'!$C$20)/'RI compounds'!$H$21+LN('RI compounds'!$D$20))),""),"")</f>
        <v>#REF!</v>
      </c>
      <c r="V126" s="45" t="e">
        <f>IF($B126&gt;'RI compounds'!$C$21,INT(EXP(($B126-'RI compounds'!$C$20)/'RI compounds'!$H$21+LN('RI compounds'!$D$20))),"")</f>
        <v>#REF!</v>
      </c>
      <c r="W126" s="28"/>
      <c r="X126" s="48" t="str">
        <f>All!B126</f>
        <v>2-Hydroxy-5-methylbenzaldehyde</v>
      </c>
      <c r="Y126" s="46">
        <f>+All!F126</f>
        <v>0.5</v>
      </c>
      <c r="Z126" s="49">
        <f>+All!H126</f>
        <v>1176</v>
      </c>
      <c r="AA126" s="50" t="str">
        <f>IF($Z126=500,'RI compounds'!$C$3,IF($Z126&lt;'RI compounds'!$D$3,(LN($Z126)-LN('RI compounds'!$D$3))*'RI compounds'!$H$4+'RI compounds'!$C$3,""))</f>
        <v/>
      </c>
      <c r="AB126" s="50" t="str">
        <f>IF($Z126=600,'RI compounds'!$C$4,IF($Z126&lt;'RI compounds'!$D$4,IF($Z126&gt;'RI compounds'!$D$3,(LN($Z126)-LN('RI compounds'!$D$3))*'RI compounds'!$H$4+'RI compounds'!$C$3,""),""))</f>
        <v/>
      </c>
      <c r="AC126" s="50" t="str">
        <f>IF($Z126=700,+'RI compounds'!$C$5,IF($Z126&lt;'RI compounds'!$D$5,IF($Z126&gt;'RI compounds'!$D$4,(LN($Z126)-LN('RI compounds'!$D$4))*'RI compounds'!$H$5+'RI compounds'!$C$4,""),""))</f>
        <v/>
      </c>
      <c r="AD126" s="50" t="str">
        <f>IF($Z126=800,'RI compounds'!$C$6,IF($Z126&lt;'RI compounds'!$D$6,IF($Z126&gt;'RI compounds'!$D$5,(LN($Z126)-LN('RI compounds'!$D$5))*'RI compounds'!$H$6+'RI compounds'!$C$5,""),""))</f>
        <v/>
      </c>
      <c r="AE126" s="50" t="str">
        <f>IF($Z126=900,'RI compounds'!$C$7,IF($Z126&lt;'RI compounds'!$D$7,IF($Z126&gt;'RI compounds'!$D$6,(LN($Z126)-LN('RI compounds'!$D$6))*'RI compounds'!$H$7+'RI compounds'!$C$6,""),""))</f>
        <v/>
      </c>
      <c r="AF126" s="50" t="str">
        <f>IF($Z126=1000,'RI compounds'!$C$8,IF($Z126&lt;'RI compounds'!$D$8,IF($Z126&gt;'RI compounds'!$D$7,(LN($Z126)-LN('RI compounds'!$D$7))*'RI compounds'!$H$8+'RI compounds'!$C$7,""),""))</f>
        <v/>
      </c>
      <c r="AG126" s="50" t="str">
        <f>IF($Z126=1100,'RI compounds'!$C$9,IF($Z126&lt;'RI compounds'!$D$9,IF($Z126&gt;'RI compounds'!$D$8,(LN($Z126)-LN('RI compounds'!$D$8))*'RI compounds'!$H$9+'RI compounds'!$C$8,""),""))</f>
        <v/>
      </c>
      <c r="AH126" s="50">
        <f>IF($Z126=1200,'RI compounds'!$C$10,IF($Z126&lt;'RI compounds'!$D$10,IF($Z126&gt;'RI compounds'!$D$9,(LN($Z126)-LN('RI compounds'!$D$9))*'RI compounds'!$H$10+'RI compounds'!$C$9,""),""))</f>
        <v>17.86852663449519</v>
      </c>
      <c r="AI126" s="50" t="str">
        <f>IF($Z126=1300,'RI compounds'!$C$11,IF($Z126&lt;'RI compounds'!$D$11,IF($Z126&gt;'RI compounds'!$D$10,(LN($Z126)-LN('RI compounds'!$D$10))*'RI compounds'!$H$11+'RI compounds'!$C$10,""),""))</f>
        <v/>
      </c>
      <c r="AJ126" s="50" t="str">
        <f>IF($Z126=1400,'RI compounds'!$C$12,IF($Z126&lt;'RI compounds'!$D$12,IF($Z126&gt;'RI compounds'!$D$11,(LN($Z126)-LN('RI compounds'!$D$11))*'RI compounds'!$H$12+'RI compounds'!$C$11,""),""))</f>
        <v/>
      </c>
      <c r="AK126" s="50" t="str">
        <f>IF($Z126=1500,'RI compounds'!$C$13,IF($Z126&lt;'RI compounds'!$D$13,IF($Z126&gt;'RI compounds'!$D$12,(LN($Z126)-LN('RI compounds'!$D$12))*'RI compounds'!$H$13+'RI compounds'!$C$12,""),""))</f>
        <v/>
      </c>
      <c r="AL126" s="50" t="str">
        <f>IF($Z126=1600,'RI compounds'!$C$14,IF($Z126&lt;'RI compounds'!$D$14,IF($Z126&gt;'RI compounds'!$D$13,(LN($Z126)-LN('RI compounds'!$D$13))*'RI compounds'!$H$14+'RI compounds'!$C$13,""),""))</f>
        <v/>
      </c>
      <c r="AM126" s="50" t="str">
        <f>IF($Z126=1700,'RI compounds'!$C$15,IF($Z126&lt;'RI compounds'!$D$15,IF($Z126&gt;'RI compounds'!$D$14,(LN($Z126)-LN('RI compounds'!$D$14))*'RI compounds'!$H$15+'RI compounds'!$C$14,""),""))</f>
        <v/>
      </c>
      <c r="AN126" s="50" t="str">
        <f>IF($Z126=1800,'RI compounds'!$C$16,IF($Z126&lt;'RI compounds'!$D$16,IF($Z126&gt;'RI compounds'!$D$15,(LN($Z126)-LN('RI compounds'!$D$15))*'RI compounds'!$H$16+'RI compounds'!$C$15,""),""))</f>
        <v/>
      </c>
      <c r="AO126" s="50" t="str">
        <f>IF($Z126=1900,'RI compounds'!$C$17,IF($Z126&lt;'RI compounds'!$D$17,IF($Z126&gt;'RI compounds'!$D$16,(LN($Z126)-LN('RI compounds'!$D$16))*'RI compounds'!$H$17+'RI compounds'!$C$16,""),""))</f>
        <v/>
      </c>
      <c r="AP126" s="50" t="str">
        <f>IF($Z126=2000,'RI compounds'!$C$18,IF($Z126&lt;'RI compounds'!$D$18,IF($Z126&gt;'RI compounds'!$D$17,(LN($Z126)-LN('RI compounds'!$D$17))*'RI compounds'!$H$18+'RI compounds'!$C$17,""),""))</f>
        <v/>
      </c>
      <c r="AQ126" s="50" t="str">
        <f>IF($Z126=2100,'RI compounds'!$C$19,IF($Z126&lt;'RI compounds'!$D$19,IF($Z126&gt;'RI compounds'!$D$18,(LN($Z126)-LN('RI compounds'!$D$18))*'RI compounds'!$H$19+'RI compounds'!$C$18,""),""))</f>
        <v/>
      </c>
      <c r="AR126" s="50" t="str">
        <f>IF($Z126=2200,'RI compounds'!$C$20,IF($Z126&lt;'RI compounds'!$D$20,IF($Z126&gt;'RI compounds'!$D$19,(LN($Z126)-LN('RI compounds'!$D$19))*'RI compounds'!$H$20+'RI compounds'!$C$19,""),""))</f>
        <v/>
      </c>
      <c r="AS126" s="50" t="str">
        <f>IF($Z126=2300,'RI compounds'!$C$21,IF($Z126&lt;'RI compounds'!$D$21,IF($Z126&gt;'RI compounds'!$D$20,(LN($Z126)-LN('RI compounds'!$D$20))*'RI compounds'!$H$21+'RI compounds'!$C$20,""),""))</f>
        <v/>
      </c>
      <c r="AT126" s="50" t="str">
        <f>IF($Z126&gt;2300,(LN($Z126)-LN('RI compounds'!$D$20))*'RI compounds'!$H$21+'RI compounds'!$C$20,"")</f>
        <v/>
      </c>
    </row>
    <row r="127" spans="1:46" s="7" customFormat="1" ht="15" x14ac:dyDescent="0.25">
      <c r="A127" s="46">
        <f>+All!F127</f>
        <v>1</v>
      </c>
      <c r="B127" s="47" t="e">
        <f>All!#REF!</f>
        <v>#REF!</v>
      </c>
      <c r="C127" s="45" t="e">
        <f>IF(B127&lt;'RI compounds'!$C$3,INT(EXP((B127-'RI compounds'!$C$3)/'RI compounds'!$H$4+LN('RI compounds'!$D$3))),"")</f>
        <v>#REF!</v>
      </c>
      <c r="D127" s="45" t="e">
        <f>IF($B127&lt;'RI compounds'!$C$4,IF($B127&gt;'RI compounds'!$C$3,INT(EXP(($B127-'RI compounds'!$C$3)/'RI compounds'!$H$4+LN('RI compounds'!$D$3))),""),"")</f>
        <v>#REF!</v>
      </c>
      <c r="E127" s="45" t="e">
        <f>IF($B127&lt;'RI compounds'!$C$5,IF($B127&gt;'RI compounds'!$C$4,INT(EXP(($B127-'RI compounds'!$C$4)/'RI compounds'!$H$5+LN('RI compounds'!$D$4))),""),"")</f>
        <v>#REF!</v>
      </c>
      <c r="F127" s="45" t="e">
        <f>IF($B127&lt;'RI compounds'!$C$6,IF($B127&gt;'RI compounds'!$C$5,INT(EXP(($B127-'RI compounds'!$C$5)/'RI compounds'!$H$6+LN('RI compounds'!$D$5))),""),"")</f>
        <v>#REF!</v>
      </c>
      <c r="G127" s="45" t="e">
        <f>IF($B127&lt;'RI compounds'!$C$7,IF($B127&gt;'RI compounds'!$C$6,INT(EXP(($B127-'RI compounds'!$C$6)/'RI compounds'!$H$7+LN('RI compounds'!$D$6))),""),"")</f>
        <v>#REF!</v>
      </c>
      <c r="H127" s="45" t="e">
        <f>IF($B127&lt;'RI compounds'!$C$8,IF($B127&gt;'RI compounds'!$C$7,INT(EXP(($B127-'RI compounds'!$C$7)/'RI compounds'!$H$8+LN('RI compounds'!$D$7))),""),"")</f>
        <v>#REF!</v>
      </c>
      <c r="I127" s="45" t="e">
        <f>IF($B127&lt;'RI compounds'!$C$9,IF($B127&gt;'RI compounds'!$C$8,INT(EXP(($B127-'RI compounds'!$C$8)/'RI compounds'!$H$9+LN('RI compounds'!$D$8))),""),"")</f>
        <v>#REF!</v>
      </c>
      <c r="J127" s="45" t="e">
        <f>IF($B127&lt;'RI compounds'!$C$10,IF($B127&gt;'RI compounds'!$C$9,INT(EXP(($B127-'RI compounds'!$C$9)/'RI compounds'!$H$10+LN('RI compounds'!$D$9))),""),"")</f>
        <v>#REF!</v>
      </c>
      <c r="K127" s="45" t="e">
        <f>IF($B127&lt;'RI compounds'!$C$11,IF($B127&gt;'RI compounds'!$C$10,INT(EXP(($B127-'RI compounds'!$C$10)/'RI compounds'!$H$11+LN('RI compounds'!$D$10))),""),"")</f>
        <v>#REF!</v>
      </c>
      <c r="L127" s="45" t="e">
        <f>IF($B127&lt;'RI compounds'!$C$12,IF($B127&gt;'RI compounds'!$C$11,INT(EXP(($B127-'RI compounds'!$C$11)/'RI compounds'!$H$12+LN('RI compounds'!$D$11))),""),"")</f>
        <v>#REF!</v>
      </c>
      <c r="M127" s="45" t="e">
        <f>IF($B127&lt;'RI compounds'!$C$13,IF($B127&gt;'RI compounds'!$C$12,INT(EXP(($B127-'RI compounds'!$C$12)/'RI compounds'!$H$13+LN('RI compounds'!$D$12))),""),"")</f>
        <v>#REF!</v>
      </c>
      <c r="N127" s="45" t="e">
        <f>IF($B127&lt;'RI compounds'!$C$14,IF($B127&gt;'RI compounds'!$C$13,INT(EXP(($B127-'RI compounds'!$C$13)/'RI compounds'!$H$14+LN('RI compounds'!$D$13))),""),"")</f>
        <v>#REF!</v>
      </c>
      <c r="O127" s="45" t="e">
        <f>IF($B127&lt;'RI compounds'!$C$15,IF($B127&gt;'RI compounds'!$C$14,INT(EXP(($B127-'RI compounds'!$C$14)/'RI compounds'!$H$15+LN('RI compounds'!$D$14))),""),"")</f>
        <v>#REF!</v>
      </c>
      <c r="P127" s="45" t="e">
        <f>IF($B127&lt;'RI compounds'!$C$16,IF($B127&gt;'RI compounds'!$C$15,INT(EXP(($B127-'RI compounds'!$C$15)/'RI compounds'!$H$16+LN('RI compounds'!$D$15))),""),"")</f>
        <v>#REF!</v>
      </c>
      <c r="Q127" s="45" t="e">
        <f>IF($B127&lt;'RI compounds'!$C$17,IF($B127&gt;'RI compounds'!$C$16,INT(EXP(($B127-'RI compounds'!$C$16)/'RI compounds'!$H$17+LN('RI compounds'!$D$16))),""),"")</f>
        <v>#REF!</v>
      </c>
      <c r="R127" s="45" t="e">
        <f>IF($B127&lt;'RI compounds'!$C$18,IF($B127&gt;'RI compounds'!$C$17,INT(EXP(($B127-'RI compounds'!$C$17)/'RI compounds'!$H$18+LN('RI compounds'!$D$17))),""),"")</f>
        <v>#REF!</v>
      </c>
      <c r="S127" s="45" t="e">
        <f>IF($B127&lt;'RI compounds'!$C$19,IF($B127&gt;'RI compounds'!$C$18,INT(EXP(($B127-'RI compounds'!$C$18)/'RI compounds'!$H$19+LN('RI compounds'!$D$18))),""),"")</f>
        <v>#REF!</v>
      </c>
      <c r="T127" s="45" t="e">
        <f>IF($B127&lt;'RI compounds'!$C$20,IF($B127&gt;'RI compounds'!$C$19,INT(EXP(($B127-'RI compounds'!$C$19)/'RI compounds'!$H$20+LN('RI compounds'!$D$19))),""),"")</f>
        <v>#REF!</v>
      </c>
      <c r="U127" s="45" t="e">
        <f>IF($B127&lt;'RI compounds'!$C$21,IF($B127&gt;'RI compounds'!$C$20,INT(EXP(($B127-'RI compounds'!$C$20)/'RI compounds'!$H$21+LN('RI compounds'!$D$20))),""),"")</f>
        <v>#REF!</v>
      </c>
      <c r="V127" s="45" t="e">
        <f>IF($B127&gt;'RI compounds'!$C$21,INT(EXP(($B127-'RI compounds'!$C$20)/'RI compounds'!$H$21+LN('RI compounds'!$D$20))),"")</f>
        <v>#REF!</v>
      </c>
      <c r="W127" s="28"/>
      <c r="X127" s="48" t="str">
        <f>All!B127</f>
        <v>Benzoic acid, ethyl ester</v>
      </c>
      <c r="Y127" s="46">
        <f>+All!F127</f>
        <v>1</v>
      </c>
      <c r="Z127" s="49">
        <f>+All!H127</f>
        <v>1179</v>
      </c>
      <c r="AA127" s="50" t="str">
        <f>IF($Z127=500,'RI compounds'!$C$3,IF($Z127&lt;'RI compounds'!$D$3,(LN($Z127)-LN('RI compounds'!$D$3))*'RI compounds'!$H$4+'RI compounds'!$C$3,""))</f>
        <v/>
      </c>
      <c r="AB127" s="50" t="str">
        <f>IF($Z127=600,'RI compounds'!$C$4,IF($Z127&lt;'RI compounds'!$D$4,IF($Z127&gt;'RI compounds'!$D$3,(LN($Z127)-LN('RI compounds'!$D$3))*'RI compounds'!$H$4+'RI compounds'!$C$3,""),""))</f>
        <v/>
      </c>
      <c r="AC127" s="50" t="str">
        <f>IF($Z127=700,+'RI compounds'!$C$5,IF($Z127&lt;'RI compounds'!$D$5,IF($Z127&gt;'RI compounds'!$D$4,(LN($Z127)-LN('RI compounds'!$D$4))*'RI compounds'!$H$5+'RI compounds'!$C$4,""),""))</f>
        <v/>
      </c>
      <c r="AD127" s="50" t="str">
        <f>IF($Z127=800,'RI compounds'!$C$6,IF($Z127&lt;'RI compounds'!$D$6,IF($Z127&gt;'RI compounds'!$D$5,(LN($Z127)-LN('RI compounds'!$D$5))*'RI compounds'!$H$6+'RI compounds'!$C$5,""),""))</f>
        <v/>
      </c>
      <c r="AE127" s="50" t="str">
        <f>IF($Z127=900,'RI compounds'!$C$7,IF($Z127&lt;'RI compounds'!$D$7,IF($Z127&gt;'RI compounds'!$D$6,(LN($Z127)-LN('RI compounds'!$D$6))*'RI compounds'!$H$7+'RI compounds'!$C$6,""),""))</f>
        <v/>
      </c>
      <c r="AF127" s="50" t="str">
        <f>IF($Z127=1000,'RI compounds'!$C$8,IF($Z127&lt;'RI compounds'!$D$8,IF($Z127&gt;'RI compounds'!$D$7,(LN($Z127)-LN('RI compounds'!$D$7))*'RI compounds'!$H$8+'RI compounds'!$C$7,""),""))</f>
        <v/>
      </c>
      <c r="AG127" s="50" t="str">
        <f>IF($Z127=1100,'RI compounds'!$C$9,IF($Z127&lt;'RI compounds'!$D$9,IF($Z127&gt;'RI compounds'!$D$8,(LN($Z127)-LN('RI compounds'!$D$8))*'RI compounds'!$H$9+'RI compounds'!$C$8,""),""))</f>
        <v/>
      </c>
      <c r="AH127" s="50">
        <f>IF($Z127=1200,'RI compounds'!$C$10,IF($Z127&lt;'RI compounds'!$D$10,IF($Z127&gt;'RI compounds'!$D$9,(LN($Z127)-LN('RI compounds'!$D$9))*'RI compounds'!$H$10+'RI compounds'!$C$9,""),""))</f>
        <v>17.949927557272282</v>
      </c>
      <c r="AI127" s="50" t="str">
        <f>IF($Z127=1300,'RI compounds'!$C$11,IF($Z127&lt;'RI compounds'!$D$11,IF($Z127&gt;'RI compounds'!$D$10,(LN($Z127)-LN('RI compounds'!$D$10))*'RI compounds'!$H$11+'RI compounds'!$C$10,""),""))</f>
        <v/>
      </c>
      <c r="AJ127" s="50" t="str">
        <f>IF($Z127=1400,'RI compounds'!$C$12,IF($Z127&lt;'RI compounds'!$D$12,IF($Z127&gt;'RI compounds'!$D$11,(LN($Z127)-LN('RI compounds'!$D$11))*'RI compounds'!$H$12+'RI compounds'!$C$11,""),""))</f>
        <v/>
      </c>
      <c r="AK127" s="50" t="str">
        <f>IF($Z127=1500,'RI compounds'!$C$13,IF($Z127&lt;'RI compounds'!$D$13,IF($Z127&gt;'RI compounds'!$D$12,(LN($Z127)-LN('RI compounds'!$D$12))*'RI compounds'!$H$13+'RI compounds'!$C$12,""),""))</f>
        <v/>
      </c>
      <c r="AL127" s="50" t="str">
        <f>IF($Z127=1600,'RI compounds'!$C$14,IF($Z127&lt;'RI compounds'!$D$14,IF($Z127&gt;'RI compounds'!$D$13,(LN($Z127)-LN('RI compounds'!$D$13))*'RI compounds'!$H$14+'RI compounds'!$C$13,""),""))</f>
        <v/>
      </c>
      <c r="AM127" s="50" t="str">
        <f>IF($Z127=1700,'RI compounds'!$C$15,IF($Z127&lt;'RI compounds'!$D$15,IF($Z127&gt;'RI compounds'!$D$14,(LN($Z127)-LN('RI compounds'!$D$14))*'RI compounds'!$H$15+'RI compounds'!$C$14,""),""))</f>
        <v/>
      </c>
      <c r="AN127" s="50" t="str">
        <f>IF($Z127=1800,'RI compounds'!$C$16,IF($Z127&lt;'RI compounds'!$D$16,IF($Z127&gt;'RI compounds'!$D$15,(LN($Z127)-LN('RI compounds'!$D$15))*'RI compounds'!$H$16+'RI compounds'!$C$15,""),""))</f>
        <v/>
      </c>
      <c r="AO127" s="50" t="str">
        <f>IF($Z127=1900,'RI compounds'!$C$17,IF($Z127&lt;'RI compounds'!$D$17,IF($Z127&gt;'RI compounds'!$D$16,(LN($Z127)-LN('RI compounds'!$D$16))*'RI compounds'!$H$17+'RI compounds'!$C$16,""),""))</f>
        <v/>
      </c>
      <c r="AP127" s="50" t="str">
        <f>IF($Z127=2000,'RI compounds'!$C$18,IF($Z127&lt;'RI compounds'!$D$18,IF($Z127&gt;'RI compounds'!$D$17,(LN($Z127)-LN('RI compounds'!$D$17))*'RI compounds'!$H$18+'RI compounds'!$C$17,""),""))</f>
        <v/>
      </c>
      <c r="AQ127" s="50" t="str">
        <f>IF($Z127=2100,'RI compounds'!$C$19,IF($Z127&lt;'RI compounds'!$D$19,IF($Z127&gt;'RI compounds'!$D$18,(LN($Z127)-LN('RI compounds'!$D$18))*'RI compounds'!$H$19+'RI compounds'!$C$18,""),""))</f>
        <v/>
      </c>
      <c r="AR127" s="50" t="str">
        <f>IF($Z127=2200,'RI compounds'!$C$20,IF($Z127&lt;'RI compounds'!$D$20,IF($Z127&gt;'RI compounds'!$D$19,(LN($Z127)-LN('RI compounds'!$D$19))*'RI compounds'!$H$20+'RI compounds'!$C$19,""),""))</f>
        <v/>
      </c>
      <c r="AS127" s="50" t="str">
        <f>IF($Z127=2300,'RI compounds'!$C$21,IF($Z127&lt;'RI compounds'!$D$21,IF($Z127&gt;'RI compounds'!$D$20,(LN($Z127)-LN('RI compounds'!$D$20))*'RI compounds'!$H$21+'RI compounds'!$C$20,""),""))</f>
        <v/>
      </c>
      <c r="AT127" s="50" t="str">
        <f>IF($Z127&gt;2300,(LN($Z127)-LN('RI compounds'!$D$20))*'RI compounds'!$H$21+'RI compounds'!$C$20,"")</f>
        <v/>
      </c>
    </row>
    <row r="128" spans="1:46" s="7" customFormat="1" ht="15" x14ac:dyDescent="0.25">
      <c r="A128" s="46">
        <f>+All!F128</f>
        <v>1</v>
      </c>
      <c r="B128" s="47" t="e">
        <f>All!#REF!</f>
        <v>#REF!</v>
      </c>
      <c r="C128" s="45" t="e">
        <f>IF(B128&lt;'RI compounds'!$C$3,INT(EXP((B128-'RI compounds'!$C$3)/'RI compounds'!$H$4+LN('RI compounds'!$D$3))),"")</f>
        <v>#REF!</v>
      </c>
      <c r="D128" s="45" t="e">
        <f>IF($B128&lt;'RI compounds'!$C$4,IF($B128&gt;'RI compounds'!$C$3,INT(EXP(($B128-'RI compounds'!$C$3)/'RI compounds'!$H$4+LN('RI compounds'!$D$3))),""),"")</f>
        <v>#REF!</v>
      </c>
      <c r="E128" s="45" t="e">
        <f>IF($B128&lt;'RI compounds'!$C$5,IF($B128&gt;'RI compounds'!$C$4,INT(EXP(($B128-'RI compounds'!$C$4)/'RI compounds'!$H$5+LN('RI compounds'!$D$4))),""),"")</f>
        <v>#REF!</v>
      </c>
      <c r="F128" s="45" t="e">
        <f>IF($B128&lt;'RI compounds'!$C$6,IF($B128&gt;'RI compounds'!$C$5,INT(EXP(($B128-'RI compounds'!$C$5)/'RI compounds'!$H$6+LN('RI compounds'!$D$5))),""),"")</f>
        <v>#REF!</v>
      </c>
      <c r="G128" s="45" t="e">
        <f>IF($B128&lt;'RI compounds'!$C$7,IF($B128&gt;'RI compounds'!$C$6,INT(EXP(($B128-'RI compounds'!$C$6)/'RI compounds'!$H$7+LN('RI compounds'!$D$6))),""),"")</f>
        <v>#REF!</v>
      </c>
      <c r="H128" s="45" t="e">
        <f>IF($B128&lt;'RI compounds'!$C$8,IF($B128&gt;'RI compounds'!$C$7,INT(EXP(($B128-'RI compounds'!$C$7)/'RI compounds'!$H$8+LN('RI compounds'!$D$7))),""),"")</f>
        <v>#REF!</v>
      </c>
      <c r="I128" s="45" t="e">
        <f>IF($B128&lt;'RI compounds'!$C$9,IF($B128&gt;'RI compounds'!$C$8,INT(EXP(($B128-'RI compounds'!$C$8)/'RI compounds'!$H$9+LN('RI compounds'!$D$8))),""),"")</f>
        <v>#REF!</v>
      </c>
      <c r="J128" s="45" t="e">
        <f>IF($B128&lt;'RI compounds'!$C$10,IF($B128&gt;'RI compounds'!$C$9,INT(EXP(($B128-'RI compounds'!$C$9)/'RI compounds'!$H$10+LN('RI compounds'!$D$9))),""),"")</f>
        <v>#REF!</v>
      </c>
      <c r="K128" s="45" t="e">
        <f>IF($B128&lt;'RI compounds'!$C$11,IF($B128&gt;'RI compounds'!$C$10,INT(EXP(($B128-'RI compounds'!$C$10)/'RI compounds'!$H$11+LN('RI compounds'!$D$10))),""),"")</f>
        <v>#REF!</v>
      </c>
      <c r="L128" s="45" t="e">
        <f>IF($B128&lt;'RI compounds'!$C$12,IF($B128&gt;'RI compounds'!$C$11,INT(EXP(($B128-'RI compounds'!$C$11)/'RI compounds'!$H$12+LN('RI compounds'!$D$11))),""),"")</f>
        <v>#REF!</v>
      </c>
      <c r="M128" s="45" t="e">
        <f>IF($B128&lt;'RI compounds'!$C$13,IF($B128&gt;'RI compounds'!$C$12,INT(EXP(($B128-'RI compounds'!$C$12)/'RI compounds'!$H$13+LN('RI compounds'!$D$12))),""),"")</f>
        <v>#REF!</v>
      </c>
      <c r="N128" s="45" t="e">
        <f>IF($B128&lt;'RI compounds'!$C$14,IF($B128&gt;'RI compounds'!$C$13,INT(EXP(($B128-'RI compounds'!$C$13)/'RI compounds'!$H$14+LN('RI compounds'!$D$13))),""),"")</f>
        <v>#REF!</v>
      </c>
      <c r="O128" s="45" t="e">
        <f>IF($B128&lt;'RI compounds'!$C$15,IF($B128&gt;'RI compounds'!$C$14,INT(EXP(($B128-'RI compounds'!$C$14)/'RI compounds'!$H$15+LN('RI compounds'!$D$14))),""),"")</f>
        <v>#REF!</v>
      </c>
      <c r="P128" s="45" t="e">
        <f>IF($B128&lt;'RI compounds'!$C$16,IF($B128&gt;'RI compounds'!$C$15,INT(EXP(($B128-'RI compounds'!$C$15)/'RI compounds'!$H$16+LN('RI compounds'!$D$15))),""),"")</f>
        <v>#REF!</v>
      </c>
      <c r="Q128" s="45" t="e">
        <f>IF($B128&lt;'RI compounds'!$C$17,IF($B128&gt;'RI compounds'!$C$16,INT(EXP(($B128-'RI compounds'!$C$16)/'RI compounds'!$H$17+LN('RI compounds'!$D$16))),""),"")</f>
        <v>#REF!</v>
      </c>
      <c r="R128" s="45" t="e">
        <f>IF($B128&lt;'RI compounds'!$C$18,IF($B128&gt;'RI compounds'!$C$17,INT(EXP(($B128-'RI compounds'!$C$17)/'RI compounds'!$H$18+LN('RI compounds'!$D$17))),""),"")</f>
        <v>#REF!</v>
      </c>
      <c r="S128" s="45" t="e">
        <f>IF($B128&lt;'RI compounds'!$C$19,IF($B128&gt;'RI compounds'!$C$18,INT(EXP(($B128-'RI compounds'!$C$18)/'RI compounds'!$H$19+LN('RI compounds'!$D$18))),""),"")</f>
        <v>#REF!</v>
      </c>
      <c r="T128" s="45" t="e">
        <f>IF($B128&lt;'RI compounds'!$C$20,IF($B128&gt;'RI compounds'!$C$19,INT(EXP(($B128-'RI compounds'!$C$19)/'RI compounds'!$H$20+LN('RI compounds'!$D$19))),""),"")</f>
        <v>#REF!</v>
      </c>
      <c r="U128" s="45" t="e">
        <f>IF($B128&lt;'RI compounds'!$C$21,IF($B128&gt;'RI compounds'!$C$20,INT(EXP(($B128-'RI compounds'!$C$20)/'RI compounds'!$H$21+LN('RI compounds'!$D$20))),""),"")</f>
        <v>#REF!</v>
      </c>
      <c r="V128" s="45" t="e">
        <f>IF($B128&gt;'RI compounds'!$C$21,INT(EXP(($B128-'RI compounds'!$C$20)/'RI compounds'!$H$21+LN('RI compounds'!$D$20))),"")</f>
        <v>#REF!</v>
      </c>
      <c r="W128" s="28"/>
      <c r="X128" s="48" t="str">
        <f>All!B128</f>
        <v>Benzoic acid, ethyl ester- saturated</v>
      </c>
      <c r="Y128" s="46">
        <f>+All!F128</f>
        <v>1</v>
      </c>
      <c r="Z128" s="49">
        <f>+All!H128</f>
        <v>1179</v>
      </c>
      <c r="AA128" s="50" t="str">
        <f>IF($Z128=500,'RI compounds'!$C$3,IF($Z128&lt;'RI compounds'!$D$3,(LN($Z128)-LN('RI compounds'!$D$3))*'RI compounds'!$H$4+'RI compounds'!$C$3,""))</f>
        <v/>
      </c>
      <c r="AB128" s="50" t="str">
        <f>IF($Z128=600,'RI compounds'!$C$4,IF($Z128&lt;'RI compounds'!$D$4,IF($Z128&gt;'RI compounds'!$D$3,(LN($Z128)-LN('RI compounds'!$D$3))*'RI compounds'!$H$4+'RI compounds'!$C$3,""),""))</f>
        <v/>
      </c>
      <c r="AC128" s="50" t="str">
        <f>IF($Z128=700,+'RI compounds'!$C$5,IF($Z128&lt;'RI compounds'!$D$5,IF($Z128&gt;'RI compounds'!$D$4,(LN($Z128)-LN('RI compounds'!$D$4))*'RI compounds'!$H$5+'RI compounds'!$C$4,""),""))</f>
        <v/>
      </c>
      <c r="AD128" s="50" t="str">
        <f>IF($Z128=800,'RI compounds'!$C$6,IF($Z128&lt;'RI compounds'!$D$6,IF($Z128&gt;'RI compounds'!$D$5,(LN($Z128)-LN('RI compounds'!$D$5))*'RI compounds'!$H$6+'RI compounds'!$C$5,""),""))</f>
        <v/>
      </c>
      <c r="AE128" s="50" t="str">
        <f>IF($Z128=900,'RI compounds'!$C$7,IF($Z128&lt;'RI compounds'!$D$7,IF($Z128&gt;'RI compounds'!$D$6,(LN($Z128)-LN('RI compounds'!$D$6))*'RI compounds'!$H$7+'RI compounds'!$C$6,""),""))</f>
        <v/>
      </c>
      <c r="AF128" s="50" t="str">
        <f>IF($Z128=1000,'RI compounds'!$C$8,IF($Z128&lt;'RI compounds'!$D$8,IF($Z128&gt;'RI compounds'!$D$7,(LN($Z128)-LN('RI compounds'!$D$7))*'RI compounds'!$H$8+'RI compounds'!$C$7,""),""))</f>
        <v/>
      </c>
      <c r="AG128" s="50" t="str">
        <f>IF($Z128=1100,'RI compounds'!$C$9,IF($Z128&lt;'RI compounds'!$D$9,IF($Z128&gt;'RI compounds'!$D$8,(LN($Z128)-LN('RI compounds'!$D$8))*'RI compounds'!$H$9+'RI compounds'!$C$8,""),""))</f>
        <v/>
      </c>
      <c r="AH128" s="50">
        <f>IF($Z128=1200,'RI compounds'!$C$10,IF($Z128&lt;'RI compounds'!$D$10,IF($Z128&gt;'RI compounds'!$D$9,(LN($Z128)-LN('RI compounds'!$D$9))*'RI compounds'!$H$10+'RI compounds'!$C$9,""),""))</f>
        <v>17.949927557272282</v>
      </c>
      <c r="AI128" s="50" t="str">
        <f>IF($Z128=1300,'RI compounds'!$C$11,IF($Z128&lt;'RI compounds'!$D$11,IF($Z128&gt;'RI compounds'!$D$10,(LN($Z128)-LN('RI compounds'!$D$10))*'RI compounds'!$H$11+'RI compounds'!$C$10,""),""))</f>
        <v/>
      </c>
      <c r="AJ128" s="50" t="str">
        <f>IF($Z128=1400,'RI compounds'!$C$12,IF($Z128&lt;'RI compounds'!$D$12,IF($Z128&gt;'RI compounds'!$D$11,(LN($Z128)-LN('RI compounds'!$D$11))*'RI compounds'!$H$12+'RI compounds'!$C$11,""),""))</f>
        <v/>
      </c>
      <c r="AK128" s="50" t="str">
        <f>IF($Z128=1500,'RI compounds'!$C$13,IF($Z128&lt;'RI compounds'!$D$13,IF($Z128&gt;'RI compounds'!$D$12,(LN($Z128)-LN('RI compounds'!$D$12))*'RI compounds'!$H$13+'RI compounds'!$C$12,""),""))</f>
        <v/>
      </c>
      <c r="AL128" s="50" t="str">
        <f>IF($Z128=1600,'RI compounds'!$C$14,IF($Z128&lt;'RI compounds'!$D$14,IF($Z128&gt;'RI compounds'!$D$13,(LN($Z128)-LN('RI compounds'!$D$13))*'RI compounds'!$H$14+'RI compounds'!$C$13,""),""))</f>
        <v/>
      </c>
      <c r="AM128" s="50" t="str">
        <f>IF($Z128=1700,'RI compounds'!$C$15,IF($Z128&lt;'RI compounds'!$D$15,IF($Z128&gt;'RI compounds'!$D$14,(LN($Z128)-LN('RI compounds'!$D$14))*'RI compounds'!$H$15+'RI compounds'!$C$14,""),""))</f>
        <v/>
      </c>
      <c r="AN128" s="50" t="str">
        <f>IF($Z128=1800,'RI compounds'!$C$16,IF($Z128&lt;'RI compounds'!$D$16,IF($Z128&gt;'RI compounds'!$D$15,(LN($Z128)-LN('RI compounds'!$D$15))*'RI compounds'!$H$16+'RI compounds'!$C$15,""),""))</f>
        <v/>
      </c>
      <c r="AO128" s="50" t="str">
        <f>IF($Z128=1900,'RI compounds'!$C$17,IF($Z128&lt;'RI compounds'!$D$17,IF($Z128&gt;'RI compounds'!$D$16,(LN($Z128)-LN('RI compounds'!$D$16))*'RI compounds'!$H$17+'RI compounds'!$C$16,""),""))</f>
        <v/>
      </c>
      <c r="AP128" s="50" t="str">
        <f>IF($Z128=2000,'RI compounds'!$C$18,IF($Z128&lt;'RI compounds'!$D$18,IF($Z128&gt;'RI compounds'!$D$17,(LN($Z128)-LN('RI compounds'!$D$17))*'RI compounds'!$H$18+'RI compounds'!$C$17,""),""))</f>
        <v/>
      </c>
      <c r="AQ128" s="50" t="str">
        <f>IF($Z128=2100,'RI compounds'!$C$19,IF($Z128&lt;'RI compounds'!$D$19,IF($Z128&gt;'RI compounds'!$D$18,(LN($Z128)-LN('RI compounds'!$D$18))*'RI compounds'!$H$19+'RI compounds'!$C$18,""),""))</f>
        <v/>
      </c>
      <c r="AR128" s="50" t="str">
        <f>IF($Z128=2200,'RI compounds'!$C$20,IF($Z128&lt;'RI compounds'!$D$20,IF($Z128&gt;'RI compounds'!$D$19,(LN($Z128)-LN('RI compounds'!$D$19))*'RI compounds'!$H$20+'RI compounds'!$C$19,""),""))</f>
        <v/>
      </c>
      <c r="AS128" s="50" t="str">
        <f>IF($Z128=2300,'RI compounds'!$C$21,IF($Z128&lt;'RI compounds'!$D$21,IF($Z128&gt;'RI compounds'!$D$20,(LN($Z128)-LN('RI compounds'!$D$20))*'RI compounds'!$H$21+'RI compounds'!$C$20,""),""))</f>
        <v/>
      </c>
      <c r="AT128" s="50" t="str">
        <f>IF($Z128&gt;2300,(LN($Z128)-LN('RI compounds'!$D$20))*'RI compounds'!$H$21+'RI compounds'!$C$20,"")</f>
        <v/>
      </c>
    </row>
    <row r="129" spans="1:46" s="7" customFormat="1" ht="15" x14ac:dyDescent="0.25">
      <c r="A129" s="46">
        <f>+All!F129</f>
        <v>0.5</v>
      </c>
      <c r="B129" s="47" t="e">
        <f>All!#REF!</f>
        <v>#REF!</v>
      </c>
      <c r="C129" s="45" t="e">
        <f>IF(B129&lt;'RI compounds'!$C$3,INT(EXP((B129-'RI compounds'!$C$3)/'RI compounds'!$H$4+LN('RI compounds'!$D$3))),"")</f>
        <v>#REF!</v>
      </c>
      <c r="D129" s="45" t="e">
        <f>IF($B129&lt;'RI compounds'!$C$4,IF($B129&gt;'RI compounds'!$C$3,INT(EXP(($B129-'RI compounds'!$C$3)/'RI compounds'!$H$4+LN('RI compounds'!$D$3))),""),"")</f>
        <v>#REF!</v>
      </c>
      <c r="E129" s="45" t="e">
        <f>IF($B129&lt;'RI compounds'!$C$5,IF($B129&gt;'RI compounds'!$C$4,INT(EXP(($B129-'RI compounds'!$C$4)/'RI compounds'!$H$5+LN('RI compounds'!$D$4))),""),"")</f>
        <v>#REF!</v>
      </c>
      <c r="F129" s="45" t="e">
        <f>IF($B129&lt;'RI compounds'!$C$6,IF($B129&gt;'RI compounds'!$C$5,INT(EXP(($B129-'RI compounds'!$C$5)/'RI compounds'!$H$6+LN('RI compounds'!$D$5))),""),"")</f>
        <v>#REF!</v>
      </c>
      <c r="G129" s="45" t="e">
        <f>IF($B129&lt;'RI compounds'!$C$7,IF($B129&gt;'RI compounds'!$C$6,INT(EXP(($B129-'RI compounds'!$C$6)/'RI compounds'!$H$7+LN('RI compounds'!$D$6))),""),"")</f>
        <v>#REF!</v>
      </c>
      <c r="H129" s="45" t="e">
        <f>IF($B129&lt;'RI compounds'!$C$8,IF($B129&gt;'RI compounds'!$C$7,INT(EXP(($B129-'RI compounds'!$C$7)/'RI compounds'!$H$8+LN('RI compounds'!$D$7))),""),"")</f>
        <v>#REF!</v>
      </c>
      <c r="I129" s="45" t="e">
        <f>IF($B129&lt;'RI compounds'!$C$9,IF($B129&gt;'RI compounds'!$C$8,INT(EXP(($B129-'RI compounds'!$C$8)/'RI compounds'!$H$9+LN('RI compounds'!$D$8))),""),"")</f>
        <v>#REF!</v>
      </c>
      <c r="J129" s="45" t="e">
        <f>IF($B129&lt;'RI compounds'!$C$10,IF($B129&gt;'RI compounds'!$C$9,INT(EXP(($B129-'RI compounds'!$C$9)/'RI compounds'!$H$10+LN('RI compounds'!$D$9))),""),"")</f>
        <v>#REF!</v>
      </c>
      <c r="K129" s="45" t="e">
        <f>IF($B129&lt;'RI compounds'!$C$11,IF($B129&gt;'RI compounds'!$C$10,INT(EXP(($B129-'RI compounds'!$C$10)/'RI compounds'!$H$11+LN('RI compounds'!$D$10))),""),"")</f>
        <v>#REF!</v>
      </c>
      <c r="L129" s="45" t="e">
        <f>IF($B129&lt;'RI compounds'!$C$12,IF($B129&gt;'RI compounds'!$C$11,INT(EXP(($B129-'RI compounds'!$C$11)/'RI compounds'!$H$12+LN('RI compounds'!$D$11))),""),"")</f>
        <v>#REF!</v>
      </c>
      <c r="M129" s="45" t="e">
        <f>IF($B129&lt;'RI compounds'!$C$13,IF($B129&gt;'RI compounds'!$C$12,INT(EXP(($B129-'RI compounds'!$C$12)/'RI compounds'!$H$13+LN('RI compounds'!$D$12))),""),"")</f>
        <v>#REF!</v>
      </c>
      <c r="N129" s="45" t="e">
        <f>IF($B129&lt;'RI compounds'!$C$14,IF($B129&gt;'RI compounds'!$C$13,INT(EXP(($B129-'RI compounds'!$C$13)/'RI compounds'!$H$14+LN('RI compounds'!$D$13))),""),"")</f>
        <v>#REF!</v>
      </c>
      <c r="O129" s="45" t="e">
        <f>IF($B129&lt;'RI compounds'!$C$15,IF($B129&gt;'RI compounds'!$C$14,INT(EXP(($B129-'RI compounds'!$C$14)/'RI compounds'!$H$15+LN('RI compounds'!$D$14))),""),"")</f>
        <v>#REF!</v>
      </c>
      <c r="P129" s="45" t="e">
        <f>IF($B129&lt;'RI compounds'!$C$16,IF($B129&gt;'RI compounds'!$C$15,INT(EXP(($B129-'RI compounds'!$C$15)/'RI compounds'!$H$16+LN('RI compounds'!$D$15))),""),"")</f>
        <v>#REF!</v>
      </c>
      <c r="Q129" s="45" t="e">
        <f>IF($B129&lt;'RI compounds'!$C$17,IF($B129&gt;'RI compounds'!$C$16,INT(EXP(($B129-'RI compounds'!$C$16)/'RI compounds'!$H$17+LN('RI compounds'!$D$16))),""),"")</f>
        <v>#REF!</v>
      </c>
      <c r="R129" s="45" t="e">
        <f>IF($B129&lt;'RI compounds'!$C$18,IF($B129&gt;'RI compounds'!$C$17,INT(EXP(($B129-'RI compounds'!$C$17)/'RI compounds'!$H$18+LN('RI compounds'!$D$17))),""),"")</f>
        <v>#REF!</v>
      </c>
      <c r="S129" s="45" t="e">
        <f>IF($B129&lt;'RI compounds'!$C$19,IF($B129&gt;'RI compounds'!$C$18,INT(EXP(($B129-'RI compounds'!$C$18)/'RI compounds'!$H$19+LN('RI compounds'!$D$18))),""),"")</f>
        <v>#REF!</v>
      </c>
      <c r="T129" s="45" t="e">
        <f>IF($B129&lt;'RI compounds'!$C$20,IF($B129&gt;'RI compounds'!$C$19,INT(EXP(($B129-'RI compounds'!$C$19)/'RI compounds'!$H$20+LN('RI compounds'!$D$19))),""),"")</f>
        <v>#REF!</v>
      </c>
      <c r="U129" s="45" t="e">
        <f>IF($B129&lt;'RI compounds'!$C$21,IF($B129&gt;'RI compounds'!$C$20,INT(EXP(($B129-'RI compounds'!$C$20)/'RI compounds'!$H$21+LN('RI compounds'!$D$20))),""),"")</f>
        <v>#REF!</v>
      </c>
      <c r="V129" s="45" t="e">
        <f>IF($B129&gt;'RI compounds'!$C$21,INT(EXP(($B129-'RI compounds'!$C$20)/'RI compounds'!$H$21+LN('RI compounds'!$D$20))),"")</f>
        <v>#REF!</v>
      </c>
      <c r="W129" s="28"/>
      <c r="X129" s="48" t="str">
        <f>All!B129</f>
        <v>Hexyl butanoate</v>
      </c>
      <c r="Y129" s="46">
        <f>+All!F129</f>
        <v>0.5</v>
      </c>
      <c r="Z129" s="49">
        <f>+All!H129</f>
        <v>1181</v>
      </c>
      <c r="AA129" s="50" t="str">
        <f>IF($Z129=500,'RI compounds'!$C$3,IF($Z129&lt;'RI compounds'!$D$3,(LN($Z129)-LN('RI compounds'!$D$3))*'RI compounds'!$H$4+'RI compounds'!$C$3,""))</f>
        <v/>
      </c>
      <c r="AB129" s="50" t="str">
        <f>IF($Z129=600,'RI compounds'!$C$4,IF($Z129&lt;'RI compounds'!$D$4,IF($Z129&gt;'RI compounds'!$D$3,(LN($Z129)-LN('RI compounds'!$D$3))*'RI compounds'!$H$4+'RI compounds'!$C$3,""),""))</f>
        <v/>
      </c>
      <c r="AC129" s="50" t="str">
        <f>IF($Z129=700,+'RI compounds'!$C$5,IF($Z129&lt;'RI compounds'!$D$5,IF($Z129&gt;'RI compounds'!$D$4,(LN($Z129)-LN('RI compounds'!$D$4))*'RI compounds'!$H$5+'RI compounds'!$C$4,""),""))</f>
        <v/>
      </c>
      <c r="AD129" s="50" t="str">
        <f>IF($Z129=800,'RI compounds'!$C$6,IF($Z129&lt;'RI compounds'!$D$6,IF($Z129&gt;'RI compounds'!$D$5,(LN($Z129)-LN('RI compounds'!$D$5))*'RI compounds'!$H$6+'RI compounds'!$C$5,""),""))</f>
        <v/>
      </c>
      <c r="AE129" s="50" t="str">
        <f>IF($Z129=900,'RI compounds'!$C$7,IF($Z129&lt;'RI compounds'!$D$7,IF($Z129&gt;'RI compounds'!$D$6,(LN($Z129)-LN('RI compounds'!$D$6))*'RI compounds'!$H$7+'RI compounds'!$C$6,""),""))</f>
        <v/>
      </c>
      <c r="AF129" s="50" t="str">
        <f>IF($Z129=1000,'RI compounds'!$C$8,IF($Z129&lt;'RI compounds'!$D$8,IF($Z129&gt;'RI compounds'!$D$7,(LN($Z129)-LN('RI compounds'!$D$7))*'RI compounds'!$H$8+'RI compounds'!$C$7,""),""))</f>
        <v/>
      </c>
      <c r="AG129" s="50" t="str">
        <f>IF($Z129=1100,'RI compounds'!$C$9,IF($Z129&lt;'RI compounds'!$D$9,IF($Z129&gt;'RI compounds'!$D$8,(LN($Z129)-LN('RI compounds'!$D$8))*'RI compounds'!$H$9+'RI compounds'!$C$8,""),""))</f>
        <v/>
      </c>
      <c r="AH129" s="50">
        <f>IF($Z129=1200,'RI compounds'!$C$10,IF($Z129&lt;'RI compounds'!$D$10,IF($Z129&gt;'RI compounds'!$D$9,(LN($Z129)-LN('RI compounds'!$D$9))*'RI compounds'!$H$10+'RI compounds'!$C$9,""),""))</f>
        <v>18.004079849740158</v>
      </c>
      <c r="AI129" s="50" t="str">
        <f>IF($Z129=1300,'RI compounds'!$C$11,IF($Z129&lt;'RI compounds'!$D$11,IF($Z129&gt;'RI compounds'!$D$10,(LN($Z129)-LN('RI compounds'!$D$10))*'RI compounds'!$H$11+'RI compounds'!$C$10,""),""))</f>
        <v/>
      </c>
      <c r="AJ129" s="50" t="str">
        <f>IF($Z129=1400,'RI compounds'!$C$12,IF($Z129&lt;'RI compounds'!$D$12,IF($Z129&gt;'RI compounds'!$D$11,(LN($Z129)-LN('RI compounds'!$D$11))*'RI compounds'!$H$12+'RI compounds'!$C$11,""),""))</f>
        <v/>
      </c>
      <c r="AK129" s="50" t="str">
        <f>IF($Z129=1500,'RI compounds'!$C$13,IF($Z129&lt;'RI compounds'!$D$13,IF($Z129&gt;'RI compounds'!$D$12,(LN($Z129)-LN('RI compounds'!$D$12))*'RI compounds'!$H$13+'RI compounds'!$C$12,""),""))</f>
        <v/>
      </c>
      <c r="AL129" s="50" t="str">
        <f>IF($Z129=1600,'RI compounds'!$C$14,IF($Z129&lt;'RI compounds'!$D$14,IF($Z129&gt;'RI compounds'!$D$13,(LN($Z129)-LN('RI compounds'!$D$13))*'RI compounds'!$H$14+'RI compounds'!$C$13,""),""))</f>
        <v/>
      </c>
      <c r="AM129" s="50" t="str">
        <f>IF($Z129=1700,'RI compounds'!$C$15,IF($Z129&lt;'RI compounds'!$D$15,IF($Z129&gt;'RI compounds'!$D$14,(LN($Z129)-LN('RI compounds'!$D$14))*'RI compounds'!$H$15+'RI compounds'!$C$14,""),""))</f>
        <v/>
      </c>
      <c r="AN129" s="50" t="str">
        <f>IF($Z129=1800,'RI compounds'!$C$16,IF($Z129&lt;'RI compounds'!$D$16,IF($Z129&gt;'RI compounds'!$D$15,(LN($Z129)-LN('RI compounds'!$D$15))*'RI compounds'!$H$16+'RI compounds'!$C$15,""),""))</f>
        <v/>
      </c>
      <c r="AO129" s="50" t="str">
        <f>IF($Z129=1900,'RI compounds'!$C$17,IF($Z129&lt;'RI compounds'!$D$17,IF($Z129&gt;'RI compounds'!$D$16,(LN($Z129)-LN('RI compounds'!$D$16))*'RI compounds'!$H$17+'RI compounds'!$C$16,""),""))</f>
        <v/>
      </c>
      <c r="AP129" s="50" t="str">
        <f>IF($Z129=2000,'RI compounds'!$C$18,IF($Z129&lt;'RI compounds'!$D$18,IF($Z129&gt;'RI compounds'!$D$17,(LN($Z129)-LN('RI compounds'!$D$17))*'RI compounds'!$H$18+'RI compounds'!$C$17,""),""))</f>
        <v/>
      </c>
      <c r="AQ129" s="50" t="str">
        <f>IF($Z129=2100,'RI compounds'!$C$19,IF($Z129&lt;'RI compounds'!$D$19,IF($Z129&gt;'RI compounds'!$D$18,(LN($Z129)-LN('RI compounds'!$D$18))*'RI compounds'!$H$19+'RI compounds'!$C$18,""),""))</f>
        <v/>
      </c>
      <c r="AR129" s="50" t="str">
        <f>IF($Z129=2200,'RI compounds'!$C$20,IF($Z129&lt;'RI compounds'!$D$20,IF($Z129&gt;'RI compounds'!$D$19,(LN($Z129)-LN('RI compounds'!$D$19))*'RI compounds'!$H$20+'RI compounds'!$C$19,""),""))</f>
        <v/>
      </c>
      <c r="AS129" s="50" t="str">
        <f>IF($Z129=2300,'RI compounds'!$C$21,IF($Z129&lt;'RI compounds'!$D$21,IF($Z129&gt;'RI compounds'!$D$20,(LN($Z129)-LN('RI compounds'!$D$20))*'RI compounds'!$H$21+'RI compounds'!$C$20,""),""))</f>
        <v/>
      </c>
      <c r="AT129" s="50" t="str">
        <f>IF($Z129&gt;2300,(LN($Z129)-LN('RI compounds'!$D$20))*'RI compounds'!$H$21+'RI compounds'!$C$20,"")</f>
        <v/>
      </c>
    </row>
    <row r="130" spans="1:46" s="7" customFormat="1" ht="15" x14ac:dyDescent="0.25">
      <c r="A130" s="46">
        <f>+All!F130</f>
        <v>0.5</v>
      </c>
      <c r="B130" s="47" t="e">
        <f>All!#REF!</f>
        <v>#REF!</v>
      </c>
      <c r="C130" s="45" t="e">
        <f>IF(B130&lt;'RI compounds'!$C$3,INT(EXP((B130-'RI compounds'!$C$3)/'RI compounds'!$H$4+LN('RI compounds'!$D$3))),"")</f>
        <v>#REF!</v>
      </c>
      <c r="D130" s="45" t="e">
        <f>IF($B130&lt;'RI compounds'!$C$4,IF($B130&gt;'RI compounds'!$C$3,INT(EXP(($B130-'RI compounds'!$C$3)/'RI compounds'!$H$4+LN('RI compounds'!$D$3))),""),"")</f>
        <v>#REF!</v>
      </c>
      <c r="E130" s="45" t="e">
        <f>IF($B130&lt;'RI compounds'!$C$5,IF($B130&gt;'RI compounds'!$C$4,INT(EXP(($B130-'RI compounds'!$C$4)/'RI compounds'!$H$5+LN('RI compounds'!$D$4))),""),"")</f>
        <v>#REF!</v>
      </c>
      <c r="F130" s="45" t="e">
        <f>IF($B130&lt;'RI compounds'!$C$6,IF($B130&gt;'RI compounds'!$C$5,INT(EXP(($B130-'RI compounds'!$C$5)/'RI compounds'!$H$6+LN('RI compounds'!$D$5))),""),"")</f>
        <v>#REF!</v>
      </c>
      <c r="G130" s="45" t="e">
        <f>IF($B130&lt;'RI compounds'!$C$7,IF($B130&gt;'RI compounds'!$C$6,INT(EXP(($B130-'RI compounds'!$C$6)/'RI compounds'!$H$7+LN('RI compounds'!$D$6))),""),"")</f>
        <v>#REF!</v>
      </c>
      <c r="H130" s="45" t="e">
        <f>IF($B130&lt;'RI compounds'!$C$8,IF($B130&gt;'RI compounds'!$C$7,INT(EXP(($B130-'RI compounds'!$C$7)/'RI compounds'!$H$8+LN('RI compounds'!$D$7))),""),"")</f>
        <v>#REF!</v>
      </c>
      <c r="I130" s="45" t="e">
        <f>IF($B130&lt;'RI compounds'!$C$9,IF($B130&gt;'RI compounds'!$C$8,INT(EXP(($B130-'RI compounds'!$C$8)/'RI compounds'!$H$9+LN('RI compounds'!$D$8))),""),"")</f>
        <v>#REF!</v>
      </c>
      <c r="J130" s="45" t="e">
        <f>IF($B130&lt;'RI compounds'!$C$10,IF($B130&gt;'RI compounds'!$C$9,INT(EXP(($B130-'RI compounds'!$C$9)/'RI compounds'!$H$10+LN('RI compounds'!$D$9))),""),"")</f>
        <v>#REF!</v>
      </c>
      <c r="K130" s="45" t="e">
        <f>IF($B130&lt;'RI compounds'!$C$11,IF($B130&gt;'RI compounds'!$C$10,INT(EXP(($B130-'RI compounds'!$C$10)/'RI compounds'!$H$11+LN('RI compounds'!$D$10))),""),"")</f>
        <v>#REF!</v>
      </c>
      <c r="L130" s="45" t="e">
        <f>IF($B130&lt;'RI compounds'!$C$12,IF($B130&gt;'RI compounds'!$C$11,INT(EXP(($B130-'RI compounds'!$C$11)/'RI compounds'!$H$12+LN('RI compounds'!$D$11))),""),"")</f>
        <v>#REF!</v>
      </c>
      <c r="M130" s="45" t="e">
        <f>IF($B130&lt;'RI compounds'!$C$13,IF($B130&gt;'RI compounds'!$C$12,INT(EXP(($B130-'RI compounds'!$C$12)/'RI compounds'!$H$13+LN('RI compounds'!$D$12))),""),"")</f>
        <v>#REF!</v>
      </c>
      <c r="N130" s="45" t="e">
        <f>IF($B130&lt;'RI compounds'!$C$14,IF($B130&gt;'RI compounds'!$C$13,INT(EXP(($B130-'RI compounds'!$C$13)/'RI compounds'!$H$14+LN('RI compounds'!$D$13))),""),"")</f>
        <v>#REF!</v>
      </c>
      <c r="O130" s="45" t="e">
        <f>IF($B130&lt;'RI compounds'!$C$15,IF($B130&gt;'RI compounds'!$C$14,INT(EXP(($B130-'RI compounds'!$C$14)/'RI compounds'!$H$15+LN('RI compounds'!$D$14))),""),"")</f>
        <v>#REF!</v>
      </c>
      <c r="P130" s="45" t="e">
        <f>IF($B130&lt;'RI compounds'!$C$16,IF($B130&gt;'RI compounds'!$C$15,INT(EXP(($B130-'RI compounds'!$C$15)/'RI compounds'!$H$16+LN('RI compounds'!$D$15))),""),"")</f>
        <v>#REF!</v>
      </c>
      <c r="Q130" s="45" t="e">
        <f>IF($B130&lt;'RI compounds'!$C$17,IF($B130&gt;'RI compounds'!$C$16,INT(EXP(($B130-'RI compounds'!$C$16)/'RI compounds'!$H$17+LN('RI compounds'!$D$16))),""),"")</f>
        <v>#REF!</v>
      </c>
      <c r="R130" s="45" t="e">
        <f>IF($B130&lt;'RI compounds'!$C$18,IF($B130&gt;'RI compounds'!$C$17,INT(EXP(($B130-'RI compounds'!$C$17)/'RI compounds'!$H$18+LN('RI compounds'!$D$17))),""),"")</f>
        <v>#REF!</v>
      </c>
      <c r="S130" s="45" t="e">
        <f>IF($B130&lt;'RI compounds'!$C$19,IF($B130&gt;'RI compounds'!$C$18,INT(EXP(($B130-'RI compounds'!$C$18)/'RI compounds'!$H$19+LN('RI compounds'!$D$18))),""),"")</f>
        <v>#REF!</v>
      </c>
      <c r="T130" s="45" t="e">
        <f>IF($B130&lt;'RI compounds'!$C$20,IF($B130&gt;'RI compounds'!$C$19,INT(EXP(($B130-'RI compounds'!$C$19)/'RI compounds'!$H$20+LN('RI compounds'!$D$19))),""),"")</f>
        <v>#REF!</v>
      </c>
      <c r="U130" s="45" t="e">
        <f>IF($B130&lt;'RI compounds'!$C$21,IF($B130&gt;'RI compounds'!$C$20,INT(EXP(($B130-'RI compounds'!$C$20)/'RI compounds'!$H$21+LN('RI compounds'!$D$20))),""),"")</f>
        <v>#REF!</v>
      </c>
      <c r="V130" s="45" t="e">
        <f>IF($B130&gt;'RI compounds'!$C$21,INT(EXP(($B130-'RI compounds'!$C$20)/'RI compounds'!$H$21+LN('RI compounds'!$D$20))),"")</f>
        <v>#REF!</v>
      </c>
      <c r="W130" s="28"/>
      <c r="X130" s="48" t="str">
        <f>All!B130</f>
        <v>Ethyl octanoate</v>
      </c>
      <c r="Y130" s="46">
        <f>+All!F130</f>
        <v>0.5</v>
      </c>
      <c r="Z130" s="49">
        <f>+All!H130</f>
        <v>1192</v>
      </c>
      <c r="AA130" s="50" t="str">
        <f>IF($Z130=500,'RI compounds'!$C$3,IF($Z130&lt;'RI compounds'!$D$3,(LN($Z130)-LN('RI compounds'!$D$3))*'RI compounds'!$H$4+'RI compounds'!$C$3,""))</f>
        <v/>
      </c>
      <c r="AB130" s="50" t="str">
        <f>IF($Z130=600,'RI compounds'!$C$4,IF($Z130&lt;'RI compounds'!$D$4,IF($Z130&gt;'RI compounds'!$D$3,(LN($Z130)-LN('RI compounds'!$D$3))*'RI compounds'!$H$4+'RI compounds'!$C$3,""),""))</f>
        <v/>
      </c>
      <c r="AC130" s="50" t="str">
        <f>IF($Z130=700,+'RI compounds'!$C$5,IF($Z130&lt;'RI compounds'!$D$5,IF($Z130&gt;'RI compounds'!$D$4,(LN($Z130)-LN('RI compounds'!$D$4))*'RI compounds'!$H$5+'RI compounds'!$C$4,""),""))</f>
        <v/>
      </c>
      <c r="AD130" s="50" t="str">
        <f>IF($Z130=800,'RI compounds'!$C$6,IF($Z130&lt;'RI compounds'!$D$6,IF($Z130&gt;'RI compounds'!$D$5,(LN($Z130)-LN('RI compounds'!$D$5))*'RI compounds'!$H$6+'RI compounds'!$C$5,""),""))</f>
        <v/>
      </c>
      <c r="AE130" s="50" t="str">
        <f>IF($Z130=900,'RI compounds'!$C$7,IF($Z130&lt;'RI compounds'!$D$7,IF($Z130&gt;'RI compounds'!$D$6,(LN($Z130)-LN('RI compounds'!$D$6))*'RI compounds'!$H$7+'RI compounds'!$C$6,""),""))</f>
        <v/>
      </c>
      <c r="AF130" s="50" t="str">
        <f>IF($Z130=1000,'RI compounds'!$C$8,IF($Z130&lt;'RI compounds'!$D$8,IF($Z130&gt;'RI compounds'!$D$7,(LN($Z130)-LN('RI compounds'!$D$7))*'RI compounds'!$H$8+'RI compounds'!$C$7,""),""))</f>
        <v/>
      </c>
      <c r="AG130" s="50" t="str">
        <f>IF($Z130=1100,'RI compounds'!$C$9,IF($Z130&lt;'RI compounds'!$D$9,IF($Z130&gt;'RI compounds'!$D$8,(LN($Z130)-LN('RI compounds'!$D$8))*'RI compounds'!$H$9+'RI compounds'!$C$8,""),""))</f>
        <v/>
      </c>
      <c r="AH130" s="50">
        <f>IF($Z130=1200,'RI compounds'!$C$10,IF($Z130&lt;'RI compounds'!$D$10,IF($Z130&gt;'RI compounds'!$D$9,(LN($Z130)-LN('RI compounds'!$D$9))*'RI compounds'!$H$10+'RI compounds'!$C$9,""),""))</f>
        <v>18.300287865994466</v>
      </c>
      <c r="AI130" s="50" t="str">
        <f>IF($Z130=1300,'RI compounds'!$C$11,IF($Z130&lt;'RI compounds'!$D$11,IF($Z130&gt;'RI compounds'!$D$10,(LN($Z130)-LN('RI compounds'!$D$10))*'RI compounds'!$H$11+'RI compounds'!$C$10,""),""))</f>
        <v/>
      </c>
      <c r="AJ130" s="50" t="str">
        <f>IF($Z130=1400,'RI compounds'!$C$12,IF($Z130&lt;'RI compounds'!$D$12,IF($Z130&gt;'RI compounds'!$D$11,(LN($Z130)-LN('RI compounds'!$D$11))*'RI compounds'!$H$12+'RI compounds'!$C$11,""),""))</f>
        <v/>
      </c>
      <c r="AK130" s="50" t="str">
        <f>IF($Z130=1500,'RI compounds'!$C$13,IF($Z130&lt;'RI compounds'!$D$13,IF($Z130&gt;'RI compounds'!$D$12,(LN($Z130)-LN('RI compounds'!$D$12))*'RI compounds'!$H$13+'RI compounds'!$C$12,""),""))</f>
        <v/>
      </c>
      <c r="AL130" s="50" t="str">
        <f>IF($Z130=1600,'RI compounds'!$C$14,IF($Z130&lt;'RI compounds'!$D$14,IF($Z130&gt;'RI compounds'!$D$13,(LN($Z130)-LN('RI compounds'!$D$13))*'RI compounds'!$H$14+'RI compounds'!$C$13,""),""))</f>
        <v/>
      </c>
      <c r="AM130" s="50" t="str">
        <f>IF($Z130=1700,'RI compounds'!$C$15,IF($Z130&lt;'RI compounds'!$D$15,IF($Z130&gt;'RI compounds'!$D$14,(LN($Z130)-LN('RI compounds'!$D$14))*'RI compounds'!$H$15+'RI compounds'!$C$14,""),""))</f>
        <v/>
      </c>
      <c r="AN130" s="50" t="str">
        <f>IF($Z130=1800,'RI compounds'!$C$16,IF($Z130&lt;'RI compounds'!$D$16,IF($Z130&gt;'RI compounds'!$D$15,(LN($Z130)-LN('RI compounds'!$D$15))*'RI compounds'!$H$16+'RI compounds'!$C$15,""),""))</f>
        <v/>
      </c>
      <c r="AO130" s="50" t="str">
        <f>IF($Z130=1900,'RI compounds'!$C$17,IF($Z130&lt;'RI compounds'!$D$17,IF($Z130&gt;'RI compounds'!$D$16,(LN($Z130)-LN('RI compounds'!$D$16))*'RI compounds'!$H$17+'RI compounds'!$C$16,""),""))</f>
        <v/>
      </c>
      <c r="AP130" s="50" t="str">
        <f>IF($Z130=2000,'RI compounds'!$C$18,IF($Z130&lt;'RI compounds'!$D$18,IF($Z130&gt;'RI compounds'!$D$17,(LN($Z130)-LN('RI compounds'!$D$17))*'RI compounds'!$H$18+'RI compounds'!$C$17,""),""))</f>
        <v/>
      </c>
      <c r="AQ130" s="50" t="str">
        <f>IF($Z130=2100,'RI compounds'!$C$19,IF($Z130&lt;'RI compounds'!$D$19,IF($Z130&gt;'RI compounds'!$D$18,(LN($Z130)-LN('RI compounds'!$D$18))*'RI compounds'!$H$19+'RI compounds'!$C$18,""),""))</f>
        <v/>
      </c>
      <c r="AR130" s="50" t="str">
        <f>IF($Z130=2200,'RI compounds'!$C$20,IF($Z130&lt;'RI compounds'!$D$20,IF($Z130&gt;'RI compounds'!$D$19,(LN($Z130)-LN('RI compounds'!$D$19))*'RI compounds'!$H$20+'RI compounds'!$C$19,""),""))</f>
        <v/>
      </c>
      <c r="AS130" s="50" t="str">
        <f>IF($Z130=2300,'RI compounds'!$C$21,IF($Z130&lt;'RI compounds'!$D$21,IF($Z130&gt;'RI compounds'!$D$20,(LN($Z130)-LN('RI compounds'!$D$20))*'RI compounds'!$H$21+'RI compounds'!$C$20,""),""))</f>
        <v/>
      </c>
      <c r="AT130" s="50" t="str">
        <f>IF($Z130&gt;2300,(LN($Z130)-LN('RI compounds'!$D$20))*'RI compounds'!$H$21+'RI compounds'!$C$20,"")</f>
        <v/>
      </c>
    </row>
    <row r="131" spans="1:46" s="7" customFormat="1" ht="15" x14ac:dyDescent="0.25">
      <c r="A131" s="46">
        <f>+All!F131</f>
        <v>0.6</v>
      </c>
      <c r="B131" s="47" t="e">
        <f>All!#REF!</f>
        <v>#REF!</v>
      </c>
      <c r="C131" s="45" t="e">
        <f>IF(B131&lt;'RI compounds'!$C$3,INT(EXP((B131-'RI compounds'!$C$3)/'RI compounds'!$H$4+LN('RI compounds'!$D$3))),"")</f>
        <v>#REF!</v>
      </c>
      <c r="D131" s="45" t="e">
        <f>IF($B131&lt;'RI compounds'!$C$4,IF($B131&gt;'RI compounds'!$C$3,INT(EXP(($B131-'RI compounds'!$C$3)/'RI compounds'!$H$4+LN('RI compounds'!$D$3))),""),"")</f>
        <v>#REF!</v>
      </c>
      <c r="E131" s="45" t="e">
        <f>IF($B131&lt;'RI compounds'!$C$5,IF($B131&gt;'RI compounds'!$C$4,INT(EXP(($B131-'RI compounds'!$C$4)/'RI compounds'!$H$5+LN('RI compounds'!$D$4))),""),"")</f>
        <v>#REF!</v>
      </c>
      <c r="F131" s="45" t="e">
        <f>IF($B131&lt;'RI compounds'!$C$6,IF($B131&gt;'RI compounds'!$C$5,INT(EXP(($B131-'RI compounds'!$C$5)/'RI compounds'!$H$6+LN('RI compounds'!$D$5))),""),"")</f>
        <v>#REF!</v>
      </c>
      <c r="G131" s="45" t="e">
        <f>IF($B131&lt;'RI compounds'!$C$7,IF($B131&gt;'RI compounds'!$C$6,INT(EXP(($B131-'RI compounds'!$C$6)/'RI compounds'!$H$7+LN('RI compounds'!$D$6))),""),"")</f>
        <v>#REF!</v>
      </c>
      <c r="H131" s="45" t="e">
        <f>IF($B131&lt;'RI compounds'!$C$8,IF($B131&gt;'RI compounds'!$C$7,INT(EXP(($B131-'RI compounds'!$C$7)/'RI compounds'!$H$8+LN('RI compounds'!$D$7))),""),"")</f>
        <v>#REF!</v>
      </c>
      <c r="I131" s="45" t="e">
        <f>IF($B131&lt;'RI compounds'!$C$9,IF($B131&gt;'RI compounds'!$C$8,INT(EXP(($B131-'RI compounds'!$C$8)/'RI compounds'!$H$9+LN('RI compounds'!$D$8))),""),"")</f>
        <v>#REF!</v>
      </c>
      <c r="J131" s="45" t="e">
        <f>IF($B131&lt;'RI compounds'!$C$10,IF($B131&gt;'RI compounds'!$C$9,INT(EXP(($B131-'RI compounds'!$C$9)/'RI compounds'!$H$10+LN('RI compounds'!$D$9))),""),"")</f>
        <v>#REF!</v>
      </c>
      <c r="K131" s="45" t="e">
        <f>IF($B131&lt;'RI compounds'!$C$11,IF($B131&gt;'RI compounds'!$C$10,INT(EXP(($B131-'RI compounds'!$C$10)/'RI compounds'!$H$11+LN('RI compounds'!$D$10))),""),"")</f>
        <v>#REF!</v>
      </c>
      <c r="L131" s="45" t="e">
        <f>IF($B131&lt;'RI compounds'!$C$12,IF($B131&gt;'RI compounds'!$C$11,INT(EXP(($B131-'RI compounds'!$C$11)/'RI compounds'!$H$12+LN('RI compounds'!$D$11))),""),"")</f>
        <v>#REF!</v>
      </c>
      <c r="M131" s="45" t="e">
        <f>IF($B131&lt;'RI compounds'!$C$13,IF($B131&gt;'RI compounds'!$C$12,INT(EXP(($B131-'RI compounds'!$C$12)/'RI compounds'!$H$13+LN('RI compounds'!$D$12))),""),"")</f>
        <v>#REF!</v>
      </c>
      <c r="N131" s="45" t="e">
        <f>IF($B131&lt;'RI compounds'!$C$14,IF($B131&gt;'RI compounds'!$C$13,INT(EXP(($B131-'RI compounds'!$C$13)/'RI compounds'!$H$14+LN('RI compounds'!$D$13))),""),"")</f>
        <v>#REF!</v>
      </c>
      <c r="O131" s="45" t="e">
        <f>IF($B131&lt;'RI compounds'!$C$15,IF($B131&gt;'RI compounds'!$C$14,INT(EXP(($B131-'RI compounds'!$C$14)/'RI compounds'!$H$15+LN('RI compounds'!$D$14))),""),"")</f>
        <v>#REF!</v>
      </c>
      <c r="P131" s="45" t="e">
        <f>IF($B131&lt;'RI compounds'!$C$16,IF($B131&gt;'RI compounds'!$C$15,INT(EXP(($B131-'RI compounds'!$C$15)/'RI compounds'!$H$16+LN('RI compounds'!$D$15))),""),"")</f>
        <v>#REF!</v>
      </c>
      <c r="Q131" s="45" t="e">
        <f>IF($B131&lt;'RI compounds'!$C$17,IF($B131&gt;'RI compounds'!$C$16,INT(EXP(($B131-'RI compounds'!$C$16)/'RI compounds'!$H$17+LN('RI compounds'!$D$16))),""),"")</f>
        <v>#REF!</v>
      </c>
      <c r="R131" s="45" t="e">
        <f>IF($B131&lt;'RI compounds'!$C$18,IF($B131&gt;'RI compounds'!$C$17,INT(EXP(($B131-'RI compounds'!$C$17)/'RI compounds'!$H$18+LN('RI compounds'!$D$17))),""),"")</f>
        <v>#REF!</v>
      </c>
      <c r="S131" s="45" t="e">
        <f>IF($B131&lt;'RI compounds'!$C$19,IF($B131&gt;'RI compounds'!$C$18,INT(EXP(($B131-'RI compounds'!$C$18)/'RI compounds'!$H$19+LN('RI compounds'!$D$18))),""),"")</f>
        <v>#REF!</v>
      </c>
      <c r="T131" s="45" t="e">
        <f>IF($B131&lt;'RI compounds'!$C$20,IF($B131&gt;'RI compounds'!$C$19,INT(EXP(($B131-'RI compounds'!$C$19)/'RI compounds'!$H$20+LN('RI compounds'!$D$19))),""),"")</f>
        <v>#REF!</v>
      </c>
      <c r="U131" s="45" t="e">
        <f>IF($B131&lt;'RI compounds'!$C$21,IF($B131&gt;'RI compounds'!$C$20,INT(EXP(($B131-'RI compounds'!$C$20)/'RI compounds'!$H$21+LN('RI compounds'!$D$20))),""),"")</f>
        <v>#REF!</v>
      </c>
      <c r="V131" s="45" t="e">
        <f>IF($B131&gt;'RI compounds'!$C$21,INT(EXP(($B131-'RI compounds'!$C$20)/'RI compounds'!$H$21+LN('RI compounds'!$D$20))),"")</f>
        <v>#REF!</v>
      </c>
      <c r="W131" s="28"/>
      <c r="X131" s="48" t="str">
        <f>All!B131</f>
        <v>Octyl acetate</v>
      </c>
      <c r="Y131" s="46">
        <f>+All!F131</f>
        <v>0.6</v>
      </c>
      <c r="Z131" s="49">
        <f>+All!H131</f>
        <v>1206</v>
      </c>
      <c r="AA131" s="50" t="str">
        <f>IF($Z131=500,'RI compounds'!$C$3,IF($Z131&lt;'RI compounds'!$D$3,(LN($Z131)-LN('RI compounds'!$D$3))*'RI compounds'!$H$4+'RI compounds'!$C$3,""))</f>
        <v/>
      </c>
      <c r="AB131" s="50" t="str">
        <f>IF($Z131=600,'RI compounds'!$C$4,IF($Z131&lt;'RI compounds'!$D$4,IF($Z131&gt;'RI compounds'!$D$3,(LN($Z131)-LN('RI compounds'!$D$3))*'RI compounds'!$H$4+'RI compounds'!$C$3,""),""))</f>
        <v/>
      </c>
      <c r="AC131" s="50" t="str">
        <f>IF($Z131=700,+'RI compounds'!$C$5,IF($Z131&lt;'RI compounds'!$D$5,IF($Z131&gt;'RI compounds'!$D$4,(LN($Z131)-LN('RI compounds'!$D$4))*'RI compounds'!$H$5+'RI compounds'!$C$4,""),""))</f>
        <v/>
      </c>
      <c r="AD131" s="50" t="str">
        <f>IF($Z131=800,'RI compounds'!$C$6,IF($Z131&lt;'RI compounds'!$D$6,IF($Z131&gt;'RI compounds'!$D$5,(LN($Z131)-LN('RI compounds'!$D$5))*'RI compounds'!$H$6+'RI compounds'!$C$5,""),""))</f>
        <v/>
      </c>
      <c r="AE131" s="50" t="str">
        <f>IF($Z131=900,'RI compounds'!$C$7,IF($Z131&lt;'RI compounds'!$D$7,IF($Z131&gt;'RI compounds'!$D$6,(LN($Z131)-LN('RI compounds'!$D$6))*'RI compounds'!$H$7+'RI compounds'!$C$6,""),""))</f>
        <v/>
      </c>
      <c r="AF131" s="50" t="str">
        <f>IF($Z131=1000,'RI compounds'!$C$8,IF($Z131&lt;'RI compounds'!$D$8,IF($Z131&gt;'RI compounds'!$D$7,(LN($Z131)-LN('RI compounds'!$D$7))*'RI compounds'!$H$8+'RI compounds'!$C$7,""),""))</f>
        <v/>
      </c>
      <c r="AG131" s="50" t="str">
        <f>IF($Z131=1100,'RI compounds'!$C$9,IF($Z131&lt;'RI compounds'!$D$9,IF($Z131&gt;'RI compounds'!$D$8,(LN($Z131)-LN('RI compounds'!$D$8))*'RI compounds'!$H$9+'RI compounds'!$C$8,""),""))</f>
        <v/>
      </c>
      <c r="AH131" s="50" t="str">
        <f>IF($Z131=1200,'RI compounds'!$C$10,IF($Z131&lt;'RI compounds'!$D$10,IF($Z131&gt;'RI compounds'!$D$9,(LN($Z131)-LN('RI compounds'!$D$9))*'RI compounds'!$H$10+'RI compounds'!$C$9,""),""))</f>
        <v/>
      </c>
      <c r="AI131" s="50">
        <f>IF($Z131=1300,'RI compounds'!$C$11,IF($Z131&lt;'RI compounds'!$D$11,IF($Z131&gt;'RI compounds'!$D$10,(LN($Z131)-LN('RI compounds'!$D$10))*'RI compounds'!$H$11+'RI compounds'!$C$10,""),""))</f>
        <v>18.640740582975159</v>
      </c>
      <c r="AJ131" s="50" t="str">
        <f>IF($Z131=1400,'RI compounds'!$C$12,IF($Z131&lt;'RI compounds'!$D$12,IF($Z131&gt;'RI compounds'!$D$11,(LN($Z131)-LN('RI compounds'!$D$11))*'RI compounds'!$H$12+'RI compounds'!$C$11,""),""))</f>
        <v/>
      </c>
      <c r="AK131" s="50" t="str">
        <f>IF($Z131=1500,'RI compounds'!$C$13,IF($Z131&lt;'RI compounds'!$D$13,IF($Z131&gt;'RI compounds'!$D$12,(LN($Z131)-LN('RI compounds'!$D$12))*'RI compounds'!$H$13+'RI compounds'!$C$12,""),""))</f>
        <v/>
      </c>
      <c r="AL131" s="50" t="str">
        <f>IF($Z131=1600,'RI compounds'!$C$14,IF($Z131&lt;'RI compounds'!$D$14,IF($Z131&gt;'RI compounds'!$D$13,(LN($Z131)-LN('RI compounds'!$D$13))*'RI compounds'!$H$14+'RI compounds'!$C$13,""),""))</f>
        <v/>
      </c>
      <c r="AM131" s="50" t="str">
        <f>IF($Z131=1700,'RI compounds'!$C$15,IF($Z131&lt;'RI compounds'!$D$15,IF($Z131&gt;'RI compounds'!$D$14,(LN($Z131)-LN('RI compounds'!$D$14))*'RI compounds'!$H$15+'RI compounds'!$C$14,""),""))</f>
        <v/>
      </c>
      <c r="AN131" s="50" t="str">
        <f>IF($Z131=1800,'RI compounds'!$C$16,IF($Z131&lt;'RI compounds'!$D$16,IF($Z131&gt;'RI compounds'!$D$15,(LN($Z131)-LN('RI compounds'!$D$15))*'RI compounds'!$H$16+'RI compounds'!$C$15,""),""))</f>
        <v/>
      </c>
      <c r="AO131" s="50" t="str">
        <f>IF($Z131=1900,'RI compounds'!$C$17,IF($Z131&lt;'RI compounds'!$D$17,IF($Z131&gt;'RI compounds'!$D$16,(LN($Z131)-LN('RI compounds'!$D$16))*'RI compounds'!$H$17+'RI compounds'!$C$16,""),""))</f>
        <v/>
      </c>
      <c r="AP131" s="50" t="str">
        <f>IF($Z131=2000,'RI compounds'!$C$18,IF($Z131&lt;'RI compounds'!$D$18,IF($Z131&gt;'RI compounds'!$D$17,(LN($Z131)-LN('RI compounds'!$D$17))*'RI compounds'!$H$18+'RI compounds'!$C$17,""),""))</f>
        <v/>
      </c>
      <c r="AQ131" s="50" t="str">
        <f>IF($Z131=2100,'RI compounds'!$C$19,IF($Z131&lt;'RI compounds'!$D$19,IF($Z131&gt;'RI compounds'!$D$18,(LN($Z131)-LN('RI compounds'!$D$18))*'RI compounds'!$H$19+'RI compounds'!$C$18,""),""))</f>
        <v/>
      </c>
      <c r="AR131" s="50" t="str">
        <f>IF($Z131=2200,'RI compounds'!$C$20,IF($Z131&lt;'RI compounds'!$D$20,IF($Z131&gt;'RI compounds'!$D$19,(LN($Z131)-LN('RI compounds'!$D$19))*'RI compounds'!$H$20+'RI compounds'!$C$19,""),""))</f>
        <v/>
      </c>
      <c r="AS131" s="50" t="str">
        <f>IF($Z131=2300,'RI compounds'!$C$21,IF($Z131&lt;'RI compounds'!$D$21,IF($Z131&gt;'RI compounds'!$D$20,(LN($Z131)-LN('RI compounds'!$D$20))*'RI compounds'!$H$21+'RI compounds'!$C$20,""),""))</f>
        <v/>
      </c>
      <c r="AT131" s="50" t="str">
        <f>IF($Z131&gt;2300,(LN($Z131)-LN('RI compounds'!$D$20))*'RI compounds'!$H$21+'RI compounds'!$C$20,"")</f>
        <v/>
      </c>
    </row>
    <row r="132" spans="1:46" s="7" customFormat="1" ht="15" x14ac:dyDescent="0.25">
      <c r="A132" s="46">
        <f>+All!F132</f>
        <v>0.5</v>
      </c>
      <c r="B132" s="47" t="e">
        <f>All!#REF!</f>
        <v>#REF!</v>
      </c>
      <c r="C132" s="45" t="e">
        <f>IF(B132&lt;'RI compounds'!$C$3,INT(EXP((B132-'RI compounds'!$C$3)/'RI compounds'!$H$4+LN('RI compounds'!$D$3))),"")</f>
        <v>#REF!</v>
      </c>
      <c r="D132" s="45" t="e">
        <f>IF($B132&lt;'RI compounds'!$C$4,IF($B132&gt;'RI compounds'!$C$3,INT(EXP(($B132-'RI compounds'!$C$3)/'RI compounds'!$H$4+LN('RI compounds'!$D$3))),""),"")</f>
        <v>#REF!</v>
      </c>
      <c r="E132" s="45" t="e">
        <f>IF($B132&lt;'RI compounds'!$C$5,IF($B132&gt;'RI compounds'!$C$4,INT(EXP(($B132-'RI compounds'!$C$4)/'RI compounds'!$H$5+LN('RI compounds'!$D$4))),""),"")</f>
        <v>#REF!</v>
      </c>
      <c r="F132" s="45" t="e">
        <f>IF($B132&lt;'RI compounds'!$C$6,IF($B132&gt;'RI compounds'!$C$5,INT(EXP(($B132-'RI compounds'!$C$5)/'RI compounds'!$H$6+LN('RI compounds'!$D$5))),""),"")</f>
        <v>#REF!</v>
      </c>
      <c r="G132" s="45" t="e">
        <f>IF($B132&lt;'RI compounds'!$C$7,IF($B132&gt;'RI compounds'!$C$6,INT(EXP(($B132-'RI compounds'!$C$6)/'RI compounds'!$H$7+LN('RI compounds'!$D$6))),""),"")</f>
        <v>#REF!</v>
      </c>
      <c r="H132" s="45" t="e">
        <f>IF($B132&lt;'RI compounds'!$C$8,IF($B132&gt;'RI compounds'!$C$7,INT(EXP(($B132-'RI compounds'!$C$7)/'RI compounds'!$H$8+LN('RI compounds'!$D$7))),""),"")</f>
        <v>#REF!</v>
      </c>
      <c r="I132" s="45" t="e">
        <f>IF($B132&lt;'RI compounds'!$C$9,IF($B132&gt;'RI compounds'!$C$8,INT(EXP(($B132-'RI compounds'!$C$8)/'RI compounds'!$H$9+LN('RI compounds'!$D$8))),""),"")</f>
        <v>#REF!</v>
      </c>
      <c r="J132" s="45" t="e">
        <f>IF($B132&lt;'RI compounds'!$C$10,IF($B132&gt;'RI compounds'!$C$9,INT(EXP(($B132-'RI compounds'!$C$9)/'RI compounds'!$H$10+LN('RI compounds'!$D$9))),""),"")</f>
        <v>#REF!</v>
      </c>
      <c r="K132" s="45" t="e">
        <f>IF($B132&lt;'RI compounds'!$C$11,IF($B132&gt;'RI compounds'!$C$10,INT(EXP(($B132-'RI compounds'!$C$10)/'RI compounds'!$H$11+LN('RI compounds'!$D$10))),""),"")</f>
        <v>#REF!</v>
      </c>
      <c r="L132" s="45" t="e">
        <f>IF($B132&lt;'RI compounds'!$C$12,IF($B132&gt;'RI compounds'!$C$11,INT(EXP(($B132-'RI compounds'!$C$11)/'RI compounds'!$H$12+LN('RI compounds'!$D$11))),""),"")</f>
        <v>#REF!</v>
      </c>
      <c r="M132" s="45" t="e">
        <f>IF($B132&lt;'RI compounds'!$C$13,IF($B132&gt;'RI compounds'!$C$12,INT(EXP(($B132-'RI compounds'!$C$12)/'RI compounds'!$H$13+LN('RI compounds'!$D$12))),""),"")</f>
        <v>#REF!</v>
      </c>
      <c r="N132" s="45" t="e">
        <f>IF($B132&lt;'RI compounds'!$C$14,IF($B132&gt;'RI compounds'!$C$13,INT(EXP(($B132-'RI compounds'!$C$13)/'RI compounds'!$H$14+LN('RI compounds'!$D$13))),""),"")</f>
        <v>#REF!</v>
      </c>
      <c r="O132" s="45" t="e">
        <f>IF($B132&lt;'RI compounds'!$C$15,IF($B132&gt;'RI compounds'!$C$14,INT(EXP(($B132-'RI compounds'!$C$14)/'RI compounds'!$H$15+LN('RI compounds'!$D$14))),""),"")</f>
        <v>#REF!</v>
      </c>
      <c r="P132" s="45" t="e">
        <f>IF($B132&lt;'RI compounds'!$C$16,IF($B132&gt;'RI compounds'!$C$15,INT(EXP(($B132-'RI compounds'!$C$15)/'RI compounds'!$H$16+LN('RI compounds'!$D$15))),""),"")</f>
        <v>#REF!</v>
      </c>
      <c r="Q132" s="45" t="e">
        <f>IF($B132&lt;'RI compounds'!$C$17,IF($B132&gt;'RI compounds'!$C$16,INT(EXP(($B132-'RI compounds'!$C$16)/'RI compounds'!$H$17+LN('RI compounds'!$D$16))),""),"")</f>
        <v>#REF!</v>
      </c>
      <c r="R132" s="45" t="e">
        <f>IF($B132&lt;'RI compounds'!$C$18,IF($B132&gt;'RI compounds'!$C$17,INT(EXP(($B132-'RI compounds'!$C$17)/'RI compounds'!$H$18+LN('RI compounds'!$D$17))),""),"")</f>
        <v>#REF!</v>
      </c>
      <c r="S132" s="45" t="e">
        <f>IF($B132&lt;'RI compounds'!$C$19,IF($B132&gt;'RI compounds'!$C$18,INT(EXP(($B132-'RI compounds'!$C$18)/'RI compounds'!$H$19+LN('RI compounds'!$D$18))),""),"")</f>
        <v>#REF!</v>
      </c>
      <c r="T132" s="45" t="e">
        <f>IF($B132&lt;'RI compounds'!$C$20,IF($B132&gt;'RI compounds'!$C$19,INT(EXP(($B132-'RI compounds'!$C$19)/'RI compounds'!$H$20+LN('RI compounds'!$D$19))),""),"")</f>
        <v>#REF!</v>
      </c>
      <c r="U132" s="45" t="e">
        <f>IF($B132&lt;'RI compounds'!$C$21,IF($B132&gt;'RI compounds'!$C$20,INT(EXP(($B132-'RI compounds'!$C$20)/'RI compounds'!$H$21+LN('RI compounds'!$D$20))),""),"")</f>
        <v>#REF!</v>
      </c>
      <c r="V132" s="45" t="e">
        <f>IF($B132&gt;'RI compounds'!$C$21,INT(EXP(($B132-'RI compounds'!$C$20)/'RI compounds'!$H$21+LN('RI compounds'!$D$20))),"")</f>
        <v>#REF!</v>
      </c>
      <c r="W132" s="28"/>
      <c r="X132" s="48" t="str">
        <f>All!B132</f>
        <v>Decanal</v>
      </c>
      <c r="Y132" s="46">
        <f>+All!F132</f>
        <v>0.5</v>
      </c>
      <c r="Z132" s="49">
        <f>+All!H132</f>
        <v>1207</v>
      </c>
      <c r="AA132" s="50" t="str">
        <f>IF($Z132=500,'RI compounds'!$C$3,IF($Z132&lt;'RI compounds'!$D$3,(LN($Z132)-LN('RI compounds'!$D$3))*'RI compounds'!$H$4+'RI compounds'!$C$3,""))</f>
        <v/>
      </c>
      <c r="AB132" s="50" t="str">
        <f>IF($Z132=600,'RI compounds'!$C$4,IF($Z132&lt;'RI compounds'!$D$4,IF($Z132&gt;'RI compounds'!$D$3,(LN($Z132)-LN('RI compounds'!$D$3))*'RI compounds'!$H$4+'RI compounds'!$C$3,""),""))</f>
        <v/>
      </c>
      <c r="AC132" s="50" t="str">
        <f>IF($Z132=700,+'RI compounds'!$C$5,IF($Z132&lt;'RI compounds'!$D$5,IF($Z132&gt;'RI compounds'!$D$4,(LN($Z132)-LN('RI compounds'!$D$4))*'RI compounds'!$H$5+'RI compounds'!$C$4,""),""))</f>
        <v/>
      </c>
      <c r="AD132" s="50" t="str">
        <f>IF($Z132=800,'RI compounds'!$C$6,IF($Z132&lt;'RI compounds'!$D$6,IF($Z132&gt;'RI compounds'!$D$5,(LN($Z132)-LN('RI compounds'!$D$5))*'RI compounds'!$H$6+'RI compounds'!$C$5,""),""))</f>
        <v/>
      </c>
      <c r="AE132" s="50" t="str">
        <f>IF($Z132=900,'RI compounds'!$C$7,IF($Z132&lt;'RI compounds'!$D$7,IF($Z132&gt;'RI compounds'!$D$6,(LN($Z132)-LN('RI compounds'!$D$6))*'RI compounds'!$H$7+'RI compounds'!$C$6,""),""))</f>
        <v/>
      </c>
      <c r="AF132" s="50" t="str">
        <f>IF($Z132=1000,'RI compounds'!$C$8,IF($Z132&lt;'RI compounds'!$D$8,IF($Z132&gt;'RI compounds'!$D$7,(LN($Z132)-LN('RI compounds'!$D$7))*'RI compounds'!$H$8+'RI compounds'!$C$7,""),""))</f>
        <v/>
      </c>
      <c r="AG132" s="50" t="str">
        <f>IF($Z132=1100,'RI compounds'!$C$9,IF($Z132&lt;'RI compounds'!$D$9,IF($Z132&gt;'RI compounds'!$D$8,(LN($Z132)-LN('RI compounds'!$D$8))*'RI compounds'!$H$9+'RI compounds'!$C$8,""),""))</f>
        <v/>
      </c>
      <c r="AH132" s="50" t="str">
        <f>IF($Z132=1200,'RI compounds'!$C$10,IF($Z132&lt;'RI compounds'!$D$10,IF($Z132&gt;'RI compounds'!$D$9,(LN($Z132)-LN('RI compounds'!$D$9))*'RI compounds'!$H$10+'RI compounds'!$C$9,""),""))</f>
        <v/>
      </c>
      <c r="AI132" s="50">
        <f>IF($Z132=1300,'RI compounds'!$C$11,IF($Z132&lt;'RI compounds'!$D$11,IF($Z132&gt;'RI compounds'!$D$10,(LN($Z132)-LN('RI compounds'!$D$10))*'RI compounds'!$H$11+'RI compounds'!$C$10,""),""))</f>
        <v>18.66180269293314</v>
      </c>
      <c r="AJ132" s="50" t="str">
        <f>IF($Z132=1400,'RI compounds'!$C$12,IF($Z132&lt;'RI compounds'!$D$12,IF($Z132&gt;'RI compounds'!$D$11,(LN($Z132)-LN('RI compounds'!$D$11))*'RI compounds'!$H$12+'RI compounds'!$C$11,""),""))</f>
        <v/>
      </c>
      <c r="AK132" s="50" t="str">
        <f>IF($Z132=1500,'RI compounds'!$C$13,IF($Z132&lt;'RI compounds'!$D$13,IF($Z132&gt;'RI compounds'!$D$12,(LN($Z132)-LN('RI compounds'!$D$12))*'RI compounds'!$H$13+'RI compounds'!$C$12,""),""))</f>
        <v/>
      </c>
      <c r="AL132" s="50" t="str">
        <f>IF($Z132=1600,'RI compounds'!$C$14,IF($Z132&lt;'RI compounds'!$D$14,IF($Z132&gt;'RI compounds'!$D$13,(LN($Z132)-LN('RI compounds'!$D$13))*'RI compounds'!$H$14+'RI compounds'!$C$13,""),""))</f>
        <v/>
      </c>
      <c r="AM132" s="50" t="str">
        <f>IF($Z132=1700,'RI compounds'!$C$15,IF($Z132&lt;'RI compounds'!$D$15,IF($Z132&gt;'RI compounds'!$D$14,(LN($Z132)-LN('RI compounds'!$D$14))*'RI compounds'!$H$15+'RI compounds'!$C$14,""),""))</f>
        <v/>
      </c>
      <c r="AN132" s="50" t="str">
        <f>IF($Z132=1800,'RI compounds'!$C$16,IF($Z132&lt;'RI compounds'!$D$16,IF($Z132&gt;'RI compounds'!$D$15,(LN($Z132)-LN('RI compounds'!$D$15))*'RI compounds'!$H$16+'RI compounds'!$C$15,""),""))</f>
        <v/>
      </c>
      <c r="AO132" s="50" t="str">
        <f>IF($Z132=1900,'RI compounds'!$C$17,IF($Z132&lt;'RI compounds'!$D$17,IF($Z132&gt;'RI compounds'!$D$16,(LN($Z132)-LN('RI compounds'!$D$16))*'RI compounds'!$H$17+'RI compounds'!$C$16,""),""))</f>
        <v/>
      </c>
      <c r="AP132" s="50" t="str">
        <f>IF($Z132=2000,'RI compounds'!$C$18,IF($Z132&lt;'RI compounds'!$D$18,IF($Z132&gt;'RI compounds'!$D$17,(LN($Z132)-LN('RI compounds'!$D$17))*'RI compounds'!$H$18+'RI compounds'!$C$17,""),""))</f>
        <v/>
      </c>
      <c r="AQ132" s="50" t="str">
        <f>IF($Z132=2100,'RI compounds'!$C$19,IF($Z132&lt;'RI compounds'!$D$19,IF($Z132&gt;'RI compounds'!$D$18,(LN($Z132)-LN('RI compounds'!$D$18))*'RI compounds'!$H$19+'RI compounds'!$C$18,""),""))</f>
        <v/>
      </c>
      <c r="AR132" s="50" t="str">
        <f>IF($Z132=2200,'RI compounds'!$C$20,IF($Z132&lt;'RI compounds'!$D$20,IF($Z132&gt;'RI compounds'!$D$19,(LN($Z132)-LN('RI compounds'!$D$19))*'RI compounds'!$H$20+'RI compounds'!$C$19,""),""))</f>
        <v/>
      </c>
      <c r="AS132" s="50" t="str">
        <f>IF($Z132=2300,'RI compounds'!$C$21,IF($Z132&lt;'RI compounds'!$D$21,IF($Z132&gt;'RI compounds'!$D$20,(LN($Z132)-LN('RI compounds'!$D$20))*'RI compounds'!$H$21+'RI compounds'!$C$20,""),""))</f>
        <v/>
      </c>
      <c r="AT132" s="50" t="str">
        <f>IF($Z132&gt;2300,(LN($Z132)-LN('RI compounds'!$D$20))*'RI compounds'!$H$21+'RI compounds'!$C$20,"")</f>
        <v/>
      </c>
    </row>
    <row r="133" spans="1:46" s="7" customFormat="1" ht="15" x14ac:dyDescent="0.25">
      <c r="A133" s="46">
        <f>+All!F133</f>
        <v>0.5</v>
      </c>
      <c r="B133" s="47" t="e">
        <f>All!#REF!</f>
        <v>#REF!</v>
      </c>
      <c r="C133" s="45" t="e">
        <f>IF(B133&lt;'RI compounds'!$C$3,INT(EXP((B133-'RI compounds'!$C$3)/'RI compounds'!$H$4+LN('RI compounds'!$D$3))),"")</f>
        <v>#REF!</v>
      </c>
      <c r="D133" s="45" t="e">
        <f>IF($B133&lt;'RI compounds'!$C$4,IF($B133&gt;'RI compounds'!$C$3,INT(EXP(($B133-'RI compounds'!$C$3)/'RI compounds'!$H$4+LN('RI compounds'!$D$3))),""),"")</f>
        <v>#REF!</v>
      </c>
      <c r="E133" s="45" t="e">
        <f>IF($B133&lt;'RI compounds'!$C$5,IF($B133&gt;'RI compounds'!$C$4,INT(EXP(($B133-'RI compounds'!$C$4)/'RI compounds'!$H$5+LN('RI compounds'!$D$4))),""),"")</f>
        <v>#REF!</v>
      </c>
      <c r="F133" s="45" t="e">
        <f>IF($B133&lt;'RI compounds'!$C$6,IF($B133&gt;'RI compounds'!$C$5,INT(EXP(($B133-'RI compounds'!$C$5)/'RI compounds'!$H$6+LN('RI compounds'!$D$5))),""),"")</f>
        <v>#REF!</v>
      </c>
      <c r="G133" s="45" t="e">
        <f>IF($B133&lt;'RI compounds'!$C$7,IF($B133&gt;'RI compounds'!$C$6,INT(EXP(($B133-'RI compounds'!$C$6)/'RI compounds'!$H$7+LN('RI compounds'!$D$6))),""),"")</f>
        <v>#REF!</v>
      </c>
      <c r="H133" s="45" t="e">
        <f>IF($B133&lt;'RI compounds'!$C$8,IF($B133&gt;'RI compounds'!$C$7,INT(EXP(($B133-'RI compounds'!$C$7)/'RI compounds'!$H$8+LN('RI compounds'!$D$7))),""),"")</f>
        <v>#REF!</v>
      </c>
      <c r="I133" s="45" t="e">
        <f>IF($B133&lt;'RI compounds'!$C$9,IF($B133&gt;'RI compounds'!$C$8,INT(EXP(($B133-'RI compounds'!$C$8)/'RI compounds'!$H$9+LN('RI compounds'!$D$8))),""),"")</f>
        <v>#REF!</v>
      </c>
      <c r="J133" s="45" t="e">
        <f>IF($B133&lt;'RI compounds'!$C$10,IF($B133&gt;'RI compounds'!$C$9,INT(EXP(($B133-'RI compounds'!$C$9)/'RI compounds'!$H$10+LN('RI compounds'!$D$9))),""),"")</f>
        <v>#REF!</v>
      </c>
      <c r="K133" s="45" t="e">
        <f>IF($B133&lt;'RI compounds'!$C$11,IF($B133&gt;'RI compounds'!$C$10,INT(EXP(($B133-'RI compounds'!$C$10)/'RI compounds'!$H$11+LN('RI compounds'!$D$10))),""),"")</f>
        <v>#REF!</v>
      </c>
      <c r="L133" s="45" t="e">
        <f>IF($B133&lt;'RI compounds'!$C$12,IF($B133&gt;'RI compounds'!$C$11,INT(EXP(($B133-'RI compounds'!$C$11)/'RI compounds'!$H$12+LN('RI compounds'!$D$11))),""),"")</f>
        <v>#REF!</v>
      </c>
      <c r="M133" s="45" t="e">
        <f>IF($B133&lt;'RI compounds'!$C$13,IF($B133&gt;'RI compounds'!$C$12,INT(EXP(($B133-'RI compounds'!$C$12)/'RI compounds'!$H$13+LN('RI compounds'!$D$12))),""),"")</f>
        <v>#REF!</v>
      </c>
      <c r="N133" s="45" t="e">
        <f>IF($B133&lt;'RI compounds'!$C$14,IF($B133&gt;'RI compounds'!$C$13,INT(EXP(($B133-'RI compounds'!$C$13)/'RI compounds'!$H$14+LN('RI compounds'!$D$13))),""),"")</f>
        <v>#REF!</v>
      </c>
      <c r="O133" s="45" t="e">
        <f>IF($B133&lt;'RI compounds'!$C$15,IF($B133&gt;'RI compounds'!$C$14,INT(EXP(($B133-'RI compounds'!$C$14)/'RI compounds'!$H$15+LN('RI compounds'!$D$14))),""),"")</f>
        <v>#REF!</v>
      </c>
      <c r="P133" s="45" t="e">
        <f>IF($B133&lt;'RI compounds'!$C$16,IF($B133&gt;'RI compounds'!$C$15,INT(EXP(($B133-'RI compounds'!$C$15)/'RI compounds'!$H$16+LN('RI compounds'!$D$15))),""),"")</f>
        <v>#REF!</v>
      </c>
      <c r="Q133" s="45" t="e">
        <f>IF($B133&lt;'RI compounds'!$C$17,IF($B133&gt;'RI compounds'!$C$16,INT(EXP(($B133-'RI compounds'!$C$16)/'RI compounds'!$H$17+LN('RI compounds'!$D$16))),""),"")</f>
        <v>#REF!</v>
      </c>
      <c r="R133" s="45" t="e">
        <f>IF($B133&lt;'RI compounds'!$C$18,IF($B133&gt;'RI compounds'!$C$17,INT(EXP(($B133-'RI compounds'!$C$17)/'RI compounds'!$H$18+LN('RI compounds'!$D$17))),""),"")</f>
        <v>#REF!</v>
      </c>
      <c r="S133" s="45" t="e">
        <f>IF($B133&lt;'RI compounds'!$C$19,IF($B133&gt;'RI compounds'!$C$18,INT(EXP(($B133-'RI compounds'!$C$18)/'RI compounds'!$H$19+LN('RI compounds'!$D$18))),""),"")</f>
        <v>#REF!</v>
      </c>
      <c r="T133" s="45" t="e">
        <f>IF($B133&lt;'RI compounds'!$C$20,IF($B133&gt;'RI compounds'!$C$19,INT(EXP(($B133-'RI compounds'!$C$19)/'RI compounds'!$H$20+LN('RI compounds'!$D$19))),""),"")</f>
        <v>#REF!</v>
      </c>
      <c r="U133" s="45" t="e">
        <f>IF($B133&lt;'RI compounds'!$C$21,IF($B133&gt;'RI compounds'!$C$20,INT(EXP(($B133-'RI compounds'!$C$20)/'RI compounds'!$H$21+LN('RI compounds'!$D$20))),""),"")</f>
        <v>#REF!</v>
      </c>
      <c r="V133" s="45" t="e">
        <f>IF($B133&gt;'RI compounds'!$C$21,INT(EXP(($B133-'RI compounds'!$C$20)/'RI compounds'!$H$21+LN('RI compounds'!$D$20))),"")</f>
        <v>#REF!</v>
      </c>
      <c r="W133" s="28"/>
      <c r="X133" s="48" t="str">
        <f>All!B133</f>
        <v>Z-Benzaldehyde- 2,4-dimethyl</v>
      </c>
      <c r="Y133" s="46">
        <f>+All!F133</f>
        <v>0.5</v>
      </c>
      <c r="Z133" s="49">
        <f>+All!H133</f>
        <v>1233</v>
      </c>
      <c r="AA133" s="50" t="str">
        <f>IF($Z133=500,'RI compounds'!$C$3,IF($Z133&lt;'RI compounds'!$D$3,(LN($Z133)-LN('RI compounds'!$D$3))*'RI compounds'!$H$4+'RI compounds'!$C$3,""))</f>
        <v/>
      </c>
      <c r="AB133" s="50" t="str">
        <f>IF($Z133=600,'RI compounds'!$C$4,IF($Z133&lt;'RI compounds'!$D$4,IF($Z133&gt;'RI compounds'!$D$3,(LN($Z133)-LN('RI compounds'!$D$3))*'RI compounds'!$H$4+'RI compounds'!$C$3,""),""))</f>
        <v/>
      </c>
      <c r="AC133" s="50" t="str">
        <f>IF($Z133=700,+'RI compounds'!$C$5,IF($Z133&lt;'RI compounds'!$D$5,IF($Z133&gt;'RI compounds'!$D$4,(LN($Z133)-LN('RI compounds'!$D$4))*'RI compounds'!$H$5+'RI compounds'!$C$4,""),""))</f>
        <v/>
      </c>
      <c r="AD133" s="50" t="str">
        <f>IF($Z133=800,'RI compounds'!$C$6,IF($Z133&lt;'RI compounds'!$D$6,IF($Z133&gt;'RI compounds'!$D$5,(LN($Z133)-LN('RI compounds'!$D$5))*'RI compounds'!$H$6+'RI compounds'!$C$5,""),""))</f>
        <v/>
      </c>
      <c r="AE133" s="50" t="str">
        <f>IF($Z133=900,'RI compounds'!$C$7,IF($Z133&lt;'RI compounds'!$D$7,IF($Z133&gt;'RI compounds'!$D$6,(LN($Z133)-LN('RI compounds'!$D$6))*'RI compounds'!$H$7+'RI compounds'!$C$6,""),""))</f>
        <v/>
      </c>
      <c r="AF133" s="50" t="str">
        <f>IF($Z133=1000,'RI compounds'!$C$8,IF($Z133&lt;'RI compounds'!$D$8,IF($Z133&gt;'RI compounds'!$D$7,(LN($Z133)-LN('RI compounds'!$D$7))*'RI compounds'!$H$8+'RI compounds'!$C$7,""),""))</f>
        <v/>
      </c>
      <c r="AG133" s="50" t="str">
        <f>IF($Z133=1100,'RI compounds'!$C$9,IF($Z133&lt;'RI compounds'!$D$9,IF($Z133&gt;'RI compounds'!$D$8,(LN($Z133)-LN('RI compounds'!$D$8))*'RI compounds'!$H$9+'RI compounds'!$C$8,""),""))</f>
        <v/>
      </c>
      <c r="AH133" s="50" t="str">
        <f>IF($Z133=1200,'RI compounds'!$C$10,IF($Z133&lt;'RI compounds'!$D$10,IF($Z133&gt;'RI compounds'!$D$9,(LN($Z133)-LN('RI compounds'!$D$9))*'RI compounds'!$H$10+'RI compounds'!$C$9,""),""))</f>
        <v/>
      </c>
      <c r="AI133" s="50">
        <f>IF($Z133=1300,'RI compounds'!$C$11,IF($Z133&lt;'RI compounds'!$D$11,IF($Z133&gt;'RI compounds'!$D$10,(LN($Z133)-LN('RI compounds'!$D$10))*'RI compounds'!$H$11+'RI compounds'!$C$10,""),""))</f>
        <v>19.203378346529234</v>
      </c>
      <c r="AJ133" s="50" t="str">
        <f>IF($Z133=1400,'RI compounds'!$C$12,IF($Z133&lt;'RI compounds'!$D$12,IF($Z133&gt;'RI compounds'!$D$11,(LN($Z133)-LN('RI compounds'!$D$11))*'RI compounds'!$H$12+'RI compounds'!$C$11,""),""))</f>
        <v/>
      </c>
      <c r="AK133" s="50" t="str">
        <f>IF($Z133=1500,'RI compounds'!$C$13,IF($Z133&lt;'RI compounds'!$D$13,IF($Z133&gt;'RI compounds'!$D$12,(LN($Z133)-LN('RI compounds'!$D$12))*'RI compounds'!$H$13+'RI compounds'!$C$12,""),""))</f>
        <v/>
      </c>
      <c r="AL133" s="50" t="str">
        <f>IF($Z133=1600,'RI compounds'!$C$14,IF($Z133&lt;'RI compounds'!$D$14,IF($Z133&gt;'RI compounds'!$D$13,(LN($Z133)-LN('RI compounds'!$D$13))*'RI compounds'!$H$14+'RI compounds'!$C$13,""),""))</f>
        <v/>
      </c>
      <c r="AM133" s="50" t="str">
        <f>IF($Z133=1700,'RI compounds'!$C$15,IF($Z133&lt;'RI compounds'!$D$15,IF($Z133&gt;'RI compounds'!$D$14,(LN($Z133)-LN('RI compounds'!$D$14))*'RI compounds'!$H$15+'RI compounds'!$C$14,""),""))</f>
        <v/>
      </c>
      <c r="AN133" s="50" t="str">
        <f>IF($Z133=1800,'RI compounds'!$C$16,IF($Z133&lt;'RI compounds'!$D$16,IF($Z133&gt;'RI compounds'!$D$15,(LN($Z133)-LN('RI compounds'!$D$15))*'RI compounds'!$H$16+'RI compounds'!$C$15,""),""))</f>
        <v/>
      </c>
      <c r="AO133" s="50" t="str">
        <f>IF($Z133=1900,'RI compounds'!$C$17,IF($Z133&lt;'RI compounds'!$D$17,IF($Z133&gt;'RI compounds'!$D$16,(LN($Z133)-LN('RI compounds'!$D$16))*'RI compounds'!$H$17+'RI compounds'!$C$16,""),""))</f>
        <v/>
      </c>
      <c r="AP133" s="50" t="str">
        <f>IF($Z133=2000,'RI compounds'!$C$18,IF($Z133&lt;'RI compounds'!$D$18,IF($Z133&gt;'RI compounds'!$D$17,(LN($Z133)-LN('RI compounds'!$D$17))*'RI compounds'!$H$18+'RI compounds'!$C$17,""),""))</f>
        <v/>
      </c>
      <c r="AQ133" s="50" t="str">
        <f>IF($Z133=2100,'RI compounds'!$C$19,IF($Z133&lt;'RI compounds'!$D$19,IF($Z133&gt;'RI compounds'!$D$18,(LN($Z133)-LN('RI compounds'!$D$18))*'RI compounds'!$H$19+'RI compounds'!$C$18,""),""))</f>
        <v/>
      </c>
      <c r="AR133" s="50" t="str">
        <f>IF($Z133=2200,'RI compounds'!$C$20,IF($Z133&lt;'RI compounds'!$D$20,IF($Z133&gt;'RI compounds'!$D$19,(LN($Z133)-LN('RI compounds'!$D$19))*'RI compounds'!$H$20+'RI compounds'!$C$19,""),""))</f>
        <v/>
      </c>
      <c r="AS133" s="50" t="str">
        <f>IF($Z133=2300,'RI compounds'!$C$21,IF($Z133&lt;'RI compounds'!$D$21,IF($Z133&gt;'RI compounds'!$D$20,(LN($Z133)-LN('RI compounds'!$D$20))*'RI compounds'!$H$21+'RI compounds'!$C$20,""),""))</f>
        <v/>
      </c>
      <c r="AT133" s="50" t="str">
        <f>IF($Z133&gt;2300,(LN($Z133)-LN('RI compounds'!$D$20))*'RI compounds'!$H$21+'RI compounds'!$C$20,"")</f>
        <v/>
      </c>
    </row>
    <row r="134" spans="1:46" s="7" customFormat="1" ht="15" x14ac:dyDescent="0.25">
      <c r="A134" s="46">
        <f>+All!F134</f>
        <v>0.5</v>
      </c>
      <c r="B134" s="47" t="e">
        <f>All!#REF!</f>
        <v>#REF!</v>
      </c>
      <c r="C134" s="45" t="e">
        <f>IF(B134&lt;'RI compounds'!$C$3,INT(EXP((B134-'RI compounds'!$C$3)/'RI compounds'!$H$4+LN('RI compounds'!$D$3))),"")</f>
        <v>#REF!</v>
      </c>
      <c r="D134" s="45" t="e">
        <f>IF($B134&lt;'RI compounds'!$C$4,IF($B134&gt;'RI compounds'!$C$3,INT(EXP(($B134-'RI compounds'!$C$3)/'RI compounds'!$H$4+LN('RI compounds'!$D$3))),""),"")</f>
        <v>#REF!</v>
      </c>
      <c r="E134" s="45" t="e">
        <f>IF($B134&lt;'RI compounds'!$C$5,IF($B134&gt;'RI compounds'!$C$4,INT(EXP(($B134-'RI compounds'!$C$4)/'RI compounds'!$H$5+LN('RI compounds'!$D$4))),""),"")</f>
        <v>#REF!</v>
      </c>
      <c r="F134" s="45" t="e">
        <f>IF($B134&lt;'RI compounds'!$C$6,IF($B134&gt;'RI compounds'!$C$5,INT(EXP(($B134-'RI compounds'!$C$5)/'RI compounds'!$H$6+LN('RI compounds'!$D$5))),""),"")</f>
        <v>#REF!</v>
      </c>
      <c r="G134" s="45" t="e">
        <f>IF($B134&lt;'RI compounds'!$C$7,IF($B134&gt;'RI compounds'!$C$6,INT(EXP(($B134-'RI compounds'!$C$6)/'RI compounds'!$H$7+LN('RI compounds'!$D$6))),""),"")</f>
        <v>#REF!</v>
      </c>
      <c r="H134" s="45" t="e">
        <f>IF($B134&lt;'RI compounds'!$C$8,IF($B134&gt;'RI compounds'!$C$7,INT(EXP(($B134-'RI compounds'!$C$7)/'RI compounds'!$H$8+LN('RI compounds'!$D$7))),""),"")</f>
        <v>#REF!</v>
      </c>
      <c r="I134" s="45" t="e">
        <f>IF($B134&lt;'RI compounds'!$C$9,IF($B134&gt;'RI compounds'!$C$8,INT(EXP(($B134-'RI compounds'!$C$8)/'RI compounds'!$H$9+LN('RI compounds'!$D$8))),""),"")</f>
        <v>#REF!</v>
      </c>
      <c r="J134" s="45" t="e">
        <f>IF($B134&lt;'RI compounds'!$C$10,IF($B134&gt;'RI compounds'!$C$9,INT(EXP(($B134-'RI compounds'!$C$9)/'RI compounds'!$H$10+LN('RI compounds'!$D$9))),""),"")</f>
        <v>#REF!</v>
      </c>
      <c r="K134" s="45" t="e">
        <f>IF($B134&lt;'RI compounds'!$C$11,IF($B134&gt;'RI compounds'!$C$10,INT(EXP(($B134-'RI compounds'!$C$10)/'RI compounds'!$H$11+LN('RI compounds'!$D$10))),""),"")</f>
        <v>#REF!</v>
      </c>
      <c r="L134" s="45" t="e">
        <f>IF($B134&lt;'RI compounds'!$C$12,IF($B134&gt;'RI compounds'!$C$11,INT(EXP(($B134-'RI compounds'!$C$11)/'RI compounds'!$H$12+LN('RI compounds'!$D$11))),""),"")</f>
        <v>#REF!</v>
      </c>
      <c r="M134" s="45" t="e">
        <f>IF($B134&lt;'RI compounds'!$C$13,IF($B134&gt;'RI compounds'!$C$12,INT(EXP(($B134-'RI compounds'!$C$12)/'RI compounds'!$H$13+LN('RI compounds'!$D$12))),""),"")</f>
        <v>#REF!</v>
      </c>
      <c r="N134" s="45" t="e">
        <f>IF($B134&lt;'RI compounds'!$C$14,IF($B134&gt;'RI compounds'!$C$13,INT(EXP(($B134-'RI compounds'!$C$13)/'RI compounds'!$H$14+LN('RI compounds'!$D$13))),""),"")</f>
        <v>#REF!</v>
      </c>
      <c r="O134" s="45" t="e">
        <f>IF($B134&lt;'RI compounds'!$C$15,IF($B134&gt;'RI compounds'!$C$14,INT(EXP(($B134-'RI compounds'!$C$14)/'RI compounds'!$H$15+LN('RI compounds'!$D$14))),""),"")</f>
        <v>#REF!</v>
      </c>
      <c r="P134" s="45" t="e">
        <f>IF($B134&lt;'RI compounds'!$C$16,IF($B134&gt;'RI compounds'!$C$15,INT(EXP(($B134-'RI compounds'!$C$15)/'RI compounds'!$H$16+LN('RI compounds'!$D$15))),""),"")</f>
        <v>#REF!</v>
      </c>
      <c r="Q134" s="45" t="e">
        <f>IF($B134&lt;'RI compounds'!$C$17,IF($B134&gt;'RI compounds'!$C$16,INT(EXP(($B134-'RI compounds'!$C$16)/'RI compounds'!$H$17+LN('RI compounds'!$D$16))),""),"")</f>
        <v>#REF!</v>
      </c>
      <c r="R134" s="45" t="e">
        <f>IF($B134&lt;'RI compounds'!$C$18,IF($B134&gt;'RI compounds'!$C$17,INT(EXP(($B134-'RI compounds'!$C$17)/'RI compounds'!$H$18+LN('RI compounds'!$D$17))),""),"")</f>
        <v>#REF!</v>
      </c>
      <c r="S134" s="45" t="e">
        <f>IF($B134&lt;'RI compounds'!$C$19,IF($B134&gt;'RI compounds'!$C$18,INT(EXP(($B134-'RI compounds'!$C$18)/'RI compounds'!$H$19+LN('RI compounds'!$D$18))),""),"")</f>
        <v>#REF!</v>
      </c>
      <c r="T134" s="45" t="e">
        <f>IF($B134&lt;'RI compounds'!$C$20,IF($B134&gt;'RI compounds'!$C$19,INT(EXP(($B134-'RI compounds'!$C$19)/'RI compounds'!$H$20+LN('RI compounds'!$D$19))),""),"")</f>
        <v>#REF!</v>
      </c>
      <c r="U134" s="45" t="e">
        <f>IF($B134&lt;'RI compounds'!$C$21,IF($B134&gt;'RI compounds'!$C$20,INT(EXP(($B134-'RI compounds'!$C$20)/'RI compounds'!$H$21+LN('RI compounds'!$D$20))),""),"")</f>
        <v>#REF!</v>
      </c>
      <c r="V134" s="45" t="e">
        <f>IF($B134&gt;'RI compounds'!$C$21,INT(EXP(($B134-'RI compounds'!$C$20)/'RI compounds'!$H$21+LN('RI compounds'!$D$20))),"")</f>
        <v>#REF!</v>
      </c>
      <c r="W134" s="28"/>
      <c r="X134" s="48" t="str">
        <f>All!B134</f>
        <v>Z-Benzaldehyde, 2,4-dimethyl-saturated</v>
      </c>
      <c r="Y134" s="46">
        <f>+All!F134</f>
        <v>0.5</v>
      </c>
      <c r="Z134" s="49">
        <f>+All!H134</f>
        <v>1233</v>
      </c>
      <c r="AA134" s="50" t="str">
        <f>IF($Z134=500,'RI compounds'!$C$3,IF($Z134&lt;'RI compounds'!$D$3,(LN($Z134)-LN('RI compounds'!$D$3))*'RI compounds'!$H$4+'RI compounds'!$C$3,""))</f>
        <v/>
      </c>
      <c r="AB134" s="50" t="str">
        <f>IF($Z134=600,'RI compounds'!$C$4,IF($Z134&lt;'RI compounds'!$D$4,IF($Z134&gt;'RI compounds'!$D$3,(LN($Z134)-LN('RI compounds'!$D$3))*'RI compounds'!$H$4+'RI compounds'!$C$3,""),""))</f>
        <v/>
      </c>
      <c r="AC134" s="50" t="str">
        <f>IF($Z134=700,+'RI compounds'!$C$5,IF($Z134&lt;'RI compounds'!$D$5,IF($Z134&gt;'RI compounds'!$D$4,(LN($Z134)-LN('RI compounds'!$D$4))*'RI compounds'!$H$5+'RI compounds'!$C$4,""),""))</f>
        <v/>
      </c>
      <c r="AD134" s="50" t="str">
        <f>IF($Z134=800,'RI compounds'!$C$6,IF($Z134&lt;'RI compounds'!$D$6,IF($Z134&gt;'RI compounds'!$D$5,(LN($Z134)-LN('RI compounds'!$D$5))*'RI compounds'!$H$6+'RI compounds'!$C$5,""),""))</f>
        <v/>
      </c>
      <c r="AE134" s="50" t="str">
        <f>IF($Z134=900,'RI compounds'!$C$7,IF($Z134&lt;'RI compounds'!$D$7,IF($Z134&gt;'RI compounds'!$D$6,(LN($Z134)-LN('RI compounds'!$D$6))*'RI compounds'!$H$7+'RI compounds'!$C$6,""),""))</f>
        <v/>
      </c>
      <c r="AF134" s="50" t="str">
        <f>IF($Z134=1000,'RI compounds'!$C$8,IF($Z134&lt;'RI compounds'!$D$8,IF($Z134&gt;'RI compounds'!$D$7,(LN($Z134)-LN('RI compounds'!$D$7))*'RI compounds'!$H$8+'RI compounds'!$C$7,""),""))</f>
        <v/>
      </c>
      <c r="AG134" s="50" t="str">
        <f>IF($Z134=1100,'RI compounds'!$C$9,IF($Z134&lt;'RI compounds'!$D$9,IF($Z134&gt;'RI compounds'!$D$8,(LN($Z134)-LN('RI compounds'!$D$8))*'RI compounds'!$H$9+'RI compounds'!$C$8,""),""))</f>
        <v/>
      </c>
      <c r="AH134" s="50" t="str">
        <f>IF($Z134=1200,'RI compounds'!$C$10,IF($Z134&lt;'RI compounds'!$D$10,IF($Z134&gt;'RI compounds'!$D$9,(LN($Z134)-LN('RI compounds'!$D$9))*'RI compounds'!$H$10+'RI compounds'!$C$9,""),""))</f>
        <v/>
      </c>
      <c r="AI134" s="50">
        <f>IF($Z134=1300,'RI compounds'!$C$11,IF($Z134&lt;'RI compounds'!$D$11,IF($Z134&gt;'RI compounds'!$D$10,(LN($Z134)-LN('RI compounds'!$D$10))*'RI compounds'!$H$11+'RI compounds'!$C$10,""),""))</f>
        <v>19.203378346529234</v>
      </c>
      <c r="AJ134" s="50" t="str">
        <f>IF($Z134=1400,'RI compounds'!$C$12,IF($Z134&lt;'RI compounds'!$D$12,IF($Z134&gt;'RI compounds'!$D$11,(LN($Z134)-LN('RI compounds'!$D$11))*'RI compounds'!$H$12+'RI compounds'!$C$11,""),""))</f>
        <v/>
      </c>
      <c r="AK134" s="50" t="str">
        <f>IF($Z134=1500,'RI compounds'!$C$13,IF($Z134&lt;'RI compounds'!$D$13,IF($Z134&gt;'RI compounds'!$D$12,(LN($Z134)-LN('RI compounds'!$D$12))*'RI compounds'!$H$13+'RI compounds'!$C$12,""),""))</f>
        <v/>
      </c>
      <c r="AL134" s="50" t="str">
        <f>IF($Z134=1600,'RI compounds'!$C$14,IF($Z134&lt;'RI compounds'!$D$14,IF($Z134&gt;'RI compounds'!$D$13,(LN($Z134)-LN('RI compounds'!$D$13))*'RI compounds'!$H$14+'RI compounds'!$C$13,""),""))</f>
        <v/>
      </c>
      <c r="AM134" s="50" t="str">
        <f>IF($Z134=1700,'RI compounds'!$C$15,IF($Z134&lt;'RI compounds'!$D$15,IF($Z134&gt;'RI compounds'!$D$14,(LN($Z134)-LN('RI compounds'!$D$14))*'RI compounds'!$H$15+'RI compounds'!$C$14,""),""))</f>
        <v/>
      </c>
      <c r="AN134" s="50" t="str">
        <f>IF($Z134=1800,'RI compounds'!$C$16,IF($Z134&lt;'RI compounds'!$D$16,IF($Z134&gt;'RI compounds'!$D$15,(LN($Z134)-LN('RI compounds'!$D$15))*'RI compounds'!$H$16+'RI compounds'!$C$15,""),""))</f>
        <v/>
      </c>
      <c r="AO134" s="50" t="str">
        <f>IF($Z134=1900,'RI compounds'!$C$17,IF($Z134&lt;'RI compounds'!$D$17,IF($Z134&gt;'RI compounds'!$D$16,(LN($Z134)-LN('RI compounds'!$D$16))*'RI compounds'!$H$17+'RI compounds'!$C$16,""),""))</f>
        <v/>
      </c>
      <c r="AP134" s="50" t="str">
        <f>IF($Z134=2000,'RI compounds'!$C$18,IF($Z134&lt;'RI compounds'!$D$18,IF($Z134&gt;'RI compounds'!$D$17,(LN($Z134)-LN('RI compounds'!$D$17))*'RI compounds'!$H$18+'RI compounds'!$C$17,""),""))</f>
        <v/>
      </c>
      <c r="AQ134" s="50" t="str">
        <f>IF($Z134=2100,'RI compounds'!$C$19,IF($Z134&lt;'RI compounds'!$D$19,IF($Z134&gt;'RI compounds'!$D$18,(LN($Z134)-LN('RI compounds'!$D$18))*'RI compounds'!$H$19+'RI compounds'!$C$18,""),""))</f>
        <v/>
      </c>
      <c r="AR134" s="50" t="str">
        <f>IF($Z134=2200,'RI compounds'!$C$20,IF($Z134&lt;'RI compounds'!$D$20,IF($Z134&gt;'RI compounds'!$D$19,(LN($Z134)-LN('RI compounds'!$D$19))*'RI compounds'!$H$20+'RI compounds'!$C$19,""),""))</f>
        <v/>
      </c>
      <c r="AS134" s="50" t="str">
        <f>IF($Z134=2300,'RI compounds'!$C$21,IF($Z134&lt;'RI compounds'!$D$21,IF($Z134&gt;'RI compounds'!$D$20,(LN($Z134)-LN('RI compounds'!$D$20))*'RI compounds'!$H$21+'RI compounds'!$C$20,""),""))</f>
        <v/>
      </c>
      <c r="AT134" s="50" t="str">
        <f>IF($Z134&gt;2300,(LN($Z134)-LN('RI compounds'!$D$20))*'RI compounds'!$H$21+'RI compounds'!$C$20,"")</f>
        <v/>
      </c>
    </row>
    <row r="135" spans="1:46" s="7" customFormat="1" ht="15" x14ac:dyDescent="0.25">
      <c r="A135" s="46">
        <f>+All!F135</f>
        <v>0.5</v>
      </c>
      <c r="B135" s="47" t="e">
        <f>All!#REF!</f>
        <v>#REF!</v>
      </c>
      <c r="C135" s="45" t="e">
        <f>IF(B135&lt;'RI compounds'!$C$3,INT(EXP((B135-'RI compounds'!$C$3)/'RI compounds'!$H$4+LN('RI compounds'!$D$3))),"")</f>
        <v>#REF!</v>
      </c>
      <c r="D135" s="45" t="e">
        <f>IF($B135&lt;'RI compounds'!$C$4,IF($B135&gt;'RI compounds'!$C$3,INT(EXP(($B135-'RI compounds'!$C$3)/'RI compounds'!$H$4+LN('RI compounds'!$D$3))),""),"")</f>
        <v>#REF!</v>
      </c>
      <c r="E135" s="45" t="e">
        <f>IF($B135&lt;'RI compounds'!$C$5,IF($B135&gt;'RI compounds'!$C$4,INT(EXP(($B135-'RI compounds'!$C$4)/'RI compounds'!$H$5+LN('RI compounds'!$D$4))),""),"")</f>
        <v>#REF!</v>
      </c>
      <c r="F135" s="45" t="e">
        <f>IF($B135&lt;'RI compounds'!$C$6,IF($B135&gt;'RI compounds'!$C$5,INT(EXP(($B135-'RI compounds'!$C$5)/'RI compounds'!$H$6+LN('RI compounds'!$D$5))),""),"")</f>
        <v>#REF!</v>
      </c>
      <c r="G135" s="45" t="e">
        <f>IF($B135&lt;'RI compounds'!$C$7,IF($B135&gt;'RI compounds'!$C$6,INT(EXP(($B135-'RI compounds'!$C$6)/'RI compounds'!$H$7+LN('RI compounds'!$D$6))),""),"")</f>
        <v>#REF!</v>
      </c>
      <c r="H135" s="45" t="e">
        <f>IF($B135&lt;'RI compounds'!$C$8,IF($B135&gt;'RI compounds'!$C$7,INT(EXP(($B135-'RI compounds'!$C$7)/'RI compounds'!$H$8+LN('RI compounds'!$D$7))),""),"")</f>
        <v>#REF!</v>
      </c>
      <c r="I135" s="45" t="e">
        <f>IF($B135&lt;'RI compounds'!$C$9,IF($B135&gt;'RI compounds'!$C$8,INT(EXP(($B135-'RI compounds'!$C$8)/'RI compounds'!$H$9+LN('RI compounds'!$D$8))),""),"")</f>
        <v>#REF!</v>
      </c>
      <c r="J135" s="45" t="e">
        <f>IF($B135&lt;'RI compounds'!$C$10,IF($B135&gt;'RI compounds'!$C$9,INT(EXP(($B135-'RI compounds'!$C$9)/'RI compounds'!$H$10+LN('RI compounds'!$D$9))),""),"")</f>
        <v>#REF!</v>
      </c>
      <c r="K135" s="45" t="e">
        <f>IF($B135&lt;'RI compounds'!$C$11,IF($B135&gt;'RI compounds'!$C$10,INT(EXP(($B135-'RI compounds'!$C$10)/'RI compounds'!$H$11+LN('RI compounds'!$D$10))),""),"")</f>
        <v>#REF!</v>
      </c>
      <c r="L135" s="45" t="e">
        <f>IF($B135&lt;'RI compounds'!$C$12,IF($B135&gt;'RI compounds'!$C$11,INT(EXP(($B135-'RI compounds'!$C$11)/'RI compounds'!$H$12+LN('RI compounds'!$D$11))),""),"")</f>
        <v>#REF!</v>
      </c>
      <c r="M135" s="45" t="e">
        <f>IF($B135&lt;'RI compounds'!$C$13,IF($B135&gt;'RI compounds'!$C$12,INT(EXP(($B135-'RI compounds'!$C$12)/'RI compounds'!$H$13+LN('RI compounds'!$D$12))),""),"")</f>
        <v>#REF!</v>
      </c>
      <c r="N135" s="45" t="e">
        <f>IF($B135&lt;'RI compounds'!$C$14,IF($B135&gt;'RI compounds'!$C$13,INT(EXP(($B135-'RI compounds'!$C$13)/'RI compounds'!$H$14+LN('RI compounds'!$D$13))),""),"")</f>
        <v>#REF!</v>
      </c>
      <c r="O135" s="45" t="e">
        <f>IF($B135&lt;'RI compounds'!$C$15,IF($B135&gt;'RI compounds'!$C$14,INT(EXP(($B135-'RI compounds'!$C$14)/'RI compounds'!$H$15+LN('RI compounds'!$D$14))),""),"")</f>
        <v>#REF!</v>
      </c>
      <c r="P135" s="45" t="e">
        <f>IF($B135&lt;'RI compounds'!$C$16,IF($B135&gt;'RI compounds'!$C$15,INT(EXP(($B135-'RI compounds'!$C$15)/'RI compounds'!$H$16+LN('RI compounds'!$D$15))),""),"")</f>
        <v>#REF!</v>
      </c>
      <c r="Q135" s="45" t="e">
        <f>IF($B135&lt;'RI compounds'!$C$17,IF($B135&gt;'RI compounds'!$C$16,INT(EXP(($B135-'RI compounds'!$C$16)/'RI compounds'!$H$17+LN('RI compounds'!$D$16))),""),"")</f>
        <v>#REF!</v>
      </c>
      <c r="R135" s="45" t="e">
        <f>IF($B135&lt;'RI compounds'!$C$18,IF($B135&gt;'RI compounds'!$C$17,INT(EXP(($B135-'RI compounds'!$C$17)/'RI compounds'!$H$18+LN('RI compounds'!$D$17))),""),"")</f>
        <v>#REF!</v>
      </c>
      <c r="S135" s="45" t="e">
        <f>IF($B135&lt;'RI compounds'!$C$19,IF($B135&gt;'RI compounds'!$C$18,INT(EXP(($B135-'RI compounds'!$C$18)/'RI compounds'!$H$19+LN('RI compounds'!$D$18))),""),"")</f>
        <v>#REF!</v>
      </c>
      <c r="T135" s="45" t="e">
        <f>IF($B135&lt;'RI compounds'!$C$20,IF($B135&gt;'RI compounds'!$C$19,INT(EXP(($B135-'RI compounds'!$C$19)/'RI compounds'!$H$20+LN('RI compounds'!$D$19))),""),"")</f>
        <v>#REF!</v>
      </c>
      <c r="U135" s="45" t="e">
        <f>IF($B135&lt;'RI compounds'!$C$21,IF($B135&gt;'RI compounds'!$C$20,INT(EXP(($B135-'RI compounds'!$C$20)/'RI compounds'!$H$21+LN('RI compounds'!$D$20))),""),"")</f>
        <v>#REF!</v>
      </c>
      <c r="V135" s="45" t="e">
        <f>IF($B135&gt;'RI compounds'!$C$21,INT(EXP(($B135-'RI compounds'!$C$20)/'RI compounds'!$H$21+LN('RI compounds'!$D$20))),"")</f>
        <v>#REF!</v>
      </c>
      <c r="W135" s="28"/>
      <c r="X135" s="48" t="str">
        <f>All!B135</f>
        <v>Cyclohexyl isothiocyanate**</v>
      </c>
      <c r="Y135" s="46">
        <f>+All!F135</f>
        <v>0.5</v>
      </c>
      <c r="Z135" s="49">
        <f>+All!H135</f>
        <v>1252</v>
      </c>
      <c r="AA135" s="50" t="str">
        <f>IF($Z135=500,'RI compounds'!$C$3,IF($Z135&lt;'RI compounds'!$D$3,(LN($Z135)-LN('RI compounds'!$D$3))*'RI compounds'!$H$4+'RI compounds'!$C$3,""))</f>
        <v/>
      </c>
      <c r="AB135" s="50" t="str">
        <f>IF($Z135=600,'RI compounds'!$C$4,IF($Z135&lt;'RI compounds'!$D$4,IF($Z135&gt;'RI compounds'!$D$3,(LN($Z135)-LN('RI compounds'!$D$3))*'RI compounds'!$H$4+'RI compounds'!$C$3,""),""))</f>
        <v/>
      </c>
      <c r="AC135" s="50" t="str">
        <f>IF($Z135=700,+'RI compounds'!$C$5,IF($Z135&lt;'RI compounds'!$D$5,IF($Z135&gt;'RI compounds'!$D$4,(LN($Z135)-LN('RI compounds'!$D$4))*'RI compounds'!$H$5+'RI compounds'!$C$4,""),""))</f>
        <v/>
      </c>
      <c r="AD135" s="50" t="str">
        <f>IF($Z135=800,'RI compounds'!$C$6,IF($Z135&lt;'RI compounds'!$D$6,IF($Z135&gt;'RI compounds'!$D$5,(LN($Z135)-LN('RI compounds'!$D$5))*'RI compounds'!$H$6+'RI compounds'!$C$5,""),""))</f>
        <v/>
      </c>
      <c r="AE135" s="50" t="str">
        <f>IF($Z135=900,'RI compounds'!$C$7,IF($Z135&lt;'RI compounds'!$D$7,IF($Z135&gt;'RI compounds'!$D$6,(LN($Z135)-LN('RI compounds'!$D$6))*'RI compounds'!$H$7+'RI compounds'!$C$6,""),""))</f>
        <v/>
      </c>
      <c r="AF135" s="50" t="str">
        <f>IF($Z135=1000,'RI compounds'!$C$8,IF($Z135&lt;'RI compounds'!$D$8,IF($Z135&gt;'RI compounds'!$D$7,(LN($Z135)-LN('RI compounds'!$D$7))*'RI compounds'!$H$8+'RI compounds'!$C$7,""),""))</f>
        <v/>
      </c>
      <c r="AG135" s="50" t="str">
        <f>IF($Z135=1100,'RI compounds'!$C$9,IF($Z135&lt;'RI compounds'!$D$9,IF($Z135&gt;'RI compounds'!$D$8,(LN($Z135)-LN('RI compounds'!$D$8))*'RI compounds'!$H$9+'RI compounds'!$C$8,""),""))</f>
        <v/>
      </c>
      <c r="AH135" s="50" t="str">
        <f>IF($Z135=1200,'RI compounds'!$C$10,IF($Z135&lt;'RI compounds'!$D$10,IF($Z135&gt;'RI compounds'!$D$9,(LN($Z135)-LN('RI compounds'!$D$9))*'RI compounds'!$H$10+'RI compounds'!$C$9,""),""))</f>
        <v/>
      </c>
      <c r="AI135" s="50">
        <f>IF($Z135=1300,'RI compounds'!$C$11,IF($Z135&lt;'RI compounds'!$D$11,IF($Z135&gt;'RI compounds'!$D$10,(LN($Z135)-LN('RI compounds'!$D$10))*'RI compounds'!$H$11+'RI compounds'!$C$10,""),""))</f>
        <v>19.591971230806891</v>
      </c>
      <c r="AJ135" s="50" t="str">
        <f>IF($Z135=1400,'RI compounds'!$C$12,IF($Z135&lt;'RI compounds'!$D$12,IF($Z135&gt;'RI compounds'!$D$11,(LN($Z135)-LN('RI compounds'!$D$11))*'RI compounds'!$H$12+'RI compounds'!$C$11,""),""))</f>
        <v/>
      </c>
      <c r="AK135" s="50" t="str">
        <f>IF($Z135=1500,'RI compounds'!$C$13,IF($Z135&lt;'RI compounds'!$D$13,IF($Z135&gt;'RI compounds'!$D$12,(LN($Z135)-LN('RI compounds'!$D$12))*'RI compounds'!$H$13+'RI compounds'!$C$12,""),""))</f>
        <v/>
      </c>
      <c r="AL135" s="50" t="str">
        <f>IF($Z135=1600,'RI compounds'!$C$14,IF($Z135&lt;'RI compounds'!$D$14,IF($Z135&gt;'RI compounds'!$D$13,(LN($Z135)-LN('RI compounds'!$D$13))*'RI compounds'!$H$14+'RI compounds'!$C$13,""),""))</f>
        <v/>
      </c>
      <c r="AM135" s="50" t="str">
        <f>IF($Z135=1700,'RI compounds'!$C$15,IF($Z135&lt;'RI compounds'!$D$15,IF($Z135&gt;'RI compounds'!$D$14,(LN($Z135)-LN('RI compounds'!$D$14))*'RI compounds'!$H$15+'RI compounds'!$C$14,""),""))</f>
        <v/>
      </c>
      <c r="AN135" s="50" t="str">
        <f>IF($Z135=1800,'RI compounds'!$C$16,IF($Z135&lt;'RI compounds'!$D$16,IF($Z135&gt;'RI compounds'!$D$15,(LN($Z135)-LN('RI compounds'!$D$15))*'RI compounds'!$H$16+'RI compounds'!$C$15,""),""))</f>
        <v/>
      </c>
      <c r="AO135" s="50" t="str">
        <f>IF($Z135=1900,'RI compounds'!$C$17,IF($Z135&lt;'RI compounds'!$D$17,IF($Z135&gt;'RI compounds'!$D$16,(LN($Z135)-LN('RI compounds'!$D$16))*'RI compounds'!$H$17+'RI compounds'!$C$16,""),""))</f>
        <v/>
      </c>
      <c r="AP135" s="50" t="str">
        <f>IF($Z135=2000,'RI compounds'!$C$18,IF($Z135&lt;'RI compounds'!$D$18,IF($Z135&gt;'RI compounds'!$D$17,(LN($Z135)-LN('RI compounds'!$D$17))*'RI compounds'!$H$18+'RI compounds'!$C$17,""),""))</f>
        <v/>
      </c>
      <c r="AQ135" s="50" t="str">
        <f>IF($Z135=2100,'RI compounds'!$C$19,IF($Z135&lt;'RI compounds'!$D$19,IF($Z135&gt;'RI compounds'!$D$18,(LN($Z135)-LN('RI compounds'!$D$18))*'RI compounds'!$H$19+'RI compounds'!$C$18,""),""))</f>
        <v/>
      </c>
      <c r="AR135" s="50" t="str">
        <f>IF($Z135=2200,'RI compounds'!$C$20,IF($Z135&lt;'RI compounds'!$D$20,IF($Z135&gt;'RI compounds'!$D$19,(LN($Z135)-LN('RI compounds'!$D$19))*'RI compounds'!$H$20+'RI compounds'!$C$19,""),""))</f>
        <v/>
      </c>
      <c r="AS135" s="50" t="str">
        <f>IF($Z135=2300,'RI compounds'!$C$21,IF($Z135&lt;'RI compounds'!$D$21,IF($Z135&gt;'RI compounds'!$D$20,(LN($Z135)-LN('RI compounds'!$D$20))*'RI compounds'!$H$21+'RI compounds'!$C$20,""),""))</f>
        <v/>
      </c>
      <c r="AT135" s="50" t="str">
        <f>IF($Z135&gt;2300,(LN($Z135)-LN('RI compounds'!$D$20))*'RI compounds'!$H$21+'RI compounds'!$C$20,"")</f>
        <v/>
      </c>
    </row>
    <row r="136" spans="1:46" s="7" customFormat="1" ht="15" x14ac:dyDescent="0.25">
      <c r="A136" s="46">
        <f>+All!F136</f>
        <v>0.5</v>
      </c>
      <c r="B136" s="47" t="e">
        <f>All!#REF!</f>
        <v>#REF!</v>
      </c>
      <c r="C136" s="45" t="e">
        <f>IF(B136&lt;'RI compounds'!$C$3,INT(EXP((B136-'RI compounds'!$C$3)/'RI compounds'!$H$4+LN('RI compounds'!$D$3))),"")</f>
        <v>#REF!</v>
      </c>
      <c r="D136" s="45" t="e">
        <f>IF($B136&lt;'RI compounds'!$C$4,IF($B136&gt;'RI compounds'!$C$3,INT(EXP(($B136-'RI compounds'!$C$3)/'RI compounds'!$H$4+LN('RI compounds'!$D$3))),""),"")</f>
        <v>#REF!</v>
      </c>
      <c r="E136" s="45" t="e">
        <f>IF($B136&lt;'RI compounds'!$C$5,IF($B136&gt;'RI compounds'!$C$4,INT(EXP(($B136-'RI compounds'!$C$4)/'RI compounds'!$H$5+LN('RI compounds'!$D$4))),""),"")</f>
        <v>#REF!</v>
      </c>
      <c r="F136" s="45" t="e">
        <f>IF($B136&lt;'RI compounds'!$C$6,IF($B136&gt;'RI compounds'!$C$5,INT(EXP(($B136-'RI compounds'!$C$5)/'RI compounds'!$H$6+LN('RI compounds'!$D$5))),""),"")</f>
        <v>#REF!</v>
      </c>
      <c r="G136" s="45" t="e">
        <f>IF($B136&lt;'RI compounds'!$C$7,IF($B136&gt;'RI compounds'!$C$6,INT(EXP(($B136-'RI compounds'!$C$6)/'RI compounds'!$H$7+LN('RI compounds'!$D$6))),""),"")</f>
        <v>#REF!</v>
      </c>
      <c r="H136" s="45" t="e">
        <f>IF($B136&lt;'RI compounds'!$C$8,IF($B136&gt;'RI compounds'!$C$7,INT(EXP(($B136-'RI compounds'!$C$7)/'RI compounds'!$H$8+LN('RI compounds'!$D$7))),""),"")</f>
        <v>#REF!</v>
      </c>
      <c r="I136" s="45" t="e">
        <f>IF($B136&lt;'RI compounds'!$C$9,IF($B136&gt;'RI compounds'!$C$8,INT(EXP(($B136-'RI compounds'!$C$8)/'RI compounds'!$H$9+LN('RI compounds'!$D$8))),""),"")</f>
        <v>#REF!</v>
      </c>
      <c r="J136" s="45" t="e">
        <f>IF($B136&lt;'RI compounds'!$C$10,IF($B136&gt;'RI compounds'!$C$9,INT(EXP(($B136-'RI compounds'!$C$9)/'RI compounds'!$H$10+LN('RI compounds'!$D$9))),""),"")</f>
        <v>#REF!</v>
      </c>
      <c r="K136" s="45" t="e">
        <f>IF($B136&lt;'RI compounds'!$C$11,IF($B136&gt;'RI compounds'!$C$10,INT(EXP(($B136-'RI compounds'!$C$10)/'RI compounds'!$H$11+LN('RI compounds'!$D$10))),""),"")</f>
        <v>#REF!</v>
      </c>
      <c r="L136" s="45" t="e">
        <f>IF($B136&lt;'RI compounds'!$C$12,IF($B136&gt;'RI compounds'!$C$11,INT(EXP(($B136-'RI compounds'!$C$11)/'RI compounds'!$H$12+LN('RI compounds'!$D$11))),""),"")</f>
        <v>#REF!</v>
      </c>
      <c r="M136" s="45" t="e">
        <f>IF($B136&lt;'RI compounds'!$C$13,IF($B136&gt;'RI compounds'!$C$12,INT(EXP(($B136-'RI compounds'!$C$12)/'RI compounds'!$H$13+LN('RI compounds'!$D$12))),""),"")</f>
        <v>#REF!</v>
      </c>
      <c r="N136" s="45" t="e">
        <f>IF($B136&lt;'RI compounds'!$C$14,IF($B136&gt;'RI compounds'!$C$13,INT(EXP(($B136-'RI compounds'!$C$13)/'RI compounds'!$H$14+LN('RI compounds'!$D$13))),""),"")</f>
        <v>#REF!</v>
      </c>
      <c r="O136" s="45" t="e">
        <f>IF($B136&lt;'RI compounds'!$C$15,IF($B136&gt;'RI compounds'!$C$14,INT(EXP(($B136-'RI compounds'!$C$14)/'RI compounds'!$H$15+LN('RI compounds'!$D$14))),""),"")</f>
        <v>#REF!</v>
      </c>
      <c r="P136" s="45" t="e">
        <f>IF($B136&lt;'RI compounds'!$C$16,IF($B136&gt;'RI compounds'!$C$15,INT(EXP(($B136-'RI compounds'!$C$15)/'RI compounds'!$H$16+LN('RI compounds'!$D$15))),""),"")</f>
        <v>#REF!</v>
      </c>
      <c r="Q136" s="45" t="e">
        <f>IF($B136&lt;'RI compounds'!$C$17,IF($B136&gt;'RI compounds'!$C$16,INT(EXP(($B136-'RI compounds'!$C$16)/'RI compounds'!$H$17+LN('RI compounds'!$D$16))),""),"")</f>
        <v>#REF!</v>
      </c>
      <c r="R136" s="45" t="e">
        <f>IF($B136&lt;'RI compounds'!$C$18,IF($B136&gt;'RI compounds'!$C$17,INT(EXP(($B136-'RI compounds'!$C$17)/'RI compounds'!$H$18+LN('RI compounds'!$D$17))),""),"")</f>
        <v>#REF!</v>
      </c>
      <c r="S136" s="45" t="e">
        <f>IF($B136&lt;'RI compounds'!$C$19,IF($B136&gt;'RI compounds'!$C$18,INT(EXP(($B136-'RI compounds'!$C$18)/'RI compounds'!$H$19+LN('RI compounds'!$D$18))),""),"")</f>
        <v>#REF!</v>
      </c>
      <c r="T136" s="45" t="e">
        <f>IF($B136&lt;'RI compounds'!$C$20,IF($B136&gt;'RI compounds'!$C$19,INT(EXP(($B136-'RI compounds'!$C$19)/'RI compounds'!$H$20+LN('RI compounds'!$D$19))),""),"")</f>
        <v>#REF!</v>
      </c>
      <c r="U136" s="45" t="e">
        <f>IF($B136&lt;'RI compounds'!$C$21,IF($B136&gt;'RI compounds'!$C$20,INT(EXP(($B136-'RI compounds'!$C$20)/'RI compounds'!$H$21+LN('RI compounds'!$D$20))),""),"")</f>
        <v>#REF!</v>
      </c>
      <c r="V136" s="45" t="e">
        <f>IF($B136&gt;'RI compounds'!$C$21,INT(EXP(($B136-'RI compounds'!$C$20)/'RI compounds'!$H$21+LN('RI compounds'!$D$20))),"")</f>
        <v>#REF!</v>
      </c>
      <c r="W136" s="28"/>
      <c r="X136" s="48" t="str">
        <f>All!B136</f>
        <v>Dimethyl tetrasulfide</v>
      </c>
      <c r="Y136" s="46">
        <f>+All!F136</f>
        <v>0.5</v>
      </c>
      <c r="Z136" s="49">
        <f>+All!H136</f>
        <v>1255</v>
      </c>
      <c r="AA136" s="50" t="str">
        <f>IF($Z136=500,'RI compounds'!$C$3,IF($Z136&lt;'RI compounds'!$D$3,(LN($Z136)-LN('RI compounds'!$D$3))*'RI compounds'!$H$4+'RI compounds'!$C$3,""))</f>
        <v/>
      </c>
      <c r="AB136" s="50" t="str">
        <f>IF($Z136=600,'RI compounds'!$C$4,IF($Z136&lt;'RI compounds'!$D$4,IF($Z136&gt;'RI compounds'!$D$3,(LN($Z136)-LN('RI compounds'!$D$3))*'RI compounds'!$H$4+'RI compounds'!$C$3,""),""))</f>
        <v/>
      </c>
      <c r="AC136" s="50" t="str">
        <f>IF($Z136=700,+'RI compounds'!$C$5,IF($Z136&lt;'RI compounds'!$D$5,IF($Z136&gt;'RI compounds'!$D$4,(LN($Z136)-LN('RI compounds'!$D$4))*'RI compounds'!$H$5+'RI compounds'!$C$4,""),""))</f>
        <v/>
      </c>
      <c r="AD136" s="50" t="str">
        <f>IF($Z136=800,'RI compounds'!$C$6,IF($Z136&lt;'RI compounds'!$D$6,IF($Z136&gt;'RI compounds'!$D$5,(LN($Z136)-LN('RI compounds'!$D$5))*'RI compounds'!$H$6+'RI compounds'!$C$5,""),""))</f>
        <v/>
      </c>
      <c r="AE136" s="50" t="str">
        <f>IF($Z136=900,'RI compounds'!$C$7,IF($Z136&lt;'RI compounds'!$D$7,IF($Z136&gt;'RI compounds'!$D$6,(LN($Z136)-LN('RI compounds'!$D$6))*'RI compounds'!$H$7+'RI compounds'!$C$6,""),""))</f>
        <v/>
      </c>
      <c r="AF136" s="50" t="str">
        <f>IF($Z136=1000,'RI compounds'!$C$8,IF($Z136&lt;'RI compounds'!$D$8,IF($Z136&gt;'RI compounds'!$D$7,(LN($Z136)-LN('RI compounds'!$D$7))*'RI compounds'!$H$8+'RI compounds'!$C$7,""),""))</f>
        <v/>
      </c>
      <c r="AG136" s="50" t="str">
        <f>IF($Z136=1100,'RI compounds'!$C$9,IF($Z136&lt;'RI compounds'!$D$9,IF($Z136&gt;'RI compounds'!$D$8,(LN($Z136)-LN('RI compounds'!$D$8))*'RI compounds'!$H$9+'RI compounds'!$C$8,""),""))</f>
        <v/>
      </c>
      <c r="AH136" s="50" t="str">
        <f>IF($Z136=1200,'RI compounds'!$C$10,IF($Z136&lt;'RI compounds'!$D$10,IF($Z136&gt;'RI compounds'!$D$9,(LN($Z136)-LN('RI compounds'!$D$9))*'RI compounds'!$H$10+'RI compounds'!$C$9,""),""))</f>
        <v/>
      </c>
      <c r="AI136" s="50">
        <f>IF($Z136=1300,'RI compounds'!$C$11,IF($Z136&lt;'RI compounds'!$D$11,IF($Z136&gt;'RI compounds'!$D$10,(LN($Z136)-LN('RI compounds'!$D$10))*'RI compounds'!$H$11+'RI compounds'!$C$10,""),""))</f>
        <v>19.652788413907864</v>
      </c>
      <c r="AJ136" s="50" t="str">
        <f>IF($Z136=1400,'RI compounds'!$C$12,IF($Z136&lt;'RI compounds'!$D$12,IF($Z136&gt;'RI compounds'!$D$11,(LN($Z136)-LN('RI compounds'!$D$11))*'RI compounds'!$H$12+'RI compounds'!$C$11,""),""))</f>
        <v/>
      </c>
      <c r="AK136" s="50" t="str">
        <f>IF($Z136=1500,'RI compounds'!$C$13,IF($Z136&lt;'RI compounds'!$D$13,IF($Z136&gt;'RI compounds'!$D$12,(LN($Z136)-LN('RI compounds'!$D$12))*'RI compounds'!$H$13+'RI compounds'!$C$12,""),""))</f>
        <v/>
      </c>
      <c r="AL136" s="50" t="str">
        <f>IF($Z136=1600,'RI compounds'!$C$14,IF($Z136&lt;'RI compounds'!$D$14,IF($Z136&gt;'RI compounds'!$D$13,(LN($Z136)-LN('RI compounds'!$D$13))*'RI compounds'!$H$14+'RI compounds'!$C$13,""),""))</f>
        <v/>
      </c>
      <c r="AM136" s="50" t="str">
        <f>IF($Z136=1700,'RI compounds'!$C$15,IF($Z136&lt;'RI compounds'!$D$15,IF($Z136&gt;'RI compounds'!$D$14,(LN($Z136)-LN('RI compounds'!$D$14))*'RI compounds'!$H$15+'RI compounds'!$C$14,""),""))</f>
        <v/>
      </c>
      <c r="AN136" s="50" t="str">
        <f>IF($Z136=1800,'RI compounds'!$C$16,IF($Z136&lt;'RI compounds'!$D$16,IF($Z136&gt;'RI compounds'!$D$15,(LN($Z136)-LN('RI compounds'!$D$15))*'RI compounds'!$H$16+'RI compounds'!$C$15,""),""))</f>
        <v/>
      </c>
      <c r="AO136" s="50" t="str">
        <f>IF($Z136=1900,'RI compounds'!$C$17,IF($Z136&lt;'RI compounds'!$D$17,IF($Z136&gt;'RI compounds'!$D$16,(LN($Z136)-LN('RI compounds'!$D$16))*'RI compounds'!$H$17+'RI compounds'!$C$16,""),""))</f>
        <v/>
      </c>
      <c r="AP136" s="50" t="str">
        <f>IF($Z136=2000,'RI compounds'!$C$18,IF($Z136&lt;'RI compounds'!$D$18,IF($Z136&gt;'RI compounds'!$D$17,(LN($Z136)-LN('RI compounds'!$D$17))*'RI compounds'!$H$18+'RI compounds'!$C$17,""),""))</f>
        <v/>
      </c>
      <c r="AQ136" s="50" t="str">
        <f>IF($Z136=2100,'RI compounds'!$C$19,IF($Z136&lt;'RI compounds'!$D$19,IF($Z136&gt;'RI compounds'!$D$18,(LN($Z136)-LN('RI compounds'!$D$18))*'RI compounds'!$H$19+'RI compounds'!$C$18,""),""))</f>
        <v/>
      </c>
      <c r="AR136" s="50" t="str">
        <f>IF($Z136=2200,'RI compounds'!$C$20,IF($Z136&lt;'RI compounds'!$D$20,IF($Z136&gt;'RI compounds'!$D$19,(LN($Z136)-LN('RI compounds'!$D$19))*'RI compounds'!$H$20+'RI compounds'!$C$19,""),""))</f>
        <v/>
      </c>
      <c r="AS136" s="50" t="str">
        <f>IF($Z136=2300,'RI compounds'!$C$21,IF($Z136&lt;'RI compounds'!$D$21,IF($Z136&gt;'RI compounds'!$D$20,(LN($Z136)-LN('RI compounds'!$D$20))*'RI compounds'!$H$21+'RI compounds'!$C$20,""),""))</f>
        <v/>
      </c>
      <c r="AT136" s="50" t="str">
        <f>IF($Z136&gt;2300,(LN($Z136)-LN('RI compounds'!$D$20))*'RI compounds'!$H$21+'RI compounds'!$C$20,"")</f>
        <v/>
      </c>
    </row>
    <row r="137" spans="1:46" s="7" customFormat="1" ht="15" x14ac:dyDescent="0.25">
      <c r="A137" s="46">
        <f>+All!F137</f>
        <v>0.5</v>
      </c>
      <c r="B137" s="47" t="e">
        <f>All!#REF!</f>
        <v>#REF!</v>
      </c>
      <c r="C137" s="45" t="e">
        <f>IF(B137&lt;'RI compounds'!$C$3,INT(EXP((B137-'RI compounds'!$C$3)/'RI compounds'!$H$4+LN('RI compounds'!$D$3))),"")</f>
        <v>#REF!</v>
      </c>
      <c r="D137" s="45" t="e">
        <f>IF($B137&lt;'RI compounds'!$C$4,IF($B137&gt;'RI compounds'!$C$3,INT(EXP(($B137-'RI compounds'!$C$3)/'RI compounds'!$H$4+LN('RI compounds'!$D$3))),""),"")</f>
        <v>#REF!</v>
      </c>
      <c r="E137" s="45" t="e">
        <f>IF($B137&lt;'RI compounds'!$C$5,IF($B137&gt;'RI compounds'!$C$4,INT(EXP(($B137-'RI compounds'!$C$4)/'RI compounds'!$H$5+LN('RI compounds'!$D$4))),""),"")</f>
        <v>#REF!</v>
      </c>
      <c r="F137" s="45" t="e">
        <f>IF($B137&lt;'RI compounds'!$C$6,IF($B137&gt;'RI compounds'!$C$5,INT(EXP(($B137-'RI compounds'!$C$5)/'RI compounds'!$H$6+LN('RI compounds'!$D$5))),""),"")</f>
        <v>#REF!</v>
      </c>
      <c r="G137" s="45" t="e">
        <f>IF($B137&lt;'RI compounds'!$C$7,IF($B137&gt;'RI compounds'!$C$6,INT(EXP(($B137-'RI compounds'!$C$6)/'RI compounds'!$H$7+LN('RI compounds'!$D$6))),""),"")</f>
        <v>#REF!</v>
      </c>
      <c r="H137" s="45" t="e">
        <f>IF($B137&lt;'RI compounds'!$C$8,IF($B137&gt;'RI compounds'!$C$7,INT(EXP(($B137-'RI compounds'!$C$7)/'RI compounds'!$H$8+LN('RI compounds'!$D$7))),""),"")</f>
        <v>#REF!</v>
      </c>
      <c r="I137" s="45" t="e">
        <f>IF($B137&lt;'RI compounds'!$C$9,IF($B137&gt;'RI compounds'!$C$8,INT(EXP(($B137-'RI compounds'!$C$8)/'RI compounds'!$H$9+LN('RI compounds'!$D$8))),""),"")</f>
        <v>#REF!</v>
      </c>
      <c r="J137" s="45" t="e">
        <f>IF($B137&lt;'RI compounds'!$C$10,IF($B137&gt;'RI compounds'!$C$9,INT(EXP(($B137-'RI compounds'!$C$9)/'RI compounds'!$H$10+LN('RI compounds'!$D$9))),""),"")</f>
        <v>#REF!</v>
      </c>
      <c r="K137" s="45" t="e">
        <f>IF($B137&lt;'RI compounds'!$C$11,IF($B137&gt;'RI compounds'!$C$10,INT(EXP(($B137-'RI compounds'!$C$10)/'RI compounds'!$H$11+LN('RI compounds'!$D$10))),""),"")</f>
        <v>#REF!</v>
      </c>
      <c r="L137" s="45" t="e">
        <f>IF($B137&lt;'RI compounds'!$C$12,IF($B137&gt;'RI compounds'!$C$11,INT(EXP(($B137-'RI compounds'!$C$11)/'RI compounds'!$H$12+LN('RI compounds'!$D$11))),""),"")</f>
        <v>#REF!</v>
      </c>
      <c r="M137" s="45" t="e">
        <f>IF($B137&lt;'RI compounds'!$C$13,IF($B137&gt;'RI compounds'!$C$12,INT(EXP(($B137-'RI compounds'!$C$12)/'RI compounds'!$H$13+LN('RI compounds'!$D$12))),""),"")</f>
        <v>#REF!</v>
      </c>
      <c r="N137" s="45" t="e">
        <f>IF($B137&lt;'RI compounds'!$C$14,IF($B137&gt;'RI compounds'!$C$13,INT(EXP(($B137-'RI compounds'!$C$13)/'RI compounds'!$H$14+LN('RI compounds'!$D$13))),""),"")</f>
        <v>#REF!</v>
      </c>
      <c r="O137" s="45" t="e">
        <f>IF($B137&lt;'RI compounds'!$C$15,IF($B137&gt;'RI compounds'!$C$14,INT(EXP(($B137-'RI compounds'!$C$14)/'RI compounds'!$H$15+LN('RI compounds'!$D$14))),""),"")</f>
        <v>#REF!</v>
      </c>
      <c r="P137" s="45" t="e">
        <f>IF($B137&lt;'RI compounds'!$C$16,IF($B137&gt;'RI compounds'!$C$15,INT(EXP(($B137-'RI compounds'!$C$15)/'RI compounds'!$H$16+LN('RI compounds'!$D$15))),""),"")</f>
        <v>#REF!</v>
      </c>
      <c r="Q137" s="45" t="e">
        <f>IF($B137&lt;'RI compounds'!$C$17,IF($B137&gt;'RI compounds'!$C$16,INT(EXP(($B137-'RI compounds'!$C$16)/'RI compounds'!$H$17+LN('RI compounds'!$D$16))),""),"")</f>
        <v>#REF!</v>
      </c>
      <c r="R137" s="45" t="e">
        <f>IF($B137&lt;'RI compounds'!$C$18,IF($B137&gt;'RI compounds'!$C$17,INT(EXP(($B137-'RI compounds'!$C$17)/'RI compounds'!$H$18+LN('RI compounds'!$D$17))),""),"")</f>
        <v>#REF!</v>
      </c>
      <c r="S137" s="45" t="e">
        <f>IF($B137&lt;'RI compounds'!$C$19,IF($B137&gt;'RI compounds'!$C$18,INT(EXP(($B137-'RI compounds'!$C$18)/'RI compounds'!$H$19+LN('RI compounds'!$D$18))),""),"")</f>
        <v>#REF!</v>
      </c>
      <c r="T137" s="45" t="e">
        <f>IF($B137&lt;'RI compounds'!$C$20,IF($B137&gt;'RI compounds'!$C$19,INT(EXP(($B137-'RI compounds'!$C$19)/'RI compounds'!$H$20+LN('RI compounds'!$D$19))),""),"")</f>
        <v>#REF!</v>
      </c>
      <c r="U137" s="45" t="e">
        <f>IF($B137&lt;'RI compounds'!$C$21,IF($B137&gt;'RI compounds'!$C$20,INT(EXP(($B137-'RI compounds'!$C$20)/'RI compounds'!$H$21+LN('RI compounds'!$D$20))),""),"")</f>
        <v>#REF!</v>
      </c>
      <c r="V137" s="45" t="e">
        <f>IF($B137&gt;'RI compounds'!$C$21,INT(EXP(($B137-'RI compounds'!$C$20)/'RI compounds'!$H$21+LN('RI compounds'!$D$20))),"")</f>
        <v>#REF!</v>
      </c>
      <c r="W137" s="28"/>
      <c r="X137" s="48" t="str">
        <f>All!B137</f>
        <v>1,3-bis(1,1-dimethylethyl)-Benzene</v>
      </c>
      <c r="Y137" s="46">
        <f>+All!F137</f>
        <v>0.5</v>
      </c>
      <c r="Z137" s="49">
        <f>+All!H137</f>
        <v>1256</v>
      </c>
      <c r="AA137" s="50" t="str">
        <f>IF($Z137=500,'RI compounds'!$C$3,IF($Z137&lt;'RI compounds'!$D$3,(LN($Z137)-LN('RI compounds'!$D$3))*'RI compounds'!$H$4+'RI compounds'!$C$3,""))</f>
        <v/>
      </c>
      <c r="AB137" s="50" t="str">
        <f>IF($Z137=600,'RI compounds'!$C$4,IF($Z137&lt;'RI compounds'!$D$4,IF($Z137&gt;'RI compounds'!$D$3,(LN($Z137)-LN('RI compounds'!$D$3))*'RI compounds'!$H$4+'RI compounds'!$C$3,""),""))</f>
        <v/>
      </c>
      <c r="AC137" s="50" t="str">
        <f>IF($Z137=700,+'RI compounds'!$C$5,IF($Z137&lt;'RI compounds'!$D$5,IF($Z137&gt;'RI compounds'!$D$4,(LN($Z137)-LN('RI compounds'!$D$4))*'RI compounds'!$H$5+'RI compounds'!$C$4,""),""))</f>
        <v/>
      </c>
      <c r="AD137" s="50" t="str">
        <f>IF($Z137=800,'RI compounds'!$C$6,IF($Z137&lt;'RI compounds'!$D$6,IF($Z137&gt;'RI compounds'!$D$5,(LN($Z137)-LN('RI compounds'!$D$5))*'RI compounds'!$H$6+'RI compounds'!$C$5,""),""))</f>
        <v/>
      </c>
      <c r="AE137" s="50" t="str">
        <f>IF($Z137=900,'RI compounds'!$C$7,IF($Z137&lt;'RI compounds'!$D$7,IF($Z137&gt;'RI compounds'!$D$6,(LN($Z137)-LN('RI compounds'!$D$6))*'RI compounds'!$H$7+'RI compounds'!$C$6,""),""))</f>
        <v/>
      </c>
      <c r="AF137" s="50" t="str">
        <f>IF($Z137=1000,'RI compounds'!$C$8,IF($Z137&lt;'RI compounds'!$D$8,IF($Z137&gt;'RI compounds'!$D$7,(LN($Z137)-LN('RI compounds'!$D$7))*'RI compounds'!$H$8+'RI compounds'!$C$7,""),""))</f>
        <v/>
      </c>
      <c r="AG137" s="50" t="str">
        <f>IF($Z137=1100,'RI compounds'!$C$9,IF($Z137&lt;'RI compounds'!$D$9,IF($Z137&gt;'RI compounds'!$D$8,(LN($Z137)-LN('RI compounds'!$D$8))*'RI compounds'!$H$9+'RI compounds'!$C$8,""),""))</f>
        <v/>
      </c>
      <c r="AH137" s="50" t="str">
        <f>IF($Z137=1200,'RI compounds'!$C$10,IF($Z137&lt;'RI compounds'!$D$10,IF($Z137&gt;'RI compounds'!$D$9,(LN($Z137)-LN('RI compounds'!$D$9))*'RI compounds'!$H$10+'RI compounds'!$C$9,""),""))</f>
        <v/>
      </c>
      <c r="AI137" s="50">
        <f>IF($Z137=1300,'RI compounds'!$C$11,IF($Z137&lt;'RI compounds'!$D$11,IF($Z137&gt;'RI compounds'!$D$10,(LN($Z137)-LN('RI compounds'!$D$10))*'RI compounds'!$H$11+'RI compounds'!$C$10,""),""))</f>
        <v>19.673028505945286</v>
      </c>
      <c r="AJ137" s="50" t="str">
        <f>IF($Z137=1400,'RI compounds'!$C$12,IF($Z137&lt;'RI compounds'!$D$12,IF($Z137&gt;'RI compounds'!$D$11,(LN($Z137)-LN('RI compounds'!$D$11))*'RI compounds'!$H$12+'RI compounds'!$C$11,""),""))</f>
        <v/>
      </c>
      <c r="AK137" s="50" t="str">
        <f>IF($Z137=1500,'RI compounds'!$C$13,IF($Z137&lt;'RI compounds'!$D$13,IF($Z137&gt;'RI compounds'!$D$12,(LN($Z137)-LN('RI compounds'!$D$12))*'RI compounds'!$H$13+'RI compounds'!$C$12,""),""))</f>
        <v/>
      </c>
      <c r="AL137" s="50" t="str">
        <f>IF($Z137=1600,'RI compounds'!$C$14,IF($Z137&lt;'RI compounds'!$D$14,IF($Z137&gt;'RI compounds'!$D$13,(LN($Z137)-LN('RI compounds'!$D$13))*'RI compounds'!$H$14+'RI compounds'!$C$13,""),""))</f>
        <v/>
      </c>
      <c r="AM137" s="50" t="str">
        <f>IF($Z137=1700,'RI compounds'!$C$15,IF($Z137&lt;'RI compounds'!$D$15,IF($Z137&gt;'RI compounds'!$D$14,(LN($Z137)-LN('RI compounds'!$D$14))*'RI compounds'!$H$15+'RI compounds'!$C$14,""),""))</f>
        <v/>
      </c>
      <c r="AN137" s="50" t="str">
        <f>IF($Z137=1800,'RI compounds'!$C$16,IF($Z137&lt;'RI compounds'!$D$16,IF($Z137&gt;'RI compounds'!$D$15,(LN($Z137)-LN('RI compounds'!$D$15))*'RI compounds'!$H$16+'RI compounds'!$C$15,""),""))</f>
        <v/>
      </c>
      <c r="AO137" s="50" t="str">
        <f>IF($Z137=1900,'RI compounds'!$C$17,IF($Z137&lt;'RI compounds'!$D$17,IF($Z137&gt;'RI compounds'!$D$16,(LN($Z137)-LN('RI compounds'!$D$16))*'RI compounds'!$H$17+'RI compounds'!$C$16,""),""))</f>
        <v/>
      </c>
      <c r="AP137" s="50" t="str">
        <f>IF($Z137=2000,'RI compounds'!$C$18,IF($Z137&lt;'RI compounds'!$D$18,IF($Z137&gt;'RI compounds'!$D$17,(LN($Z137)-LN('RI compounds'!$D$17))*'RI compounds'!$H$18+'RI compounds'!$C$17,""),""))</f>
        <v/>
      </c>
      <c r="AQ137" s="50" t="str">
        <f>IF($Z137=2100,'RI compounds'!$C$19,IF($Z137&lt;'RI compounds'!$D$19,IF($Z137&gt;'RI compounds'!$D$18,(LN($Z137)-LN('RI compounds'!$D$18))*'RI compounds'!$H$19+'RI compounds'!$C$18,""),""))</f>
        <v/>
      </c>
      <c r="AR137" s="50" t="str">
        <f>IF($Z137=2200,'RI compounds'!$C$20,IF($Z137&lt;'RI compounds'!$D$20,IF($Z137&gt;'RI compounds'!$D$19,(LN($Z137)-LN('RI compounds'!$D$19))*'RI compounds'!$H$20+'RI compounds'!$C$19,""),""))</f>
        <v/>
      </c>
      <c r="AS137" s="50" t="str">
        <f>IF($Z137=2300,'RI compounds'!$C$21,IF($Z137&lt;'RI compounds'!$D$21,IF($Z137&gt;'RI compounds'!$D$20,(LN($Z137)-LN('RI compounds'!$D$20))*'RI compounds'!$H$21+'RI compounds'!$C$20,""),""))</f>
        <v/>
      </c>
      <c r="AT137" s="50" t="str">
        <f>IF($Z137&gt;2300,(LN($Z137)-LN('RI compounds'!$D$20))*'RI compounds'!$H$21+'RI compounds'!$C$20,"")</f>
        <v/>
      </c>
    </row>
    <row r="138" spans="1:46" s="7" customFormat="1" ht="15" x14ac:dyDescent="0.25">
      <c r="A138" s="46">
        <f>+All!F138</f>
        <v>0.5</v>
      </c>
      <c r="B138" s="47" t="e">
        <f>All!#REF!</f>
        <v>#REF!</v>
      </c>
      <c r="C138" s="45" t="e">
        <f>IF(B138&lt;'RI compounds'!$C$3,INT(EXP((B138-'RI compounds'!$C$3)/'RI compounds'!$H$4+LN('RI compounds'!$D$3))),"")</f>
        <v>#REF!</v>
      </c>
      <c r="D138" s="45" t="e">
        <f>IF($B138&lt;'RI compounds'!$C$4,IF($B138&gt;'RI compounds'!$C$3,INT(EXP(($B138-'RI compounds'!$C$3)/'RI compounds'!$H$4+LN('RI compounds'!$D$3))),""),"")</f>
        <v>#REF!</v>
      </c>
      <c r="E138" s="45" t="e">
        <f>IF($B138&lt;'RI compounds'!$C$5,IF($B138&gt;'RI compounds'!$C$4,INT(EXP(($B138-'RI compounds'!$C$4)/'RI compounds'!$H$5+LN('RI compounds'!$D$4))),""),"")</f>
        <v>#REF!</v>
      </c>
      <c r="F138" s="45" t="e">
        <f>IF($B138&lt;'RI compounds'!$C$6,IF($B138&gt;'RI compounds'!$C$5,INT(EXP(($B138-'RI compounds'!$C$5)/'RI compounds'!$H$6+LN('RI compounds'!$D$5))),""),"")</f>
        <v>#REF!</v>
      </c>
      <c r="G138" s="45" t="e">
        <f>IF($B138&lt;'RI compounds'!$C$7,IF($B138&gt;'RI compounds'!$C$6,INT(EXP(($B138-'RI compounds'!$C$6)/'RI compounds'!$H$7+LN('RI compounds'!$D$6))),""),"")</f>
        <v>#REF!</v>
      </c>
      <c r="H138" s="45" t="e">
        <f>IF($B138&lt;'RI compounds'!$C$8,IF($B138&gt;'RI compounds'!$C$7,INT(EXP(($B138-'RI compounds'!$C$7)/'RI compounds'!$H$8+LN('RI compounds'!$D$7))),""),"")</f>
        <v>#REF!</v>
      </c>
      <c r="I138" s="45" t="e">
        <f>IF($B138&lt;'RI compounds'!$C$9,IF($B138&gt;'RI compounds'!$C$8,INT(EXP(($B138-'RI compounds'!$C$8)/'RI compounds'!$H$9+LN('RI compounds'!$D$8))),""),"")</f>
        <v>#REF!</v>
      </c>
      <c r="J138" s="45" t="e">
        <f>IF($B138&lt;'RI compounds'!$C$10,IF($B138&gt;'RI compounds'!$C$9,INT(EXP(($B138-'RI compounds'!$C$9)/'RI compounds'!$H$10+LN('RI compounds'!$D$9))),""),"")</f>
        <v>#REF!</v>
      </c>
      <c r="K138" s="45" t="e">
        <f>IF($B138&lt;'RI compounds'!$C$11,IF($B138&gt;'RI compounds'!$C$10,INT(EXP(($B138-'RI compounds'!$C$10)/'RI compounds'!$H$11+LN('RI compounds'!$D$10))),""),"")</f>
        <v>#REF!</v>
      </c>
      <c r="L138" s="45" t="e">
        <f>IF($B138&lt;'RI compounds'!$C$12,IF($B138&gt;'RI compounds'!$C$11,INT(EXP(($B138-'RI compounds'!$C$11)/'RI compounds'!$H$12+LN('RI compounds'!$D$11))),""),"")</f>
        <v>#REF!</v>
      </c>
      <c r="M138" s="45" t="e">
        <f>IF($B138&lt;'RI compounds'!$C$13,IF($B138&gt;'RI compounds'!$C$12,INT(EXP(($B138-'RI compounds'!$C$12)/'RI compounds'!$H$13+LN('RI compounds'!$D$12))),""),"")</f>
        <v>#REF!</v>
      </c>
      <c r="N138" s="45" t="e">
        <f>IF($B138&lt;'RI compounds'!$C$14,IF($B138&gt;'RI compounds'!$C$13,INT(EXP(($B138-'RI compounds'!$C$13)/'RI compounds'!$H$14+LN('RI compounds'!$D$13))),""),"")</f>
        <v>#REF!</v>
      </c>
      <c r="O138" s="45" t="e">
        <f>IF($B138&lt;'RI compounds'!$C$15,IF($B138&gt;'RI compounds'!$C$14,INT(EXP(($B138-'RI compounds'!$C$14)/'RI compounds'!$H$15+LN('RI compounds'!$D$14))),""),"")</f>
        <v>#REF!</v>
      </c>
      <c r="P138" s="45" t="e">
        <f>IF($B138&lt;'RI compounds'!$C$16,IF($B138&gt;'RI compounds'!$C$15,INT(EXP(($B138-'RI compounds'!$C$15)/'RI compounds'!$H$16+LN('RI compounds'!$D$15))),""),"")</f>
        <v>#REF!</v>
      </c>
      <c r="Q138" s="45" t="e">
        <f>IF($B138&lt;'RI compounds'!$C$17,IF($B138&gt;'RI compounds'!$C$16,INT(EXP(($B138-'RI compounds'!$C$16)/'RI compounds'!$H$17+LN('RI compounds'!$D$16))),""),"")</f>
        <v>#REF!</v>
      </c>
      <c r="R138" s="45" t="e">
        <f>IF($B138&lt;'RI compounds'!$C$18,IF($B138&gt;'RI compounds'!$C$17,INT(EXP(($B138-'RI compounds'!$C$17)/'RI compounds'!$H$18+LN('RI compounds'!$D$17))),""),"")</f>
        <v>#REF!</v>
      </c>
      <c r="S138" s="45" t="e">
        <f>IF($B138&lt;'RI compounds'!$C$19,IF($B138&gt;'RI compounds'!$C$18,INT(EXP(($B138-'RI compounds'!$C$18)/'RI compounds'!$H$19+LN('RI compounds'!$D$18))),""),"")</f>
        <v>#REF!</v>
      </c>
      <c r="T138" s="45" t="e">
        <f>IF($B138&lt;'RI compounds'!$C$20,IF($B138&gt;'RI compounds'!$C$19,INT(EXP(($B138-'RI compounds'!$C$19)/'RI compounds'!$H$20+LN('RI compounds'!$D$19))),""),"")</f>
        <v>#REF!</v>
      </c>
      <c r="U138" s="45" t="e">
        <f>IF($B138&lt;'RI compounds'!$C$21,IF($B138&gt;'RI compounds'!$C$20,INT(EXP(($B138-'RI compounds'!$C$20)/'RI compounds'!$H$21+LN('RI compounds'!$D$20))),""),"")</f>
        <v>#REF!</v>
      </c>
      <c r="V138" s="45" t="e">
        <f>IF($B138&gt;'RI compounds'!$C$21,INT(EXP(($B138-'RI compounds'!$C$20)/'RI compounds'!$H$21+LN('RI compounds'!$D$20))),"")</f>
        <v>#REF!</v>
      </c>
      <c r="W138" s="28"/>
      <c r="X138" s="48" t="str">
        <f>All!B138</f>
        <v>Pelargonic acid**= Nonanoic acid**</v>
      </c>
      <c r="Y138" s="46">
        <f>+All!F138</f>
        <v>0.5</v>
      </c>
      <c r="Z138" s="49">
        <f>+All!H138</f>
        <v>1257</v>
      </c>
      <c r="AA138" s="50" t="str">
        <f>IF($Z138=500,'RI compounds'!$C$3,IF($Z138&lt;'RI compounds'!$D$3,(LN($Z138)-LN('RI compounds'!$D$3))*'RI compounds'!$H$4+'RI compounds'!$C$3,""))</f>
        <v/>
      </c>
      <c r="AB138" s="50" t="str">
        <f>IF($Z138=600,'RI compounds'!$C$4,IF($Z138&lt;'RI compounds'!$D$4,IF($Z138&gt;'RI compounds'!$D$3,(LN($Z138)-LN('RI compounds'!$D$3))*'RI compounds'!$H$4+'RI compounds'!$C$3,""),""))</f>
        <v/>
      </c>
      <c r="AC138" s="50" t="str">
        <f>IF($Z138=700,+'RI compounds'!$C$5,IF($Z138&lt;'RI compounds'!$D$5,IF($Z138&gt;'RI compounds'!$D$4,(LN($Z138)-LN('RI compounds'!$D$4))*'RI compounds'!$H$5+'RI compounds'!$C$4,""),""))</f>
        <v/>
      </c>
      <c r="AD138" s="50" t="str">
        <f>IF($Z138=800,'RI compounds'!$C$6,IF($Z138&lt;'RI compounds'!$D$6,IF($Z138&gt;'RI compounds'!$D$5,(LN($Z138)-LN('RI compounds'!$D$5))*'RI compounds'!$H$6+'RI compounds'!$C$5,""),""))</f>
        <v/>
      </c>
      <c r="AE138" s="50" t="str">
        <f>IF($Z138=900,'RI compounds'!$C$7,IF($Z138&lt;'RI compounds'!$D$7,IF($Z138&gt;'RI compounds'!$D$6,(LN($Z138)-LN('RI compounds'!$D$6))*'RI compounds'!$H$7+'RI compounds'!$C$6,""),""))</f>
        <v/>
      </c>
      <c r="AF138" s="50" t="str">
        <f>IF($Z138=1000,'RI compounds'!$C$8,IF($Z138&lt;'RI compounds'!$D$8,IF($Z138&gt;'RI compounds'!$D$7,(LN($Z138)-LN('RI compounds'!$D$7))*'RI compounds'!$H$8+'RI compounds'!$C$7,""),""))</f>
        <v/>
      </c>
      <c r="AG138" s="50" t="str">
        <f>IF($Z138=1100,'RI compounds'!$C$9,IF($Z138&lt;'RI compounds'!$D$9,IF($Z138&gt;'RI compounds'!$D$8,(LN($Z138)-LN('RI compounds'!$D$8))*'RI compounds'!$H$9+'RI compounds'!$C$8,""),""))</f>
        <v/>
      </c>
      <c r="AH138" s="50" t="str">
        <f>IF($Z138=1200,'RI compounds'!$C$10,IF($Z138&lt;'RI compounds'!$D$10,IF($Z138&gt;'RI compounds'!$D$9,(LN($Z138)-LN('RI compounds'!$D$9))*'RI compounds'!$H$10+'RI compounds'!$C$9,""),""))</f>
        <v/>
      </c>
      <c r="AI138" s="50">
        <f>IF($Z138=1300,'RI compounds'!$C$11,IF($Z138&lt;'RI compounds'!$D$11,IF($Z138&gt;'RI compounds'!$D$10,(LN($Z138)-LN('RI compounds'!$D$10))*'RI compounds'!$H$11+'RI compounds'!$C$10,""),""))</f>
        <v>19.693252489670584</v>
      </c>
      <c r="AJ138" s="50" t="str">
        <f>IF($Z138=1400,'RI compounds'!$C$12,IF($Z138&lt;'RI compounds'!$D$12,IF($Z138&gt;'RI compounds'!$D$11,(LN($Z138)-LN('RI compounds'!$D$11))*'RI compounds'!$H$12+'RI compounds'!$C$11,""),""))</f>
        <v/>
      </c>
      <c r="AK138" s="50" t="str">
        <f>IF($Z138=1500,'RI compounds'!$C$13,IF($Z138&lt;'RI compounds'!$D$13,IF($Z138&gt;'RI compounds'!$D$12,(LN($Z138)-LN('RI compounds'!$D$12))*'RI compounds'!$H$13+'RI compounds'!$C$12,""),""))</f>
        <v/>
      </c>
      <c r="AL138" s="50" t="str">
        <f>IF($Z138=1600,'RI compounds'!$C$14,IF($Z138&lt;'RI compounds'!$D$14,IF($Z138&gt;'RI compounds'!$D$13,(LN($Z138)-LN('RI compounds'!$D$13))*'RI compounds'!$H$14+'RI compounds'!$C$13,""),""))</f>
        <v/>
      </c>
      <c r="AM138" s="50" t="str">
        <f>IF($Z138=1700,'RI compounds'!$C$15,IF($Z138&lt;'RI compounds'!$D$15,IF($Z138&gt;'RI compounds'!$D$14,(LN($Z138)-LN('RI compounds'!$D$14))*'RI compounds'!$H$15+'RI compounds'!$C$14,""),""))</f>
        <v/>
      </c>
      <c r="AN138" s="50" t="str">
        <f>IF($Z138=1800,'RI compounds'!$C$16,IF($Z138&lt;'RI compounds'!$D$16,IF($Z138&gt;'RI compounds'!$D$15,(LN($Z138)-LN('RI compounds'!$D$15))*'RI compounds'!$H$16+'RI compounds'!$C$15,""),""))</f>
        <v/>
      </c>
      <c r="AO138" s="50" t="str">
        <f>IF($Z138=1900,'RI compounds'!$C$17,IF($Z138&lt;'RI compounds'!$D$17,IF($Z138&gt;'RI compounds'!$D$16,(LN($Z138)-LN('RI compounds'!$D$16))*'RI compounds'!$H$17+'RI compounds'!$C$16,""),""))</f>
        <v/>
      </c>
      <c r="AP138" s="50" t="str">
        <f>IF($Z138=2000,'RI compounds'!$C$18,IF($Z138&lt;'RI compounds'!$D$18,IF($Z138&gt;'RI compounds'!$D$17,(LN($Z138)-LN('RI compounds'!$D$17))*'RI compounds'!$H$18+'RI compounds'!$C$17,""),""))</f>
        <v/>
      </c>
      <c r="AQ138" s="50" t="str">
        <f>IF($Z138=2100,'RI compounds'!$C$19,IF($Z138&lt;'RI compounds'!$D$19,IF($Z138&gt;'RI compounds'!$D$18,(LN($Z138)-LN('RI compounds'!$D$18))*'RI compounds'!$H$19+'RI compounds'!$C$18,""),""))</f>
        <v/>
      </c>
      <c r="AR138" s="50" t="str">
        <f>IF($Z138=2200,'RI compounds'!$C$20,IF($Z138&lt;'RI compounds'!$D$20,IF($Z138&gt;'RI compounds'!$D$19,(LN($Z138)-LN('RI compounds'!$D$19))*'RI compounds'!$H$20+'RI compounds'!$C$19,""),""))</f>
        <v/>
      </c>
      <c r="AS138" s="50" t="str">
        <f>IF($Z138=2300,'RI compounds'!$C$21,IF($Z138&lt;'RI compounds'!$D$21,IF($Z138&gt;'RI compounds'!$D$20,(LN($Z138)-LN('RI compounds'!$D$20))*'RI compounds'!$H$21+'RI compounds'!$C$20,""),""))</f>
        <v/>
      </c>
      <c r="AT138" s="50" t="str">
        <f>IF($Z138&gt;2300,(LN($Z138)-LN('RI compounds'!$D$20))*'RI compounds'!$H$21+'RI compounds'!$C$20,"")</f>
        <v/>
      </c>
    </row>
    <row r="139" spans="1:46" s="7" customFormat="1" ht="15" x14ac:dyDescent="0.25">
      <c r="A139" s="46">
        <f>+All!F139</f>
        <v>1</v>
      </c>
      <c r="B139" s="47" t="e">
        <f>All!#REF!</f>
        <v>#REF!</v>
      </c>
      <c r="C139" s="45" t="e">
        <f>IF(B139&lt;'RI compounds'!$C$3,INT(EXP((B139-'RI compounds'!$C$3)/'RI compounds'!$H$4+LN('RI compounds'!$D$3))),"")</f>
        <v>#REF!</v>
      </c>
      <c r="D139" s="45" t="e">
        <f>IF($B139&lt;'RI compounds'!$C$4,IF($B139&gt;'RI compounds'!$C$3,INT(EXP(($B139-'RI compounds'!$C$3)/'RI compounds'!$H$4+LN('RI compounds'!$D$3))),""),"")</f>
        <v>#REF!</v>
      </c>
      <c r="E139" s="45" t="e">
        <f>IF($B139&lt;'RI compounds'!$C$5,IF($B139&gt;'RI compounds'!$C$4,INT(EXP(($B139-'RI compounds'!$C$4)/'RI compounds'!$H$5+LN('RI compounds'!$D$4))),""),"")</f>
        <v>#REF!</v>
      </c>
      <c r="F139" s="45" t="e">
        <f>IF($B139&lt;'RI compounds'!$C$6,IF($B139&gt;'RI compounds'!$C$5,INT(EXP(($B139-'RI compounds'!$C$5)/'RI compounds'!$H$6+LN('RI compounds'!$D$5))),""),"")</f>
        <v>#REF!</v>
      </c>
      <c r="G139" s="45" t="e">
        <f>IF($B139&lt;'RI compounds'!$C$7,IF($B139&gt;'RI compounds'!$C$6,INT(EXP(($B139-'RI compounds'!$C$6)/'RI compounds'!$H$7+LN('RI compounds'!$D$6))),""),"")</f>
        <v>#REF!</v>
      </c>
      <c r="H139" s="45" t="e">
        <f>IF($B139&lt;'RI compounds'!$C$8,IF($B139&gt;'RI compounds'!$C$7,INT(EXP(($B139-'RI compounds'!$C$7)/'RI compounds'!$H$8+LN('RI compounds'!$D$7))),""),"")</f>
        <v>#REF!</v>
      </c>
      <c r="I139" s="45" t="e">
        <f>IF($B139&lt;'RI compounds'!$C$9,IF($B139&gt;'RI compounds'!$C$8,INT(EXP(($B139-'RI compounds'!$C$8)/'RI compounds'!$H$9+LN('RI compounds'!$D$8))),""),"")</f>
        <v>#REF!</v>
      </c>
      <c r="J139" s="45" t="e">
        <f>IF($B139&lt;'RI compounds'!$C$10,IF($B139&gt;'RI compounds'!$C$9,INT(EXP(($B139-'RI compounds'!$C$9)/'RI compounds'!$H$10+LN('RI compounds'!$D$9))),""),"")</f>
        <v>#REF!</v>
      </c>
      <c r="K139" s="45" t="e">
        <f>IF($B139&lt;'RI compounds'!$C$11,IF($B139&gt;'RI compounds'!$C$10,INT(EXP(($B139-'RI compounds'!$C$10)/'RI compounds'!$H$11+LN('RI compounds'!$D$10))),""),"")</f>
        <v>#REF!</v>
      </c>
      <c r="L139" s="45" t="e">
        <f>IF($B139&lt;'RI compounds'!$C$12,IF($B139&gt;'RI compounds'!$C$11,INT(EXP(($B139-'RI compounds'!$C$11)/'RI compounds'!$H$12+LN('RI compounds'!$D$11))),""),"")</f>
        <v>#REF!</v>
      </c>
      <c r="M139" s="45" t="e">
        <f>IF($B139&lt;'RI compounds'!$C$13,IF($B139&gt;'RI compounds'!$C$12,INT(EXP(($B139-'RI compounds'!$C$12)/'RI compounds'!$H$13+LN('RI compounds'!$D$12))),""),"")</f>
        <v>#REF!</v>
      </c>
      <c r="N139" s="45" t="e">
        <f>IF($B139&lt;'RI compounds'!$C$14,IF($B139&gt;'RI compounds'!$C$13,INT(EXP(($B139-'RI compounds'!$C$13)/'RI compounds'!$H$14+LN('RI compounds'!$D$13))),""),"")</f>
        <v>#REF!</v>
      </c>
      <c r="O139" s="45" t="e">
        <f>IF($B139&lt;'RI compounds'!$C$15,IF($B139&gt;'RI compounds'!$C$14,INT(EXP(($B139-'RI compounds'!$C$14)/'RI compounds'!$H$15+LN('RI compounds'!$D$14))),""),"")</f>
        <v>#REF!</v>
      </c>
      <c r="P139" s="45" t="e">
        <f>IF($B139&lt;'RI compounds'!$C$16,IF($B139&gt;'RI compounds'!$C$15,INT(EXP(($B139-'RI compounds'!$C$15)/'RI compounds'!$H$16+LN('RI compounds'!$D$15))),""),"")</f>
        <v>#REF!</v>
      </c>
      <c r="Q139" s="45" t="e">
        <f>IF($B139&lt;'RI compounds'!$C$17,IF($B139&gt;'RI compounds'!$C$16,INT(EXP(($B139-'RI compounds'!$C$16)/'RI compounds'!$H$17+LN('RI compounds'!$D$16))),""),"")</f>
        <v>#REF!</v>
      </c>
      <c r="R139" s="45" t="e">
        <f>IF($B139&lt;'RI compounds'!$C$18,IF($B139&gt;'RI compounds'!$C$17,INT(EXP(($B139-'RI compounds'!$C$17)/'RI compounds'!$H$18+LN('RI compounds'!$D$17))),""),"")</f>
        <v>#REF!</v>
      </c>
      <c r="S139" s="45" t="e">
        <f>IF($B139&lt;'RI compounds'!$C$19,IF($B139&gt;'RI compounds'!$C$18,INT(EXP(($B139-'RI compounds'!$C$18)/'RI compounds'!$H$19+LN('RI compounds'!$D$18))),""),"")</f>
        <v>#REF!</v>
      </c>
      <c r="T139" s="45" t="e">
        <f>IF($B139&lt;'RI compounds'!$C$20,IF($B139&gt;'RI compounds'!$C$19,INT(EXP(($B139-'RI compounds'!$C$19)/'RI compounds'!$H$20+LN('RI compounds'!$D$19))),""),"")</f>
        <v>#REF!</v>
      </c>
      <c r="U139" s="45" t="e">
        <f>IF($B139&lt;'RI compounds'!$C$21,IF($B139&gt;'RI compounds'!$C$20,INT(EXP(($B139-'RI compounds'!$C$20)/'RI compounds'!$H$21+LN('RI compounds'!$D$20))),""),"")</f>
        <v>#REF!</v>
      </c>
      <c r="V139" s="45" t="e">
        <f>IF($B139&gt;'RI compounds'!$C$21,INT(EXP(($B139-'RI compounds'!$C$20)/'RI compounds'!$H$21+LN('RI compounds'!$D$20))),"")</f>
        <v>#REF!</v>
      </c>
      <c r="W139" s="28"/>
      <c r="X139" s="48" t="str">
        <f>All!B139</f>
        <v>Acetic acid, 2-phenylethyl ester</v>
      </c>
      <c r="Y139" s="46">
        <f>+All!F139</f>
        <v>1</v>
      </c>
      <c r="Z139" s="49">
        <f>+All!H139</f>
        <v>1263</v>
      </c>
      <c r="AA139" s="50" t="str">
        <f>IF($Z139=500,'RI compounds'!$C$3,IF($Z139&lt;'RI compounds'!$D$3,(LN($Z139)-LN('RI compounds'!$D$3))*'RI compounds'!$H$4+'RI compounds'!$C$3,""))</f>
        <v/>
      </c>
      <c r="AB139" s="50" t="str">
        <f>IF($Z139=600,'RI compounds'!$C$4,IF($Z139&lt;'RI compounds'!$D$4,IF($Z139&gt;'RI compounds'!$D$3,(LN($Z139)-LN('RI compounds'!$D$3))*'RI compounds'!$H$4+'RI compounds'!$C$3,""),""))</f>
        <v/>
      </c>
      <c r="AC139" s="50" t="str">
        <f>IF($Z139=700,+'RI compounds'!$C$5,IF($Z139&lt;'RI compounds'!$D$5,IF($Z139&gt;'RI compounds'!$D$4,(LN($Z139)-LN('RI compounds'!$D$4))*'RI compounds'!$H$5+'RI compounds'!$C$4,""),""))</f>
        <v/>
      </c>
      <c r="AD139" s="50" t="str">
        <f>IF($Z139=800,'RI compounds'!$C$6,IF($Z139&lt;'RI compounds'!$D$6,IF($Z139&gt;'RI compounds'!$D$5,(LN($Z139)-LN('RI compounds'!$D$5))*'RI compounds'!$H$6+'RI compounds'!$C$5,""),""))</f>
        <v/>
      </c>
      <c r="AE139" s="50" t="str">
        <f>IF($Z139=900,'RI compounds'!$C$7,IF($Z139&lt;'RI compounds'!$D$7,IF($Z139&gt;'RI compounds'!$D$6,(LN($Z139)-LN('RI compounds'!$D$6))*'RI compounds'!$H$7+'RI compounds'!$C$6,""),""))</f>
        <v/>
      </c>
      <c r="AF139" s="50" t="str">
        <f>IF($Z139=1000,'RI compounds'!$C$8,IF($Z139&lt;'RI compounds'!$D$8,IF($Z139&gt;'RI compounds'!$D$7,(LN($Z139)-LN('RI compounds'!$D$7))*'RI compounds'!$H$8+'RI compounds'!$C$7,""),""))</f>
        <v/>
      </c>
      <c r="AG139" s="50" t="str">
        <f>IF($Z139=1100,'RI compounds'!$C$9,IF($Z139&lt;'RI compounds'!$D$9,IF($Z139&gt;'RI compounds'!$D$8,(LN($Z139)-LN('RI compounds'!$D$8))*'RI compounds'!$H$9+'RI compounds'!$C$8,""),""))</f>
        <v/>
      </c>
      <c r="AH139" s="50" t="str">
        <f>IF($Z139=1200,'RI compounds'!$C$10,IF($Z139&lt;'RI compounds'!$D$10,IF($Z139&gt;'RI compounds'!$D$9,(LN($Z139)-LN('RI compounds'!$D$9))*'RI compounds'!$H$10+'RI compounds'!$C$9,""),""))</f>
        <v/>
      </c>
      <c r="AI139" s="50">
        <f>IF($Z139=1300,'RI compounds'!$C$11,IF($Z139&lt;'RI compounds'!$D$11,IF($Z139&gt;'RI compounds'!$D$10,(LN($Z139)-LN('RI compounds'!$D$10))*'RI compounds'!$H$11+'RI compounds'!$C$10,""),""))</f>
        <v>19.814259547900551</v>
      </c>
      <c r="AJ139" s="50" t="str">
        <f>IF($Z139=1400,'RI compounds'!$C$12,IF($Z139&lt;'RI compounds'!$D$12,IF($Z139&gt;'RI compounds'!$D$11,(LN($Z139)-LN('RI compounds'!$D$11))*'RI compounds'!$H$12+'RI compounds'!$C$11,""),""))</f>
        <v/>
      </c>
      <c r="AK139" s="50" t="str">
        <f>IF($Z139=1500,'RI compounds'!$C$13,IF($Z139&lt;'RI compounds'!$D$13,IF($Z139&gt;'RI compounds'!$D$12,(LN($Z139)-LN('RI compounds'!$D$12))*'RI compounds'!$H$13+'RI compounds'!$C$12,""),""))</f>
        <v/>
      </c>
      <c r="AL139" s="50" t="str">
        <f>IF($Z139=1600,'RI compounds'!$C$14,IF($Z139&lt;'RI compounds'!$D$14,IF($Z139&gt;'RI compounds'!$D$13,(LN($Z139)-LN('RI compounds'!$D$13))*'RI compounds'!$H$14+'RI compounds'!$C$13,""),""))</f>
        <v/>
      </c>
      <c r="AM139" s="50" t="str">
        <f>IF($Z139=1700,'RI compounds'!$C$15,IF($Z139&lt;'RI compounds'!$D$15,IF($Z139&gt;'RI compounds'!$D$14,(LN($Z139)-LN('RI compounds'!$D$14))*'RI compounds'!$H$15+'RI compounds'!$C$14,""),""))</f>
        <v/>
      </c>
      <c r="AN139" s="50" t="str">
        <f>IF($Z139=1800,'RI compounds'!$C$16,IF($Z139&lt;'RI compounds'!$D$16,IF($Z139&gt;'RI compounds'!$D$15,(LN($Z139)-LN('RI compounds'!$D$15))*'RI compounds'!$H$16+'RI compounds'!$C$15,""),""))</f>
        <v/>
      </c>
      <c r="AO139" s="50" t="str">
        <f>IF($Z139=1900,'RI compounds'!$C$17,IF($Z139&lt;'RI compounds'!$D$17,IF($Z139&gt;'RI compounds'!$D$16,(LN($Z139)-LN('RI compounds'!$D$16))*'RI compounds'!$H$17+'RI compounds'!$C$16,""),""))</f>
        <v/>
      </c>
      <c r="AP139" s="50" t="str">
        <f>IF($Z139=2000,'RI compounds'!$C$18,IF($Z139&lt;'RI compounds'!$D$18,IF($Z139&gt;'RI compounds'!$D$17,(LN($Z139)-LN('RI compounds'!$D$17))*'RI compounds'!$H$18+'RI compounds'!$C$17,""),""))</f>
        <v/>
      </c>
      <c r="AQ139" s="50" t="str">
        <f>IF($Z139=2100,'RI compounds'!$C$19,IF($Z139&lt;'RI compounds'!$D$19,IF($Z139&gt;'RI compounds'!$D$18,(LN($Z139)-LN('RI compounds'!$D$18))*'RI compounds'!$H$19+'RI compounds'!$C$18,""),""))</f>
        <v/>
      </c>
      <c r="AR139" s="50" t="str">
        <f>IF($Z139=2200,'RI compounds'!$C$20,IF($Z139&lt;'RI compounds'!$D$20,IF($Z139&gt;'RI compounds'!$D$19,(LN($Z139)-LN('RI compounds'!$D$19))*'RI compounds'!$H$20+'RI compounds'!$C$19,""),""))</f>
        <v/>
      </c>
      <c r="AS139" s="50" t="str">
        <f>IF($Z139=2300,'RI compounds'!$C$21,IF($Z139&lt;'RI compounds'!$D$21,IF($Z139&gt;'RI compounds'!$D$20,(LN($Z139)-LN('RI compounds'!$D$20))*'RI compounds'!$H$21+'RI compounds'!$C$20,""),""))</f>
        <v/>
      </c>
      <c r="AT139" s="50" t="str">
        <f>IF($Z139&gt;2300,(LN($Z139)-LN('RI compounds'!$D$20))*'RI compounds'!$H$21+'RI compounds'!$C$20,"")</f>
        <v/>
      </c>
    </row>
    <row r="140" spans="1:46" s="7" customFormat="1" ht="15" x14ac:dyDescent="0.25">
      <c r="A140" s="46">
        <f>+All!F140</f>
        <v>0.5</v>
      </c>
      <c r="B140" s="47" t="e">
        <f>All!#REF!</f>
        <v>#REF!</v>
      </c>
      <c r="C140" s="45" t="e">
        <f>IF(B140&lt;'RI compounds'!$C$3,INT(EXP((B140-'RI compounds'!$C$3)/'RI compounds'!$H$4+LN('RI compounds'!$D$3))),"")</f>
        <v>#REF!</v>
      </c>
      <c r="D140" s="45" t="e">
        <f>IF($B140&lt;'RI compounds'!$C$4,IF($B140&gt;'RI compounds'!$C$3,INT(EXP(($B140-'RI compounds'!$C$3)/'RI compounds'!$H$4+LN('RI compounds'!$D$3))),""),"")</f>
        <v>#REF!</v>
      </c>
      <c r="E140" s="45" t="e">
        <f>IF($B140&lt;'RI compounds'!$C$5,IF($B140&gt;'RI compounds'!$C$4,INT(EXP(($B140-'RI compounds'!$C$4)/'RI compounds'!$H$5+LN('RI compounds'!$D$4))),""),"")</f>
        <v>#REF!</v>
      </c>
      <c r="F140" s="45" t="e">
        <f>IF($B140&lt;'RI compounds'!$C$6,IF($B140&gt;'RI compounds'!$C$5,INT(EXP(($B140-'RI compounds'!$C$5)/'RI compounds'!$H$6+LN('RI compounds'!$D$5))),""),"")</f>
        <v>#REF!</v>
      </c>
      <c r="G140" s="45" t="e">
        <f>IF($B140&lt;'RI compounds'!$C$7,IF($B140&gt;'RI compounds'!$C$6,INT(EXP(($B140-'RI compounds'!$C$6)/'RI compounds'!$H$7+LN('RI compounds'!$D$6))),""),"")</f>
        <v>#REF!</v>
      </c>
      <c r="H140" s="45" t="e">
        <f>IF($B140&lt;'RI compounds'!$C$8,IF($B140&gt;'RI compounds'!$C$7,INT(EXP(($B140-'RI compounds'!$C$7)/'RI compounds'!$H$8+LN('RI compounds'!$D$7))),""),"")</f>
        <v>#REF!</v>
      </c>
      <c r="I140" s="45" t="e">
        <f>IF($B140&lt;'RI compounds'!$C$9,IF($B140&gt;'RI compounds'!$C$8,INT(EXP(($B140-'RI compounds'!$C$8)/'RI compounds'!$H$9+LN('RI compounds'!$D$8))),""),"")</f>
        <v>#REF!</v>
      </c>
      <c r="J140" s="45" t="e">
        <f>IF($B140&lt;'RI compounds'!$C$10,IF($B140&gt;'RI compounds'!$C$9,INT(EXP(($B140-'RI compounds'!$C$9)/'RI compounds'!$H$10+LN('RI compounds'!$D$9))),""),"")</f>
        <v>#REF!</v>
      </c>
      <c r="K140" s="45" t="e">
        <f>IF($B140&lt;'RI compounds'!$C$11,IF($B140&gt;'RI compounds'!$C$10,INT(EXP(($B140-'RI compounds'!$C$10)/'RI compounds'!$H$11+LN('RI compounds'!$D$10))),""),"")</f>
        <v>#REF!</v>
      </c>
      <c r="L140" s="45" t="e">
        <f>IF($B140&lt;'RI compounds'!$C$12,IF($B140&gt;'RI compounds'!$C$11,INT(EXP(($B140-'RI compounds'!$C$11)/'RI compounds'!$H$12+LN('RI compounds'!$D$11))),""),"")</f>
        <v>#REF!</v>
      </c>
      <c r="M140" s="45" t="e">
        <f>IF($B140&lt;'RI compounds'!$C$13,IF($B140&gt;'RI compounds'!$C$12,INT(EXP(($B140-'RI compounds'!$C$12)/'RI compounds'!$H$13+LN('RI compounds'!$D$12))),""),"")</f>
        <v>#REF!</v>
      </c>
      <c r="N140" s="45" t="e">
        <f>IF($B140&lt;'RI compounds'!$C$14,IF($B140&gt;'RI compounds'!$C$13,INT(EXP(($B140-'RI compounds'!$C$13)/'RI compounds'!$H$14+LN('RI compounds'!$D$13))),""),"")</f>
        <v>#REF!</v>
      </c>
      <c r="O140" s="45" t="e">
        <f>IF($B140&lt;'RI compounds'!$C$15,IF($B140&gt;'RI compounds'!$C$14,INT(EXP(($B140-'RI compounds'!$C$14)/'RI compounds'!$H$15+LN('RI compounds'!$D$14))),""),"")</f>
        <v>#REF!</v>
      </c>
      <c r="P140" s="45" t="e">
        <f>IF($B140&lt;'RI compounds'!$C$16,IF($B140&gt;'RI compounds'!$C$15,INT(EXP(($B140-'RI compounds'!$C$15)/'RI compounds'!$H$16+LN('RI compounds'!$D$15))),""),"")</f>
        <v>#REF!</v>
      </c>
      <c r="Q140" s="45" t="e">
        <f>IF($B140&lt;'RI compounds'!$C$17,IF($B140&gt;'RI compounds'!$C$16,INT(EXP(($B140-'RI compounds'!$C$16)/'RI compounds'!$H$17+LN('RI compounds'!$D$16))),""),"")</f>
        <v>#REF!</v>
      </c>
      <c r="R140" s="45" t="e">
        <f>IF($B140&lt;'RI compounds'!$C$18,IF($B140&gt;'RI compounds'!$C$17,INT(EXP(($B140-'RI compounds'!$C$17)/'RI compounds'!$H$18+LN('RI compounds'!$D$17))),""),"")</f>
        <v>#REF!</v>
      </c>
      <c r="S140" s="45" t="e">
        <f>IF($B140&lt;'RI compounds'!$C$19,IF($B140&gt;'RI compounds'!$C$18,INT(EXP(($B140-'RI compounds'!$C$18)/'RI compounds'!$H$19+LN('RI compounds'!$D$18))),""),"")</f>
        <v>#REF!</v>
      </c>
      <c r="T140" s="45" t="e">
        <f>IF($B140&lt;'RI compounds'!$C$20,IF($B140&gt;'RI compounds'!$C$19,INT(EXP(($B140-'RI compounds'!$C$19)/'RI compounds'!$H$20+LN('RI compounds'!$D$19))),""),"")</f>
        <v>#REF!</v>
      </c>
      <c r="U140" s="45" t="e">
        <f>IF($B140&lt;'RI compounds'!$C$21,IF($B140&gt;'RI compounds'!$C$20,INT(EXP(($B140-'RI compounds'!$C$20)/'RI compounds'!$H$21+LN('RI compounds'!$D$20))),""),"")</f>
        <v>#REF!</v>
      </c>
      <c r="V140" s="45" t="e">
        <f>IF($B140&gt;'RI compounds'!$C$21,INT(EXP(($B140-'RI compounds'!$C$20)/'RI compounds'!$H$21+LN('RI compounds'!$D$20))),"")</f>
        <v>#REF!</v>
      </c>
      <c r="W140" s="28"/>
      <c r="X140" s="48" t="str">
        <f>All!B140</f>
        <v>2-Undecanone</v>
      </c>
      <c r="Y140" s="46">
        <f>+All!F140</f>
        <v>0.5</v>
      </c>
      <c r="Z140" s="49">
        <f>+All!H140</f>
        <v>1292</v>
      </c>
      <c r="AA140" s="50" t="str">
        <f>IF($Z140=500,'RI compounds'!$C$3,IF($Z140&lt;'RI compounds'!$D$3,(LN($Z140)-LN('RI compounds'!$D$3))*'RI compounds'!$H$4+'RI compounds'!$C$3,""))</f>
        <v/>
      </c>
      <c r="AB140" s="50" t="str">
        <f>IF($Z140=600,'RI compounds'!$C$4,IF($Z140&lt;'RI compounds'!$D$4,IF($Z140&gt;'RI compounds'!$D$3,(LN($Z140)-LN('RI compounds'!$D$3))*'RI compounds'!$H$4+'RI compounds'!$C$3,""),""))</f>
        <v/>
      </c>
      <c r="AC140" s="50" t="str">
        <f>IF($Z140=700,+'RI compounds'!$C$5,IF($Z140&lt;'RI compounds'!$D$5,IF($Z140&gt;'RI compounds'!$D$4,(LN($Z140)-LN('RI compounds'!$D$4))*'RI compounds'!$H$5+'RI compounds'!$C$4,""),""))</f>
        <v/>
      </c>
      <c r="AD140" s="50" t="str">
        <f>IF($Z140=800,'RI compounds'!$C$6,IF($Z140&lt;'RI compounds'!$D$6,IF($Z140&gt;'RI compounds'!$D$5,(LN($Z140)-LN('RI compounds'!$D$5))*'RI compounds'!$H$6+'RI compounds'!$C$5,""),""))</f>
        <v/>
      </c>
      <c r="AE140" s="50" t="str">
        <f>IF($Z140=900,'RI compounds'!$C$7,IF($Z140&lt;'RI compounds'!$D$7,IF($Z140&gt;'RI compounds'!$D$6,(LN($Z140)-LN('RI compounds'!$D$6))*'RI compounds'!$H$7+'RI compounds'!$C$6,""),""))</f>
        <v/>
      </c>
      <c r="AF140" s="50" t="str">
        <f>IF($Z140=1000,'RI compounds'!$C$8,IF($Z140&lt;'RI compounds'!$D$8,IF($Z140&gt;'RI compounds'!$D$7,(LN($Z140)-LN('RI compounds'!$D$7))*'RI compounds'!$H$8+'RI compounds'!$C$7,""),""))</f>
        <v/>
      </c>
      <c r="AG140" s="50" t="str">
        <f>IF($Z140=1100,'RI compounds'!$C$9,IF($Z140&lt;'RI compounds'!$D$9,IF($Z140&gt;'RI compounds'!$D$8,(LN($Z140)-LN('RI compounds'!$D$8))*'RI compounds'!$H$9+'RI compounds'!$C$8,""),""))</f>
        <v/>
      </c>
      <c r="AH140" s="50" t="str">
        <f>IF($Z140=1200,'RI compounds'!$C$10,IF($Z140&lt;'RI compounds'!$D$10,IF($Z140&gt;'RI compounds'!$D$9,(LN($Z140)-LN('RI compounds'!$D$9))*'RI compounds'!$H$10+'RI compounds'!$C$9,""),""))</f>
        <v/>
      </c>
      <c r="AI140" s="50">
        <f>IF($Z140=1300,'RI compounds'!$C$11,IF($Z140&lt;'RI compounds'!$D$11,IF($Z140&gt;'RI compounds'!$D$10,(LN($Z140)-LN('RI compounds'!$D$10))*'RI compounds'!$H$11+'RI compounds'!$C$10,""),""))</f>
        <v>20.391138796915616</v>
      </c>
      <c r="AJ140" s="50" t="str">
        <f>IF($Z140=1400,'RI compounds'!$C$12,IF($Z140&lt;'RI compounds'!$D$12,IF($Z140&gt;'RI compounds'!$D$11,(LN($Z140)-LN('RI compounds'!$D$11))*'RI compounds'!$H$12+'RI compounds'!$C$11,""),""))</f>
        <v/>
      </c>
      <c r="AK140" s="50" t="str">
        <f>IF($Z140=1500,'RI compounds'!$C$13,IF($Z140&lt;'RI compounds'!$D$13,IF($Z140&gt;'RI compounds'!$D$12,(LN($Z140)-LN('RI compounds'!$D$12))*'RI compounds'!$H$13+'RI compounds'!$C$12,""),""))</f>
        <v/>
      </c>
      <c r="AL140" s="50" t="str">
        <f>IF($Z140=1600,'RI compounds'!$C$14,IF($Z140&lt;'RI compounds'!$D$14,IF($Z140&gt;'RI compounds'!$D$13,(LN($Z140)-LN('RI compounds'!$D$13))*'RI compounds'!$H$14+'RI compounds'!$C$13,""),""))</f>
        <v/>
      </c>
      <c r="AM140" s="50" t="str">
        <f>IF($Z140=1700,'RI compounds'!$C$15,IF($Z140&lt;'RI compounds'!$D$15,IF($Z140&gt;'RI compounds'!$D$14,(LN($Z140)-LN('RI compounds'!$D$14))*'RI compounds'!$H$15+'RI compounds'!$C$14,""),""))</f>
        <v/>
      </c>
      <c r="AN140" s="50" t="str">
        <f>IF($Z140=1800,'RI compounds'!$C$16,IF($Z140&lt;'RI compounds'!$D$16,IF($Z140&gt;'RI compounds'!$D$15,(LN($Z140)-LN('RI compounds'!$D$15))*'RI compounds'!$H$16+'RI compounds'!$C$15,""),""))</f>
        <v/>
      </c>
      <c r="AO140" s="50" t="str">
        <f>IF($Z140=1900,'RI compounds'!$C$17,IF($Z140&lt;'RI compounds'!$D$17,IF($Z140&gt;'RI compounds'!$D$16,(LN($Z140)-LN('RI compounds'!$D$16))*'RI compounds'!$H$17+'RI compounds'!$C$16,""),""))</f>
        <v/>
      </c>
      <c r="AP140" s="50" t="str">
        <f>IF($Z140=2000,'RI compounds'!$C$18,IF($Z140&lt;'RI compounds'!$D$18,IF($Z140&gt;'RI compounds'!$D$17,(LN($Z140)-LN('RI compounds'!$D$17))*'RI compounds'!$H$18+'RI compounds'!$C$17,""),""))</f>
        <v/>
      </c>
      <c r="AQ140" s="50" t="str">
        <f>IF($Z140=2100,'RI compounds'!$C$19,IF($Z140&lt;'RI compounds'!$D$19,IF($Z140&gt;'RI compounds'!$D$18,(LN($Z140)-LN('RI compounds'!$D$18))*'RI compounds'!$H$19+'RI compounds'!$C$18,""),""))</f>
        <v/>
      </c>
      <c r="AR140" s="50" t="str">
        <f>IF($Z140=2200,'RI compounds'!$C$20,IF($Z140&lt;'RI compounds'!$D$20,IF($Z140&gt;'RI compounds'!$D$19,(LN($Z140)-LN('RI compounds'!$D$19))*'RI compounds'!$H$20+'RI compounds'!$C$19,""),""))</f>
        <v/>
      </c>
      <c r="AS140" s="50" t="str">
        <f>IF($Z140=2300,'RI compounds'!$C$21,IF($Z140&lt;'RI compounds'!$D$21,IF($Z140&gt;'RI compounds'!$D$20,(LN($Z140)-LN('RI compounds'!$D$20))*'RI compounds'!$H$21+'RI compounds'!$C$20,""),""))</f>
        <v/>
      </c>
      <c r="AT140" s="50" t="str">
        <f>IF($Z140&gt;2300,(LN($Z140)-LN('RI compounds'!$D$20))*'RI compounds'!$H$21+'RI compounds'!$C$20,"")</f>
        <v/>
      </c>
    </row>
    <row r="141" spans="1:46" s="7" customFormat="1" ht="15" x14ac:dyDescent="0.25">
      <c r="A141" s="46">
        <f>+All!F141</f>
        <v>0.5</v>
      </c>
      <c r="B141" s="47" t="e">
        <f>All!#REF!</f>
        <v>#REF!</v>
      </c>
      <c r="C141" s="45" t="e">
        <f>IF(B141&lt;'RI compounds'!$C$3,INT(EXP((B141-'RI compounds'!$C$3)/'RI compounds'!$H$4+LN('RI compounds'!$D$3))),"")</f>
        <v>#REF!</v>
      </c>
      <c r="D141" s="45" t="e">
        <f>IF($B141&lt;'RI compounds'!$C$4,IF($B141&gt;'RI compounds'!$C$3,INT(EXP(($B141-'RI compounds'!$C$3)/'RI compounds'!$H$4+LN('RI compounds'!$D$3))),""),"")</f>
        <v>#REF!</v>
      </c>
      <c r="E141" s="45" t="e">
        <f>IF($B141&lt;'RI compounds'!$C$5,IF($B141&gt;'RI compounds'!$C$4,INT(EXP(($B141-'RI compounds'!$C$4)/'RI compounds'!$H$5+LN('RI compounds'!$D$4))),""),"")</f>
        <v>#REF!</v>
      </c>
      <c r="F141" s="45" t="e">
        <f>IF($B141&lt;'RI compounds'!$C$6,IF($B141&gt;'RI compounds'!$C$5,INT(EXP(($B141-'RI compounds'!$C$5)/'RI compounds'!$H$6+LN('RI compounds'!$D$5))),""),"")</f>
        <v>#REF!</v>
      </c>
      <c r="G141" s="45" t="e">
        <f>IF($B141&lt;'RI compounds'!$C$7,IF($B141&gt;'RI compounds'!$C$6,INT(EXP(($B141-'RI compounds'!$C$6)/'RI compounds'!$H$7+LN('RI compounds'!$D$6))),""),"")</f>
        <v>#REF!</v>
      </c>
      <c r="H141" s="45" t="e">
        <f>IF($B141&lt;'RI compounds'!$C$8,IF($B141&gt;'RI compounds'!$C$7,INT(EXP(($B141-'RI compounds'!$C$7)/'RI compounds'!$H$8+LN('RI compounds'!$D$7))),""),"")</f>
        <v>#REF!</v>
      </c>
      <c r="I141" s="45" t="e">
        <f>IF($B141&lt;'RI compounds'!$C$9,IF($B141&gt;'RI compounds'!$C$8,INT(EXP(($B141-'RI compounds'!$C$8)/'RI compounds'!$H$9+LN('RI compounds'!$D$8))),""),"")</f>
        <v>#REF!</v>
      </c>
      <c r="J141" s="45" t="e">
        <f>IF($B141&lt;'RI compounds'!$C$10,IF($B141&gt;'RI compounds'!$C$9,INT(EXP(($B141-'RI compounds'!$C$9)/'RI compounds'!$H$10+LN('RI compounds'!$D$9))),""),"")</f>
        <v>#REF!</v>
      </c>
      <c r="K141" s="45" t="e">
        <f>IF($B141&lt;'RI compounds'!$C$11,IF($B141&gt;'RI compounds'!$C$10,INT(EXP(($B141-'RI compounds'!$C$10)/'RI compounds'!$H$11+LN('RI compounds'!$D$10))),""),"")</f>
        <v>#REF!</v>
      </c>
      <c r="L141" s="45" t="e">
        <f>IF($B141&lt;'RI compounds'!$C$12,IF($B141&gt;'RI compounds'!$C$11,INT(EXP(($B141-'RI compounds'!$C$11)/'RI compounds'!$H$12+LN('RI compounds'!$D$11))),""),"")</f>
        <v>#REF!</v>
      </c>
      <c r="M141" s="45" t="e">
        <f>IF($B141&lt;'RI compounds'!$C$13,IF($B141&gt;'RI compounds'!$C$12,INT(EXP(($B141-'RI compounds'!$C$12)/'RI compounds'!$H$13+LN('RI compounds'!$D$12))),""),"")</f>
        <v>#REF!</v>
      </c>
      <c r="N141" s="45" t="e">
        <f>IF($B141&lt;'RI compounds'!$C$14,IF($B141&gt;'RI compounds'!$C$13,INT(EXP(($B141-'RI compounds'!$C$13)/'RI compounds'!$H$14+LN('RI compounds'!$D$13))),""),"")</f>
        <v>#REF!</v>
      </c>
      <c r="O141" s="45" t="e">
        <f>IF($B141&lt;'RI compounds'!$C$15,IF($B141&gt;'RI compounds'!$C$14,INT(EXP(($B141-'RI compounds'!$C$14)/'RI compounds'!$H$15+LN('RI compounds'!$D$14))),""),"")</f>
        <v>#REF!</v>
      </c>
      <c r="P141" s="45" t="e">
        <f>IF($B141&lt;'RI compounds'!$C$16,IF($B141&gt;'RI compounds'!$C$15,INT(EXP(($B141-'RI compounds'!$C$15)/'RI compounds'!$H$16+LN('RI compounds'!$D$15))),""),"")</f>
        <v>#REF!</v>
      </c>
      <c r="Q141" s="45" t="e">
        <f>IF($B141&lt;'RI compounds'!$C$17,IF($B141&gt;'RI compounds'!$C$16,INT(EXP(($B141-'RI compounds'!$C$16)/'RI compounds'!$H$17+LN('RI compounds'!$D$16))),""),"")</f>
        <v>#REF!</v>
      </c>
      <c r="R141" s="45" t="e">
        <f>IF($B141&lt;'RI compounds'!$C$18,IF($B141&gt;'RI compounds'!$C$17,INT(EXP(($B141-'RI compounds'!$C$17)/'RI compounds'!$H$18+LN('RI compounds'!$D$17))),""),"")</f>
        <v>#REF!</v>
      </c>
      <c r="S141" s="45" t="e">
        <f>IF($B141&lt;'RI compounds'!$C$19,IF($B141&gt;'RI compounds'!$C$18,INT(EXP(($B141-'RI compounds'!$C$18)/'RI compounds'!$H$19+LN('RI compounds'!$D$18))),""),"")</f>
        <v>#REF!</v>
      </c>
      <c r="T141" s="45" t="e">
        <f>IF($B141&lt;'RI compounds'!$C$20,IF($B141&gt;'RI compounds'!$C$19,INT(EXP(($B141-'RI compounds'!$C$19)/'RI compounds'!$H$20+LN('RI compounds'!$D$19))),""),"")</f>
        <v>#REF!</v>
      </c>
      <c r="U141" s="45" t="e">
        <f>IF($B141&lt;'RI compounds'!$C$21,IF($B141&gt;'RI compounds'!$C$20,INT(EXP(($B141-'RI compounds'!$C$20)/'RI compounds'!$H$21+LN('RI compounds'!$D$20))),""),"")</f>
        <v>#REF!</v>
      </c>
      <c r="V141" s="45" t="e">
        <f>IF($B141&gt;'RI compounds'!$C$21,INT(EXP(($B141-'RI compounds'!$C$20)/'RI compounds'!$H$21+LN('RI compounds'!$D$20))),"")</f>
        <v>#REF!</v>
      </c>
      <c r="W141" s="28"/>
      <c r="X141" s="48" t="str">
        <f>All!B141</f>
        <v>Phenol, 4-tert-butyl-</v>
      </c>
      <c r="Y141" s="46">
        <f>+All!F141</f>
        <v>0.5</v>
      </c>
      <c r="Z141" s="49">
        <f>+All!H141</f>
        <v>1292</v>
      </c>
      <c r="AA141" s="50" t="str">
        <f>IF($Z141=500,'RI compounds'!$C$3,IF($Z141&lt;'RI compounds'!$D$3,(LN($Z141)-LN('RI compounds'!$D$3))*'RI compounds'!$H$4+'RI compounds'!$C$3,""))</f>
        <v/>
      </c>
      <c r="AB141" s="50" t="str">
        <f>IF($Z141=600,'RI compounds'!$C$4,IF($Z141&lt;'RI compounds'!$D$4,IF($Z141&gt;'RI compounds'!$D$3,(LN($Z141)-LN('RI compounds'!$D$3))*'RI compounds'!$H$4+'RI compounds'!$C$3,""),""))</f>
        <v/>
      </c>
      <c r="AC141" s="50" t="str">
        <f>IF($Z141=700,+'RI compounds'!$C$5,IF($Z141&lt;'RI compounds'!$D$5,IF($Z141&gt;'RI compounds'!$D$4,(LN($Z141)-LN('RI compounds'!$D$4))*'RI compounds'!$H$5+'RI compounds'!$C$4,""),""))</f>
        <v/>
      </c>
      <c r="AD141" s="50" t="str">
        <f>IF($Z141=800,'RI compounds'!$C$6,IF($Z141&lt;'RI compounds'!$D$6,IF($Z141&gt;'RI compounds'!$D$5,(LN($Z141)-LN('RI compounds'!$D$5))*'RI compounds'!$H$6+'RI compounds'!$C$5,""),""))</f>
        <v/>
      </c>
      <c r="AE141" s="50" t="str">
        <f>IF($Z141=900,'RI compounds'!$C$7,IF($Z141&lt;'RI compounds'!$D$7,IF($Z141&gt;'RI compounds'!$D$6,(LN($Z141)-LN('RI compounds'!$D$6))*'RI compounds'!$H$7+'RI compounds'!$C$6,""),""))</f>
        <v/>
      </c>
      <c r="AF141" s="50" t="str">
        <f>IF($Z141=1000,'RI compounds'!$C$8,IF($Z141&lt;'RI compounds'!$D$8,IF($Z141&gt;'RI compounds'!$D$7,(LN($Z141)-LN('RI compounds'!$D$7))*'RI compounds'!$H$8+'RI compounds'!$C$7,""),""))</f>
        <v/>
      </c>
      <c r="AG141" s="50" t="str">
        <f>IF($Z141=1100,'RI compounds'!$C$9,IF($Z141&lt;'RI compounds'!$D$9,IF($Z141&gt;'RI compounds'!$D$8,(LN($Z141)-LN('RI compounds'!$D$8))*'RI compounds'!$H$9+'RI compounds'!$C$8,""),""))</f>
        <v/>
      </c>
      <c r="AH141" s="50" t="str">
        <f>IF($Z141=1200,'RI compounds'!$C$10,IF($Z141&lt;'RI compounds'!$D$10,IF($Z141&gt;'RI compounds'!$D$9,(LN($Z141)-LN('RI compounds'!$D$9))*'RI compounds'!$H$10+'RI compounds'!$C$9,""),""))</f>
        <v/>
      </c>
      <c r="AI141" s="50">
        <f>IF($Z141=1300,'RI compounds'!$C$11,IF($Z141&lt;'RI compounds'!$D$11,IF($Z141&gt;'RI compounds'!$D$10,(LN($Z141)-LN('RI compounds'!$D$10))*'RI compounds'!$H$11+'RI compounds'!$C$10,""),""))</f>
        <v>20.391138796915616</v>
      </c>
      <c r="AJ141" s="50" t="str">
        <f>IF($Z141=1400,'RI compounds'!$C$12,IF($Z141&lt;'RI compounds'!$D$12,IF($Z141&gt;'RI compounds'!$D$11,(LN($Z141)-LN('RI compounds'!$D$11))*'RI compounds'!$H$12+'RI compounds'!$C$11,""),""))</f>
        <v/>
      </c>
      <c r="AK141" s="50" t="str">
        <f>IF($Z141=1500,'RI compounds'!$C$13,IF($Z141&lt;'RI compounds'!$D$13,IF($Z141&gt;'RI compounds'!$D$12,(LN($Z141)-LN('RI compounds'!$D$12))*'RI compounds'!$H$13+'RI compounds'!$C$12,""),""))</f>
        <v/>
      </c>
      <c r="AL141" s="50" t="str">
        <f>IF($Z141=1600,'RI compounds'!$C$14,IF($Z141&lt;'RI compounds'!$D$14,IF($Z141&gt;'RI compounds'!$D$13,(LN($Z141)-LN('RI compounds'!$D$13))*'RI compounds'!$H$14+'RI compounds'!$C$13,""),""))</f>
        <v/>
      </c>
      <c r="AM141" s="50" t="str">
        <f>IF($Z141=1700,'RI compounds'!$C$15,IF($Z141&lt;'RI compounds'!$D$15,IF($Z141&gt;'RI compounds'!$D$14,(LN($Z141)-LN('RI compounds'!$D$14))*'RI compounds'!$H$15+'RI compounds'!$C$14,""),""))</f>
        <v/>
      </c>
      <c r="AN141" s="50" t="str">
        <f>IF($Z141=1800,'RI compounds'!$C$16,IF($Z141&lt;'RI compounds'!$D$16,IF($Z141&gt;'RI compounds'!$D$15,(LN($Z141)-LN('RI compounds'!$D$15))*'RI compounds'!$H$16+'RI compounds'!$C$15,""),""))</f>
        <v/>
      </c>
      <c r="AO141" s="50" t="str">
        <f>IF($Z141=1900,'RI compounds'!$C$17,IF($Z141&lt;'RI compounds'!$D$17,IF($Z141&gt;'RI compounds'!$D$16,(LN($Z141)-LN('RI compounds'!$D$16))*'RI compounds'!$H$17+'RI compounds'!$C$16,""),""))</f>
        <v/>
      </c>
      <c r="AP141" s="50" t="str">
        <f>IF($Z141=2000,'RI compounds'!$C$18,IF($Z141&lt;'RI compounds'!$D$18,IF($Z141&gt;'RI compounds'!$D$17,(LN($Z141)-LN('RI compounds'!$D$17))*'RI compounds'!$H$18+'RI compounds'!$C$17,""),""))</f>
        <v/>
      </c>
      <c r="AQ141" s="50" t="str">
        <f>IF($Z141=2100,'RI compounds'!$C$19,IF($Z141&lt;'RI compounds'!$D$19,IF($Z141&gt;'RI compounds'!$D$18,(LN($Z141)-LN('RI compounds'!$D$18))*'RI compounds'!$H$19+'RI compounds'!$C$18,""),""))</f>
        <v/>
      </c>
      <c r="AR141" s="50" t="str">
        <f>IF($Z141=2200,'RI compounds'!$C$20,IF($Z141&lt;'RI compounds'!$D$20,IF($Z141&gt;'RI compounds'!$D$19,(LN($Z141)-LN('RI compounds'!$D$19))*'RI compounds'!$H$20+'RI compounds'!$C$19,""),""))</f>
        <v/>
      </c>
      <c r="AS141" s="50" t="str">
        <f>IF($Z141=2300,'RI compounds'!$C$21,IF($Z141&lt;'RI compounds'!$D$21,IF($Z141&gt;'RI compounds'!$D$20,(LN($Z141)-LN('RI compounds'!$D$20))*'RI compounds'!$H$21+'RI compounds'!$C$20,""),""))</f>
        <v/>
      </c>
      <c r="AT141" s="50" t="str">
        <f>IF($Z141&gt;2300,(LN($Z141)-LN('RI compounds'!$D$20))*'RI compounds'!$H$21+'RI compounds'!$C$20,"")</f>
        <v/>
      </c>
    </row>
    <row r="142" spans="1:46" s="7" customFormat="1" ht="15" x14ac:dyDescent="0.25">
      <c r="A142" s="46">
        <f>+All!F142</f>
        <v>0.5</v>
      </c>
      <c r="B142" s="47" t="e">
        <f>All!#REF!</f>
        <v>#REF!</v>
      </c>
      <c r="C142" s="45" t="e">
        <f>IF(B142&lt;'RI compounds'!$C$3,INT(EXP((B142-'RI compounds'!$C$3)/'RI compounds'!$H$4+LN('RI compounds'!$D$3))),"")</f>
        <v>#REF!</v>
      </c>
      <c r="D142" s="45" t="e">
        <f>IF($B142&lt;'RI compounds'!$C$4,IF($B142&gt;'RI compounds'!$C$3,INT(EXP(($B142-'RI compounds'!$C$3)/'RI compounds'!$H$4+LN('RI compounds'!$D$3))),""),"")</f>
        <v>#REF!</v>
      </c>
      <c r="E142" s="45" t="e">
        <f>IF($B142&lt;'RI compounds'!$C$5,IF($B142&gt;'RI compounds'!$C$4,INT(EXP(($B142-'RI compounds'!$C$4)/'RI compounds'!$H$5+LN('RI compounds'!$D$4))),""),"")</f>
        <v>#REF!</v>
      </c>
      <c r="F142" s="45" t="e">
        <f>IF($B142&lt;'RI compounds'!$C$6,IF($B142&gt;'RI compounds'!$C$5,INT(EXP(($B142-'RI compounds'!$C$5)/'RI compounds'!$H$6+LN('RI compounds'!$D$5))),""),"")</f>
        <v>#REF!</v>
      </c>
      <c r="G142" s="45" t="e">
        <f>IF($B142&lt;'RI compounds'!$C$7,IF($B142&gt;'RI compounds'!$C$6,INT(EXP(($B142-'RI compounds'!$C$6)/'RI compounds'!$H$7+LN('RI compounds'!$D$6))),""),"")</f>
        <v>#REF!</v>
      </c>
      <c r="H142" s="45" t="e">
        <f>IF($B142&lt;'RI compounds'!$C$8,IF($B142&gt;'RI compounds'!$C$7,INT(EXP(($B142-'RI compounds'!$C$7)/'RI compounds'!$H$8+LN('RI compounds'!$D$7))),""),"")</f>
        <v>#REF!</v>
      </c>
      <c r="I142" s="45" t="e">
        <f>IF($B142&lt;'RI compounds'!$C$9,IF($B142&gt;'RI compounds'!$C$8,INT(EXP(($B142-'RI compounds'!$C$8)/'RI compounds'!$H$9+LN('RI compounds'!$D$8))),""),"")</f>
        <v>#REF!</v>
      </c>
      <c r="J142" s="45" t="e">
        <f>IF($B142&lt;'RI compounds'!$C$10,IF($B142&gt;'RI compounds'!$C$9,INT(EXP(($B142-'RI compounds'!$C$9)/'RI compounds'!$H$10+LN('RI compounds'!$D$9))),""),"")</f>
        <v>#REF!</v>
      </c>
      <c r="K142" s="45" t="e">
        <f>IF($B142&lt;'RI compounds'!$C$11,IF($B142&gt;'RI compounds'!$C$10,INT(EXP(($B142-'RI compounds'!$C$10)/'RI compounds'!$H$11+LN('RI compounds'!$D$10))),""),"")</f>
        <v>#REF!</v>
      </c>
      <c r="L142" s="45" t="e">
        <f>IF($B142&lt;'RI compounds'!$C$12,IF($B142&gt;'RI compounds'!$C$11,INT(EXP(($B142-'RI compounds'!$C$11)/'RI compounds'!$H$12+LN('RI compounds'!$D$11))),""),"")</f>
        <v>#REF!</v>
      </c>
      <c r="M142" s="45" t="e">
        <f>IF($B142&lt;'RI compounds'!$C$13,IF($B142&gt;'RI compounds'!$C$12,INT(EXP(($B142-'RI compounds'!$C$12)/'RI compounds'!$H$13+LN('RI compounds'!$D$12))),""),"")</f>
        <v>#REF!</v>
      </c>
      <c r="N142" s="45" t="e">
        <f>IF($B142&lt;'RI compounds'!$C$14,IF($B142&gt;'RI compounds'!$C$13,INT(EXP(($B142-'RI compounds'!$C$13)/'RI compounds'!$H$14+LN('RI compounds'!$D$13))),""),"")</f>
        <v>#REF!</v>
      </c>
      <c r="O142" s="45" t="e">
        <f>IF($B142&lt;'RI compounds'!$C$15,IF($B142&gt;'RI compounds'!$C$14,INT(EXP(($B142-'RI compounds'!$C$14)/'RI compounds'!$H$15+LN('RI compounds'!$D$14))),""),"")</f>
        <v>#REF!</v>
      </c>
      <c r="P142" s="45" t="e">
        <f>IF($B142&lt;'RI compounds'!$C$16,IF($B142&gt;'RI compounds'!$C$15,INT(EXP(($B142-'RI compounds'!$C$15)/'RI compounds'!$H$16+LN('RI compounds'!$D$15))),""),"")</f>
        <v>#REF!</v>
      </c>
      <c r="Q142" s="45" t="e">
        <f>IF($B142&lt;'RI compounds'!$C$17,IF($B142&gt;'RI compounds'!$C$16,INT(EXP(($B142-'RI compounds'!$C$16)/'RI compounds'!$H$17+LN('RI compounds'!$D$16))),""),"")</f>
        <v>#REF!</v>
      </c>
      <c r="R142" s="45" t="e">
        <f>IF($B142&lt;'RI compounds'!$C$18,IF($B142&gt;'RI compounds'!$C$17,INT(EXP(($B142-'RI compounds'!$C$17)/'RI compounds'!$H$18+LN('RI compounds'!$D$17))),""),"")</f>
        <v>#REF!</v>
      </c>
      <c r="S142" s="45" t="e">
        <f>IF($B142&lt;'RI compounds'!$C$19,IF($B142&gt;'RI compounds'!$C$18,INT(EXP(($B142-'RI compounds'!$C$18)/'RI compounds'!$H$19+LN('RI compounds'!$D$18))),""),"")</f>
        <v>#REF!</v>
      </c>
      <c r="T142" s="45" t="e">
        <f>IF($B142&lt;'RI compounds'!$C$20,IF($B142&gt;'RI compounds'!$C$19,INT(EXP(($B142-'RI compounds'!$C$19)/'RI compounds'!$H$20+LN('RI compounds'!$D$19))),""),"")</f>
        <v>#REF!</v>
      </c>
      <c r="U142" s="45" t="e">
        <f>IF($B142&lt;'RI compounds'!$C$21,IF($B142&gt;'RI compounds'!$C$20,INT(EXP(($B142-'RI compounds'!$C$20)/'RI compounds'!$H$21+LN('RI compounds'!$D$20))),""),"")</f>
        <v>#REF!</v>
      </c>
      <c r="V142" s="45" t="e">
        <f>IF($B142&gt;'RI compounds'!$C$21,INT(EXP(($B142-'RI compounds'!$C$20)/'RI compounds'!$H$21+LN('RI compounds'!$D$20))),"")</f>
        <v>#REF!</v>
      </c>
      <c r="W142" s="28"/>
      <c r="X142" s="48" t="str">
        <f>All!B142</f>
        <v>d-Octalactone</v>
      </c>
      <c r="Y142" s="46">
        <f>+All!F142</f>
        <v>0.5</v>
      </c>
      <c r="Z142" s="49">
        <f>+All!H142</f>
        <v>1295</v>
      </c>
      <c r="AA142" s="50" t="str">
        <f>IF($Z142=500,'RI compounds'!$C$3,IF($Z142&lt;'RI compounds'!$D$3,(LN($Z142)-LN('RI compounds'!$D$3))*'RI compounds'!$H$4+'RI compounds'!$C$3,""))</f>
        <v/>
      </c>
      <c r="AB142" s="50" t="str">
        <f>IF($Z142=600,'RI compounds'!$C$4,IF($Z142&lt;'RI compounds'!$D$4,IF($Z142&gt;'RI compounds'!$D$3,(LN($Z142)-LN('RI compounds'!$D$3))*'RI compounds'!$H$4+'RI compounds'!$C$3,""),""))</f>
        <v/>
      </c>
      <c r="AC142" s="50" t="str">
        <f>IF($Z142=700,+'RI compounds'!$C$5,IF($Z142&lt;'RI compounds'!$D$5,IF($Z142&gt;'RI compounds'!$D$4,(LN($Z142)-LN('RI compounds'!$D$4))*'RI compounds'!$H$5+'RI compounds'!$C$4,""),""))</f>
        <v/>
      </c>
      <c r="AD142" s="50" t="str">
        <f>IF($Z142=800,'RI compounds'!$C$6,IF($Z142&lt;'RI compounds'!$D$6,IF($Z142&gt;'RI compounds'!$D$5,(LN($Z142)-LN('RI compounds'!$D$5))*'RI compounds'!$H$6+'RI compounds'!$C$5,""),""))</f>
        <v/>
      </c>
      <c r="AE142" s="50" t="str">
        <f>IF($Z142=900,'RI compounds'!$C$7,IF($Z142&lt;'RI compounds'!$D$7,IF($Z142&gt;'RI compounds'!$D$6,(LN($Z142)-LN('RI compounds'!$D$6))*'RI compounds'!$H$7+'RI compounds'!$C$6,""),""))</f>
        <v/>
      </c>
      <c r="AF142" s="50" t="str">
        <f>IF($Z142=1000,'RI compounds'!$C$8,IF($Z142&lt;'RI compounds'!$D$8,IF($Z142&gt;'RI compounds'!$D$7,(LN($Z142)-LN('RI compounds'!$D$7))*'RI compounds'!$H$8+'RI compounds'!$C$7,""),""))</f>
        <v/>
      </c>
      <c r="AG142" s="50" t="str">
        <f>IF($Z142=1100,'RI compounds'!$C$9,IF($Z142&lt;'RI compounds'!$D$9,IF($Z142&gt;'RI compounds'!$D$8,(LN($Z142)-LN('RI compounds'!$D$8))*'RI compounds'!$H$9+'RI compounds'!$C$8,""),""))</f>
        <v/>
      </c>
      <c r="AH142" s="50" t="str">
        <f>IF($Z142=1200,'RI compounds'!$C$10,IF($Z142&lt;'RI compounds'!$D$10,IF($Z142&gt;'RI compounds'!$D$9,(LN($Z142)-LN('RI compounds'!$D$9))*'RI compounds'!$H$10+'RI compounds'!$C$9,""),""))</f>
        <v/>
      </c>
      <c r="AI142" s="50">
        <f>IF($Z142=1300,'RI compounds'!$C$11,IF($Z142&lt;'RI compounds'!$D$11,IF($Z142&gt;'RI compounds'!$D$10,(LN($Z142)-LN('RI compounds'!$D$10))*'RI compounds'!$H$11+'RI compounds'!$C$10,""),""))</f>
        <v>20.450075276854786</v>
      </c>
      <c r="AJ142" s="50" t="str">
        <f>IF($Z142=1400,'RI compounds'!$C$12,IF($Z142&lt;'RI compounds'!$D$12,IF($Z142&gt;'RI compounds'!$D$11,(LN($Z142)-LN('RI compounds'!$D$11))*'RI compounds'!$H$12+'RI compounds'!$C$11,""),""))</f>
        <v/>
      </c>
      <c r="AK142" s="50" t="str">
        <f>IF($Z142=1500,'RI compounds'!$C$13,IF($Z142&lt;'RI compounds'!$D$13,IF($Z142&gt;'RI compounds'!$D$12,(LN($Z142)-LN('RI compounds'!$D$12))*'RI compounds'!$H$13+'RI compounds'!$C$12,""),""))</f>
        <v/>
      </c>
      <c r="AL142" s="50" t="str">
        <f>IF($Z142=1600,'RI compounds'!$C$14,IF($Z142&lt;'RI compounds'!$D$14,IF($Z142&gt;'RI compounds'!$D$13,(LN($Z142)-LN('RI compounds'!$D$13))*'RI compounds'!$H$14+'RI compounds'!$C$13,""),""))</f>
        <v/>
      </c>
      <c r="AM142" s="50" t="str">
        <f>IF($Z142=1700,'RI compounds'!$C$15,IF($Z142&lt;'RI compounds'!$D$15,IF($Z142&gt;'RI compounds'!$D$14,(LN($Z142)-LN('RI compounds'!$D$14))*'RI compounds'!$H$15+'RI compounds'!$C$14,""),""))</f>
        <v/>
      </c>
      <c r="AN142" s="50" t="str">
        <f>IF($Z142=1800,'RI compounds'!$C$16,IF($Z142&lt;'RI compounds'!$D$16,IF($Z142&gt;'RI compounds'!$D$15,(LN($Z142)-LN('RI compounds'!$D$15))*'RI compounds'!$H$16+'RI compounds'!$C$15,""),""))</f>
        <v/>
      </c>
      <c r="AO142" s="50" t="str">
        <f>IF($Z142=1900,'RI compounds'!$C$17,IF($Z142&lt;'RI compounds'!$D$17,IF($Z142&gt;'RI compounds'!$D$16,(LN($Z142)-LN('RI compounds'!$D$16))*'RI compounds'!$H$17+'RI compounds'!$C$16,""),""))</f>
        <v/>
      </c>
      <c r="AP142" s="50" t="str">
        <f>IF($Z142=2000,'RI compounds'!$C$18,IF($Z142&lt;'RI compounds'!$D$18,IF($Z142&gt;'RI compounds'!$D$17,(LN($Z142)-LN('RI compounds'!$D$17))*'RI compounds'!$H$18+'RI compounds'!$C$17,""),""))</f>
        <v/>
      </c>
      <c r="AQ142" s="50" t="str">
        <f>IF($Z142=2100,'RI compounds'!$C$19,IF($Z142&lt;'RI compounds'!$D$19,IF($Z142&gt;'RI compounds'!$D$18,(LN($Z142)-LN('RI compounds'!$D$18))*'RI compounds'!$H$19+'RI compounds'!$C$18,""),""))</f>
        <v/>
      </c>
      <c r="AR142" s="50" t="str">
        <f>IF($Z142=2200,'RI compounds'!$C$20,IF($Z142&lt;'RI compounds'!$D$20,IF($Z142&gt;'RI compounds'!$D$19,(LN($Z142)-LN('RI compounds'!$D$19))*'RI compounds'!$H$20+'RI compounds'!$C$19,""),""))</f>
        <v/>
      </c>
      <c r="AS142" s="50" t="str">
        <f>IF($Z142=2300,'RI compounds'!$C$21,IF($Z142&lt;'RI compounds'!$D$21,IF($Z142&gt;'RI compounds'!$D$20,(LN($Z142)-LN('RI compounds'!$D$20))*'RI compounds'!$H$21+'RI compounds'!$C$20,""),""))</f>
        <v/>
      </c>
      <c r="AT142" s="50" t="str">
        <f>IF($Z142&gt;2300,(LN($Z142)-LN('RI compounds'!$D$20))*'RI compounds'!$H$21+'RI compounds'!$C$20,"")</f>
        <v/>
      </c>
    </row>
    <row r="143" spans="1:46" s="7" customFormat="1" ht="15" x14ac:dyDescent="0.25">
      <c r="A143" s="46">
        <f>+All!F143</f>
        <v>0.5</v>
      </c>
      <c r="B143" s="47" t="e">
        <f>All!#REF!</f>
        <v>#REF!</v>
      </c>
      <c r="C143" s="45" t="e">
        <f>IF(B143&lt;'RI compounds'!$C$3,INT(EXP((B143-'RI compounds'!$C$3)/'RI compounds'!$H$4+LN('RI compounds'!$D$3))),"")</f>
        <v>#REF!</v>
      </c>
      <c r="D143" s="45" t="e">
        <f>IF($B143&lt;'RI compounds'!$C$4,IF($B143&gt;'RI compounds'!$C$3,INT(EXP(($B143-'RI compounds'!$C$3)/'RI compounds'!$H$4+LN('RI compounds'!$D$3))),""),"")</f>
        <v>#REF!</v>
      </c>
      <c r="E143" s="45" t="e">
        <f>IF($B143&lt;'RI compounds'!$C$5,IF($B143&gt;'RI compounds'!$C$4,INT(EXP(($B143-'RI compounds'!$C$4)/'RI compounds'!$H$5+LN('RI compounds'!$D$4))),""),"")</f>
        <v>#REF!</v>
      </c>
      <c r="F143" s="45" t="e">
        <f>IF($B143&lt;'RI compounds'!$C$6,IF($B143&gt;'RI compounds'!$C$5,INT(EXP(($B143-'RI compounds'!$C$5)/'RI compounds'!$H$6+LN('RI compounds'!$D$5))),""),"")</f>
        <v>#REF!</v>
      </c>
      <c r="G143" s="45" t="e">
        <f>IF($B143&lt;'RI compounds'!$C$7,IF($B143&gt;'RI compounds'!$C$6,INT(EXP(($B143-'RI compounds'!$C$6)/'RI compounds'!$H$7+LN('RI compounds'!$D$6))),""),"")</f>
        <v>#REF!</v>
      </c>
      <c r="H143" s="45" t="e">
        <f>IF($B143&lt;'RI compounds'!$C$8,IF($B143&gt;'RI compounds'!$C$7,INT(EXP(($B143-'RI compounds'!$C$7)/'RI compounds'!$H$8+LN('RI compounds'!$D$7))),""),"")</f>
        <v>#REF!</v>
      </c>
      <c r="I143" s="45" t="e">
        <f>IF($B143&lt;'RI compounds'!$C$9,IF($B143&gt;'RI compounds'!$C$8,INT(EXP(($B143-'RI compounds'!$C$8)/'RI compounds'!$H$9+LN('RI compounds'!$D$8))),""),"")</f>
        <v>#REF!</v>
      </c>
      <c r="J143" s="45" t="e">
        <f>IF($B143&lt;'RI compounds'!$C$10,IF($B143&gt;'RI compounds'!$C$9,INT(EXP(($B143-'RI compounds'!$C$9)/'RI compounds'!$H$10+LN('RI compounds'!$D$9))),""),"")</f>
        <v>#REF!</v>
      </c>
      <c r="K143" s="45" t="e">
        <f>IF($B143&lt;'RI compounds'!$C$11,IF($B143&gt;'RI compounds'!$C$10,INT(EXP(($B143-'RI compounds'!$C$10)/'RI compounds'!$H$11+LN('RI compounds'!$D$10))),""),"")</f>
        <v>#REF!</v>
      </c>
      <c r="L143" s="45" t="e">
        <f>IF($B143&lt;'RI compounds'!$C$12,IF($B143&gt;'RI compounds'!$C$11,INT(EXP(($B143-'RI compounds'!$C$11)/'RI compounds'!$H$12+LN('RI compounds'!$D$11))),""),"")</f>
        <v>#REF!</v>
      </c>
      <c r="M143" s="45" t="e">
        <f>IF($B143&lt;'RI compounds'!$C$13,IF($B143&gt;'RI compounds'!$C$12,INT(EXP(($B143-'RI compounds'!$C$12)/'RI compounds'!$H$13+LN('RI compounds'!$D$12))),""),"")</f>
        <v>#REF!</v>
      </c>
      <c r="N143" s="45" t="e">
        <f>IF($B143&lt;'RI compounds'!$C$14,IF($B143&gt;'RI compounds'!$C$13,INT(EXP(($B143-'RI compounds'!$C$13)/'RI compounds'!$H$14+LN('RI compounds'!$D$13))),""),"")</f>
        <v>#REF!</v>
      </c>
      <c r="O143" s="45" t="e">
        <f>IF($B143&lt;'RI compounds'!$C$15,IF($B143&gt;'RI compounds'!$C$14,INT(EXP(($B143-'RI compounds'!$C$14)/'RI compounds'!$H$15+LN('RI compounds'!$D$14))),""),"")</f>
        <v>#REF!</v>
      </c>
      <c r="P143" s="45" t="e">
        <f>IF($B143&lt;'RI compounds'!$C$16,IF($B143&gt;'RI compounds'!$C$15,INT(EXP(($B143-'RI compounds'!$C$15)/'RI compounds'!$H$16+LN('RI compounds'!$D$15))),""),"")</f>
        <v>#REF!</v>
      </c>
      <c r="Q143" s="45" t="e">
        <f>IF($B143&lt;'RI compounds'!$C$17,IF($B143&gt;'RI compounds'!$C$16,INT(EXP(($B143-'RI compounds'!$C$16)/'RI compounds'!$H$17+LN('RI compounds'!$D$16))),""),"")</f>
        <v>#REF!</v>
      </c>
      <c r="R143" s="45" t="e">
        <f>IF($B143&lt;'RI compounds'!$C$18,IF($B143&gt;'RI compounds'!$C$17,INT(EXP(($B143-'RI compounds'!$C$17)/'RI compounds'!$H$18+LN('RI compounds'!$D$17))),""),"")</f>
        <v>#REF!</v>
      </c>
      <c r="S143" s="45" t="e">
        <f>IF($B143&lt;'RI compounds'!$C$19,IF($B143&gt;'RI compounds'!$C$18,INT(EXP(($B143-'RI compounds'!$C$18)/'RI compounds'!$H$19+LN('RI compounds'!$D$18))),""),"")</f>
        <v>#REF!</v>
      </c>
      <c r="T143" s="45" t="e">
        <f>IF($B143&lt;'RI compounds'!$C$20,IF($B143&gt;'RI compounds'!$C$19,INT(EXP(($B143-'RI compounds'!$C$19)/'RI compounds'!$H$20+LN('RI compounds'!$D$19))),""),"")</f>
        <v>#REF!</v>
      </c>
      <c r="U143" s="45" t="e">
        <f>IF($B143&lt;'RI compounds'!$C$21,IF($B143&gt;'RI compounds'!$C$20,INT(EXP(($B143-'RI compounds'!$C$20)/'RI compounds'!$H$21+LN('RI compounds'!$D$20))),""),"")</f>
        <v>#REF!</v>
      </c>
      <c r="V143" s="45" t="e">
        <f>IF($B143&gt;'RI compounds'!$C$21,INT(EXP(($B143-'RI compounds'!$C$20)/'RI compounds'!$H$21+LN('RI compounds'!$D$20))),"")</f>
        <v>#REF!</v>
      </c>
      <c r="W143" s="28"/>
      <c r="X143" s="48" t="str">
        <f>All!B143</f>
        <v>Indole</v>
      </c>
      <c r="Y143" s="46">
        <f>+All!F143</f>
        <v>0.5</v>
      </c>
      <c r="Z143" s="49">
        <f>+All!H143</f>
        <v>1309</v>
      </c>
      <c r="AA143" s="50" t="str">
        <f>IF($Z143=500,'RI compounds'!$C$3,IF($Z143&lt;'RI compounds'!$D$3,(LN($Z143)-LN('RI compounds'!$D$3))*'RI compounds'!$H$4+'RI compounds'!$C$3,""))</f>
        <v/>
      </c>
      <c r="AB143" s="50" t="str">
        <f>IF($Z143=600,'RI compounds'!$C$4,IF($Z143&lt;'RI compounds'!$D$4,IF($Z143&gt;'RI compounds'!$D$3,(LN($Z143)-LN('RI compounds'!$D$3))*'RI compounds'!$H$4+'RI compounds'!$C$3,""),""))</f>
        <v/>
      </c>
      <c r="AC143" s="50" t="str">
        <f>IF($Z143=700,+'RI compounds'!$C$5,IF($Z143&lt;'RI compounds'!$D$5,IF($Z143&gt;'RI compounds'!$D$4,(LN($Z143)-LN('RI compounds'!$D$4))*'RI compounds'!$H$5+'RI compounds'!$C$4,""),""))</f>
        <v/>
      </c>
      <c r="AD143" s="50" t="str">
        <f>IF($Z143=800,'RI compounds'!$C$6,IF($Z143&lt;'RI compounds'!$D$6,IF($Z143&gt;'RI compounds'!$D$5,(LN($Z143)-LN('RI compounds'!$D$5))*'RI compounds'!$H$6+'RI compounds'!$C$5,""),""))</f>
        <v/>
      </c>
      <c r="AE143" s="50" t="str">
        <f>IF($Z143=900,'RI compounds'!$C$7,IF($Z143&lt;'RI compounds'!$D$7,IF($Z143&gt;'RI compounds'!$D$6,(LN($Z143)-LN('RI compounds'!$D$6))*'RI compounds'!$H$7+'RI compounds'!$C$6,""),""))</f>
        <v/>
      </c>
      <c r="AF143" s="50" t="str">
        <f>IF($Z143=1000,'RI compounds'!$C$8,IF($Z143&lt;'RI compounds'!$D$8,IF($Z143&gt;'RI compounds'!$D$7,(LN($Z143)-LN('RI compounds'!$D$7))*'RI compounds'!$H$8+'RI compounds'!$C$7,""),""))</f>
        <v/>
      </c>
      <c r="AG143" s="50" t="str">
        <f>IF($Z143=1100,'RI compounds'!$C$9,IF($Z143&lt;'RI compounds'!$D$9,IF($Z143&gt;'RI compounds'!$D$8,(LN($Z143)-LN('RI compounds'!$D$8))*'RI compounds'!$H$9+'RI compounds'!$C$8,""),""))</f>
        <v/>
      </c>
      <c r="AH143" s="50" t="str">
        <f>IF($Z143=1200,'RI compounds'!$C$10,IF($Z143&lt;'RI compounds'!$D$10,IF($Z143&gt;'RI compounds'!$D$9,(LN($Z143)-LN('RI compounds'!$D$9))*'RI compounds'!$H$10+'RI compounds'!$C$9,""),""))</f>
        <v/>
      </c>
      <c r="AI143" s="50" t="str">
        <f>IF($Z143=1300,'RI compounds'!$C$11,IF($Z143&lt;'RI compounds'!$D$11,IF($Z143&gt;'RI compounds'!$D$10,(LN($Z143)-LN('RI compounds'!$D$10))*'RI compounds'!$H$11+'RI compounds'!$C$10,""),""))</f>
        <v/>
      </c>
      <c r="AJ143" s="50">
        <f>IF($Z143=1400,'RI compounds'!$C$12,IF($Z143&lt;'RI compounds'!$D$12,IF($Z143&gt;'RI compounds'!$D$11,(LN($Z143)-LN('RI compounds'!$D$11))*'RI compounds'!$H$12+'RI compounds'!$C$11,""),""))</f>
        <v>20.689600384642922</v>
      </c>
      <c r="AK143" s="50" t="str">
        <f>IF($Z143=1500,'RI compounds'!$C$13,IF($Z143&lt;'RI compounds'!$D$13,IF($Z143&gt;'RI compounds'!$D$12,(LN($Z143)-LN('RI compounds'!$D$12))*'RI compounds'!$H$13+'RI compounds'!$C$12,""),""))</f>
        <v/>
      </c>
      <c r="AL143" s="50" t="str">
        <f>IF($Z143=1600,'RI compounds'!$C$14,IF($Z143&lt;'RI compounds'!$D$14,IF($Z143&gt;'RI compounds'!$D$13,(LN($Z143)-LN('RI compounds'!$D$13))*'RI compounds'!$H$14+'RI compounds'!$C$13,""),""))</f>
        <v/>
      </c>
      <c r="AM143" s="50" t="str">
        <f>IF($Z143=1700,'RI compounds'!$C$15,IF($Z143&lt;'RI compounds'!$D$15,IF($Z143&gt;'RI compounds'!$D$14,(LN($Z143)-LN('RI compounds'!$D$14))*'RI compounds'!$H$15+'RI compounds'!$C$14,""),""))</f>
        <v/>
      </c>
      <c r="AN143" s="50" t="str">
        <f>IF($Z143=1800,'RI compounds'!$C$16,IF($Z143&lt;'RI compounds'!$D$16,IF($Z143&gt;'RI compounds'!$D$15,(LN($Z143)-LN('RI compounds'!$D$15))*'RI compounds'!$H$16+'RI compounds'!$C$15,""),""))</f>
        <v/>
      </c>
      <c r="AO143" s="50" t="str">
        <f>IF($Z143=1900,'RI compounds'!$C$17,IF($Z143&lt;'RI compounds'!$D$17,IF($Z143&gt;'RI compounds'!$D$16,(LN($Z143)-LN('RI compounds'!$D$16))*'RI compounds'!$H$17+'RI compounds'!$C$16,""),""))</f>
        <v/>
      </c>
      <c r="AP143" s="50" t="str">
        <f>IF($Z143=2000,'RI compounds'!$C$18,IF($Z143&lt;'RI compounds'!$D$18,IF($Z143&gt;'RI compounds'!$D$17,(LN($Z143)-LN('RI compounds'!$D$17))*'RI compounds'!$H$18+'RI compounds'!$C$17,""),""))</f>
        <v/>
      </c>
      <c r="AQ143" s="50" t="str">
        <f>IF($Z143=2100,'RI compounds'!$C$19,IF($Z143&lt;'RI compounds'!$D$19,IF($Z143&gt;'RI compounds'!$D$18,(LN($Z143)-LN('RI compounds'!$D$18))*'RI compounds'!$H$19+'RI compounds'!$C$18,""),""))</f>
        <v/>
      </c>
      <c r="AR143" s="50" t="str">
        <f>IF($Z143=2200,'RI compounds'!$C$20,IF($Z143&lt;'RI compounds'!$D$20,IF($Z143&gt;'RI compounds'!$D$19,(LN($Z143)-LN('RI compounds'!$D$19))*'RI compounds'!$H$20+'RI compounds'!$C$19,""),""))</f>
        <v/>
      </c>
      <c r="AS143" s="50" t="str">
        <f>IF($Z143=2300,'RI compounds'!$C$21,IF($Z143&lt;'RI compounds'!$D$21,IF($Z143&gt;'RI compounds'!$D$20,(LN($Z143)-LN('RI compounds'!$D$20))*'RI compounds'!$H$21+'RI compounds'!$C$20,""),""))</f>
        <v/>
      </c>
      <c r="AT143" s="50" t="str">
        <f>IF($Z143&gt;2300,(LN($Z143)-LN('RI compounds'!$D$20))*'RI compounds'!$H$21+'RI compounds'!$C$20,"")</f>
        <v/>
      </c>
    </row>
    <row r="144" spans="1:46" s="7" customFormat="1" ht="15" x14ac:dyDescent="0.25">
      <c r="A144" s="46">
        <f>+All!F144</f>
        <v>0.5</v>
      </c>
      <c r="B144" s="47" t="e">
        <f>All!#REF!</f>
        <v>#REF!</v>
      </c>
      <c r="C144" s="45" t="e">
        <f>IF(B144&lt;'RI compounds'!$C$3,INT(EXP((B144-'RI compounds'!$C$3)/'RI compounds'!$H$4+LN('RI compounds'!$D$3))),"")</f>
        <v>#REF!</v>
      </c>
      <c r="D144" s="45" t="e">
        <f>IF($B144&lt;'RI compounds'!$C$4,IF($B144&gt;'RI compounds'!$C$3,INT(EXP(($B144-'RI compounds'!$C$3)/'RI compounds'!$H$4+LN('RI compounds'!$D$3))),""),"")</f>
        <v>#REF!</v>
      </c>
      <c r="E144" s="45" t="e">
        <f>IF($B144&lt;'RI compounds'!$C$5,IF($B144&gt;'RI compounds'!$C$4,INT(EXP(($B144-'RI compounds'!$C$4)/'RI compounds'!$H$5+LN('RI compounds'!$D$4))),""),"")</f>
        <v>#REF!</v>
      </c>
      <c r="F144" s="45" t="e">
        <f>IF($B144&lt;'RI compounds'!$C$6,IF($B144&gt;'RI compounds'!$C$5,INT(EXP(($B144-'RI compounds'!$C$5)/'RI compounds'!$H$6+LN('RI compounds'!$D$5))),""),"")</f>
        <v>#REF!</v>
      </c>
      <c r="G144" s="45" t="e">
        <f>IF($B144&lt;'RI compounds'!$C$7,IF($B144&gt;'RI compounds'!$C$6,INT(EXP(($B144-'RI compounds'!$C$6)/'RI compounds'!$H$7+LN('RI compounds'!$D$6))),""),"")</f>
        <v>#REF!</v>
      </c>
      <c r="H144" s="45" t="e">
        <f>IF($B144&lt;'RI compounds'!$C$8,IF($B144&gt;'RI compounds'!$C$7,INT(EXP(($B144-'RI compounds'!$C$7)/'RI compounds'!$H$8+LN('RI compounds'!$D$7))),""),"")</f>
        <v>#REF!</v>
      </c>
      <c r="I144" s="45" t="e">
        <f>IF($B144&lt;'RI compounds'!$C$9,IF($B144&gt;'RI compounds'!$C$8,INT(EXP(($B144-'RI compounds'!$C$8)/'RI compounds'!$H$9+LN('RI compounds'!$D$8))),""),"")</f>
        <v>#REF!</v>
      </c>
      <c r="J144" s="45" t="e">
        <f>IF($B144&lt;'RI compounds'!$C$10,IF($B144&gt;'RI compounds'!$C$9,INT(EXP(($B144-'RI compounds'!$C$9)/'RI compounds'!$H$10+LN('RI compounds'!$D$9))),""),"")</f>
        <v>#REF!</v>
      </c>
      <c r="K144" s="45" t="e">
        <f>IF($B144&lt;'RI compounds'!$C$11,IF($B144&gt;'RI compounds'!$C$10,INT(EXP(($B144-'RI compounds'!$C$10)/'RI compounds'!$H$11+LN('RI compounds'!$D$10))),""),"")</f>
        <v>#REF!</v>
      </c>
      <c r="L144" s="45" t="e">
        <f>IF($B144&lt;'RI compounds'!$C$12,IF($B144&gt;'RI compounds'!$C$11,INT(EXP(($B144-'RI compounds'!$C$11)/'RI compounds'!$H$12+LN('RI compounds'!$D$11))),""),"")</f>
        <v>#REF!</v>
      </c>
      <c r="M144" s="45" t="e">
        <f>IF($B144&lt;'RI compounds'!$C$13,IF($B144&gt;'RI compounds'!$C$12,INT(EXP(($B144-'RI compounds'!$C$12)/'RI compounds'!$H$13+LN('RI compounds'!$D$12))),""),"")</f>
        <v>#REF!</v>
      </c>
      <c r="N144" s="45" t="e">
        <f>IF($B144&lt;'RI compounds'!$C$14,IF($B144&gt;'RI compounds'!$C$13,INT(EXP(($B144-'RI compounds'!$C$13)/'RI compounds'!$H$14+LN('RI compounds'!$D$13))),""),"")</f>
        <v>#REF!</v>
      </c>
      <c r="O144" s="45" t="e">
        <f>IF($B144&lt;'RI compounds'!$C$15,IF($B144&gt;'RI compounds'!$C$14,INT(EXP(($B144-'RI compounds'!$C$14)/'RI compounds'!$H$15+LN('RI compounds'!$D$14))),""),"")</f>
        <v>#REF!</v>
      </c>
      <c r="P144" s="45" t="e">
        <f>IF($B144&lt;'RI compounds'!$C$16,IF($B144&gt;'RI compounds'!$C$15,INT(EXP(($B144-'RI compounds'!$C$15)/'RI compounds'!$H$16+LN('RI compounds'!$D$15))),""),"")</f>
        <v>#REF!</v>
      </c>
      <c r="Q144" s="45" t="e">
        <f>IF($B144&lt;'RI compounds'!$C$17,IF($B144&gt;'RI compounds'!$C$16,INT(EXP(($B144-'RI compounds'!$C$16)/'RI compounds'!$H$17+LN('RI compounds'!$D$16))),""),"")</f>
        <v>#REF!</v>
      </c>
      <c r="R144" s="45" t="e">
        <f>IF($B144&lt;'RI compounds'!$C$18,IF($B144&gt;'RI compounds'!$C$17,INT(EXP(($B144-'RI compounds'!$C$17)/'RI compounds'!$H$18+LN('RI compounds'!$D$17))),""),"")</f>
        <v>#REF!</v>
      </c>
      <c r="S144" s="45" t="e">
        <f>IF($B144&lt;'RI compounds'!$C$19,IF($B144&gt;'RI compounds'!$C$18,INT(EXP(($B144-'RI compounds'!$C$18)/'RI compounds'!$H$19+LN('RI compounds'!$D$18))),""),"")</f>
        <v>#REF!</v>
      </c>
      <c r="T144" s="45" t="e">
        <f>IF($B144&lt;'RI compounds'!$C$20,IF($B144&gt;'RI compounds'!$C$19,INT(EXP(($B144-'RI compounds'!$C$19)/'RI compounds'!$H$20+LN('RI compounds'!$D$19))),""),"")</f>
        <v>#REF!</v>
      </c>
      <c r="U144" s="45" t="e">
        <f>IF($B144&lt;'RI compounds'!$C$21,IF($B144&gt;'RI compounds'!$C$20,INT(EXP(($B144-'RI compounds'!$C$20)/'RI compounds'!$H$21+LN('RI compounds'!$D$20))),""),"")</f>
        <v>#REF!</v>
      </c>
      <c r="V144" s="45" t="e">
        <f>IF($B144&gt;'RI compounds'!$C$21,INT(EXP(($B144-'RI compounds'!$C$20)/'RI compounds'!$H$21+LN('RI compounds'!$D$20))),"")</f>
        <v>#REF!</v>
      </c>
      <c r="W144" s="28"/>
      <c r="X144" s="48" t="str">
        <f>All!B144</f>
        <v>Capric acid**= Decanoic acid**</v>
      </c>
      <c r="Y144" s="46">
        <f>+All!F144</f>
        <v>0.5</v>
      </c>
      <c r="Z144" s="49">
        <f>+All!H144</f>
        <v>1357</v>
      </c>
      <c r="AA144" s="50" t="str">
        <f>IF($Z144=500,'RI compounds'!$C$3,IF($Z144&lt;'RI compounds'!$D$3,(LN($Z144)-LN('RI compounds'!$D$3))*'RI compounds'!$H$4+'RI compounds'!$C$3,""))</f>
        <v/>
      </c>
      <c r="AB144" s="50" t="str">
        <f>IF($Z144=600,'RI compounds'!$C$4,IF($Z144&lt;'RI compounds'!$D$4,IF($Z144&gt;'RI compounds'!$D$3,(LN($Z144)-LN('RI compounds'!$D$3))*'RI compounds'!$H$4+'RI compounds'!$C$3,""),""))</f>
        <v/>
      </c>
      <c r="AC144" s="50" t="str">
        <f>IF($Z144=700,+'RI compounds'!$C$5,IF($Z144&lt;'RI compounds'!$D$5,IF($Z144&gt;'RI compounds'!$D$4,(LN($Z144)-LN('RI compounds'!$D$4))*'RI compounds'!$H$5+'RI compounds'!$C$4,""),""))</f>
        <v/>
      </c>
      <c r="AD144" s="50" t="str">
        <f>IF($Z144=800,'RI compounds'!$C$6,IF($Z144&lt;'RI compounds'!$D$6,IF($Z144&gt;'RI compounds'!$D$5,(LN($Z144)-LN('RI compounds'!$D$5))*'RI compounds'!$H$6+'RI compounds'!$C$5,""),""))</f>
        <v/>
      </c>
      <c r="AE144" s="50" t="str">
        <f>IF($Z144=900,'RI compounds'!$C$7,IF($Z144&lt;'RI compounds'!$D$7,IF($Z144&gt;'RI compounds'!$D$6,(LN($Z144)-LN('RI compounds'!$D$6))*'RI compounds'!$H$7+'RI compounds'!$C$6,""),""))</f>
        <v/>
      </c>
      <c r="AF144" s="50" t="str">
        <f>IF($Z144=1000,'RI compounds'!$C$8,IF($Z144&lt;'RI compounds'!$D$8,IF($Z144&gt;'RI compounds'!$D$7,(LN($Z144)-LN('RI compounds'!$D$7))*'RI compounds'!$H$8+'RI compounds'!$C$7,""),""))</f>
        <v/>
      </c>
      <c r="AG144" s="50" t="str">
        <f>IF($Z144=1100,'RI compounds'!$C$9,IF($Z144&lt;'RI compounds'!$D$9,IF($Z144&gt;'RI compounds'!$D$8,(LN($Z144)-LN('RI compounds'!$D$8))*'RI compounds'!$H$9+'RI compounds'!$C$8,""),""))</f>
        <v/>
      </c>
      <c r="AH144" s="50" t="str">
        <f>IF($Z144=1200,'RI compounds'!$C$10,IF($Z144&lt;'RI compounds'!$D$10,IF($Z144&gt;'RI compounds'!$D$9,(LN($Z144)-LN('RI compounds'!$D$9))*'RI compounds'!$H$10+'RI compounds'!$C$9,""),""))</f>
        <v/>
      </c>
      <c r="AI144" s="50" t="str">
        <f>IF($Z144=1300,'RI compounds'!$C$11,IF($Z144&lt;'RI compounds'!$D$11,IF($Z144&gt;'RI compounds'!$D$10,(LN($Z144)-LN('RI compounds'!$D$10))*'RI compounds'!$H$11+'RI compounds'!$C$10,""),""))</f>
        <v/>
      </c>
      <c r="AJ144" s="50">
        <f>IF($Z144=1400,'RI compounds'!$C$12,IF($Z144&lt;'RI compounds'!$D$12,IF($Z144&gt;'RI compounds'!$D$11,(LN($Z144)-LN('RI compounds'!$D$11))*'RI compounds'!$H$12+'RI compounds'!$C$11,""),""))</f>
        <v>21.428732897218726</v>
      </c>
      <c r="AK144" s="50" t="str">
        <f>IF($Z144=1500,'RI compounds'!$C$13,IF($Z144&lt;'RI compounds'!$D$13,IF($Z144&gt;'RI compounds'!$D$12,(LN($Z144)-LN('RI compounds'!$D$12))*'RI compounds'!$H$13+'RI compounds'!$C$12,""),""))</f>
        <v/>
      </c>
      <c r="AL144" s="50" t="str">
        <f>IF($Z144=1600,'RI compounds'!$C$14,IF($Z144&lt;'RI compounds'!$D$14,IF($Z144&gt;'RI compounds'!$D$13,(LN($Z144)-LN('RI compounds'!$D$13))*'RI compounds'!$H$14+'RI compounds'!$C$13,""),""))</f>
        <v/>
      </c>
      <c r="AM144" s="50" t="str">
        <f>IF($Z144=1700,'RI compounds'!$C$15,IF($Z144&lt;'RI compounds'!$D$15,IF($Z144&gt;'RI compounds'!$D$14,(LN($Z144)-LN('RI compounds'!$D$14))*'RI compounds'!$H$15+'RI compounds'!$C$14,""),""))</f>
        <v/>
      </c>
      <c r="AN144" s="50" t="str">
        <f>IF($Z144=1800,'RI compounds'!$C$16,IF($Z144&lt;'RI compounds'!$D$16,IF($Z144&gt;'RI compounds'!$D$15,(LN($Z144)-LN('RI compounds'!$D$15))*'RI compounds'!$H$16+'RI compounds'!$C$15,""),""))</f>
        <v/>
      </c>
      <c r="AO144" s="50" t="str">
        <f>IF($Z144=1900,'RI compounds'!$C$17,IF($Z144&lt;'RI compounds'!$D$17,IF($Z144&gt;'RI compounds'!$D$16,(LN($Z144)-LN('RI compounds'!$D$16))*'RI compounds'!$H$17+'RI compounds'!$C$16,""),""))</f>
        <v/>
      </c>
      <c r="AP144" s="50" t="str">
        <f>IF($Z144=2000,'RI compounds'!$C$18,IF($Z144&lt;'RI compounds'!$D$18,IF($Z144&gt;'RI compounds'!$D$17,(LN($Z144)-LN('RI compounds'!$D$17))*'RI compounds'!$H$18+'RI compounds'!$C$17,""),""))</f>
        <v/>
      </c>
      <c r="AQ144" s="50" t="str">
        <f>IF($Z144=2100,'RI compounds'!$C$19,IF($Z144&lt;'RI compounds'!$D$19,IF($Z144&gt;'RI compounds'!$D$18,(LN($Z144)-LN('RI compounds'!$D$18))*'RI compounds'!$H$19+'RI compounds'!$C$18,""),""))</f>
        <v/>
      </c>
      <c r="AR144" s="50" t="str">
        <f>IF($Z144=2200,'RI compounds'!$C$20,IF($Z144&lt;'RI compounds'!$D$20,IF($Z144&gt;'RI compounds'!$D$19,(LN($Z144)-LN('RI compounds'!$D$19))*'RI compounds'!$H$20+'RI compounds'!$C$19,""),""))</f>
        <v/>
      </c>
      <c r="AS144" s="50" t="str">
        <f>IF($Z144=2300,'RI compounds'!$C$21,IF($Z144&lt;'RI compounds'!$D$21,IF($Z144&gt;'RI compounds'!$D$20,(LN($Z144)-LN('RI compounds'!$D$20))*'RI compounds'!$H$21+'RI compounds'!$C$20,""),""))</f>
        <v/>
      </c>
      <c r="AT144" s="50" t="str">
        <f>IF($Z144&gt;2300,(LN($Z144)-LN('RI compounds'!$D$20))*'RI compounds'!$H$21+'RI compounds'!$C$20,"")</f>
        <v/>
      </c>
    </row>
    <row r="145" spans="1:46" s="7" customFormat="1" ht="15" x14ac:dyDescent="0.25">
      <c r="A145" s="46">
        <f>+All!F145</f>
        <v>1</v>
      </c>
      <c r="B145" s="47" t="e">
        <f>All!#REF!</f>
        <v>#REF!</v>
      </c>
      <c r="C145" s="45" t="e">
        <f>IF(B145&lt;'RI compounds'!$C$3,INT(EXP((B145-'RI compounds'!$C$3)/'RI compounds'!$H$4+LN('RI compounds'!$D$3))),"")</f>
        <v>#REF!</v>
      </c>
      <c r="D145" s="45" t="e">
        <f>IF($B145&lt;'RI compounds'!$C$4,IF($B145&gt;'RI compounds'!$C$3,INT(EXP(($B145-'RI compounds'!$C$3)/'RI compounds'!$H$4+LN('RI compounds'!$D$3))),""),"")</f>
        <v>#REF!</v>
      </c>
      <c r="E145" s="45" t="e">
        <f>IF($B145&lt;'RI compounds'!$C$5,IF($B145&gt;'RI compounds'!$C$4,INT(EXP(($B145-'RI compounds'!$C$4)/'RI compounds'!$H$5+LN('RI compounds'!$D$4))),""),"")</f>
        <v>#REF!</v>
      </c>
      <c r="F145" s="45" t="e">
        <f>IF($B145&lt;'RI compounds'!$C$6,IF($B145&gt;'RI compounds'!$C$5,INT(EXP(($B145-'RI compounds'!$C$5)/'RI compounds'!$H$6+LN('RI compounds'!$D$5))),""),"")</f>
        <v>#REF!</v>
      </c>
      <c r="G145" s="45" t="e">
        <f>IF($B145&lt;'RI compounds'!$C$7,IF($B145&gt;'RI compounds'!$C$6,INT(EXP(($B145-'RI compounds'!$C$6)/'RI compounds'!$H$7+LN('RI compounds'!$D$6))),""),"")</f>
        <v>#REF!</v>
      </c>
      <c r="H145" s="45" t="e">
        <f>IF($B145&lt;'RI compounds'!$C$8,IF($B145&gt;'RI compounds'!$C$7,INT(EXP(($B145-'RI compounds'!$C$7)/'RI compounds'!$H$8+LN('RI compounds'!$D$7))),""),"")</f>
        <v>#REF!</v>
      </c>
      <c r="I145" s="45" t="e">
        <f>IF($B145&lt;'RI compounds'!$C$9,IF($B145&gt;'RI compounds'!$C$8,INT(EXP(($B145-'RI compounds'!$C$8)/'RI compounds'!$H$9+LN('RI compounds'!$D$8))),""),"")</f>
        <v>#REF!</v>
      </c>
      <c r="J145" s="45" t="e">
        <f>IF($B145&lt;'RI compounds'!$C$10,IF($B145&gt;'RI compounds'!$C$9,INT(EXP(($B145-'RI compounds'!$C$9)/'RI compounds'!$H$10+LN('RI compounds'!$D$9))),""),"")</f>
        <v>#REF!</v>
      </c>
      <c r="K145" s="45" t="e">
        <f>IF($B145&lt;'RI compounds'!$C$11,IF($B145&gt;'RI compounds'!$C$10,INT(EXP(($B145-'RI compounds'!$C$10)/'RI compounds'!$H$11+LN('RI compounds'!$D$10))),""),"")</f>
        <v>#REF!</v>
      </c>
      <c r="L145" s="45" t="e">
        <f>IF($B145&lt;'RI compounds'!$C$12,IF($B145&gt;'RI compounds'!$C$11,INT(EXP(($B145-'RI compounds'!$C$11)/'RI compounds'!$H$12+LN('RI compounds'!$D$11))),""),"")</f>
        <v>#REF!</v>
      </c>
      <c r="M145" s="45" t="e">
        <f>IF($B145&lt;'RI compounds'!$C$13,IF($B145&gt;'RI compounds'!$C$12,INT(EXP(($B145-'RI compounds'!$C$12)/'RI compounds'!$H$13+LN('RI compounds'!$D$12))),""),"")</f>
        <v>#REF!</v>
      </c>
      <c r="N145" s="45" t="e">
        <f>IF($B145&lt;'RI compounds'!$C$14,IF($B145&gt;'RI compounds'!$C$13,INT(EXP(($B145-'RI compounds'!$C$13)/'RI compounds'!$H$14+LN('RI compounds'!$D$13))),""),"")</f>
        <v>#REF!</v>
      </c>
      <c r="O145" s="45" t="e">
        <f>IF($B145&lt;'RI compounds'!$C$15,IF($B145&gt;'RI compounds'!$C$14,INT(EXP(($B145-'RI compounds'!$C$14)/'RI compounds'!$H$15+LN('RI compounds'!$D$14))),""),"")</f>
        <v>#REF!</v>
      </c>
      <c r="P145" s="45" t="e">
        <f>IF($B145&lt;'RI compounds'!$C$16,IF($B145&gt;'RI compounds'!$C$15,INT(EXP(($B145-'RI compounds'!$C$15)/'RI compounds'!$H$16+LN('RI compounds'!$D$15))),""),"")</f>
        <v>#REF!</v>
      </c>
      <c r="Q145" s="45" t="e">
        <f>IF($B145&lt;'RI compounds'!$C$17,IF($B145&gt;'RI compounds'!$C$16,INT(EXP(($B145-'RI compounds'!$C$16)/'RI compounds'!$H$17+LN('RI compounds'!$D$16))),""),"")</f>
        <v>#REF!</v>
      </c>
      <c r="R145" s="45" t="e">
        <f>IF($B145&lt;'RI compounds'!$C$18,IF($B145&gt;'RI compounds'!$C$17,INT(EXP(($B145-'RI compounds'!$C$17)/'RI compounds'!$H$18+LN('RI compounds'!$D$17))),""),"")</f>
        <v>#REF!</v>
      </c>
      <c r="S145" s="45" t="e">
        <f>IF($B145&lt;'RI compounds'!$C$19,IF($B145&gt;'RI compounds'!$C$18,INT(EXP(($B145-'RI compounds'!$C$18)/'RI compounds'!$H$19+LN('RI compounds'!$D$18))),""),"")</f>
        <v>#REF!</v>
      </c>
      <c r="T145" s="45" t="e">
        <f>IF($B145&lt;'RI compounds'!$C$20,IF($B145&gt;'RI compounds'!$C$19,INT(EXP(($B145-'RI compounds'!$C$19)/'RI compounds'!$H$20+LN('RI compounds'!$D$19))),""),"")</f>
        <v>#REF!</v>
      </c>
      <c r="U145" s="45" t="e">
        <f>IF($B145&lt;'RI compounds'!$C$21,IF($B145&gt;'RI compounds'!$C$20,INT(EXP(($B145-'RI compounds'!$C$20)/'RI compounds'!$H$21+LN('RI compounds'!$D$20))),""),"")</f>
        <v>#REF!</v>
      </c>
      <c r="V145" s="45" t="e">
        <f>IF($B145&gt;'RI compounds'!$C$21,INT(EXP(($B145-'RI compounds'!$C$20)/'RI compounds'!$H$21+LN('RI compounds'!$D$20))),"")</f>
        <v>#REF!</v>
      </c>
      <c r="W145" s="28"/>
      <c r="X145" s="48" t="str">
        <f>All!B145</f>
        <v>Benzenepropanoic acid, ethyl ester</v>
      </c>
      <c r="Y145" s="46">
        <f>+All!F145</f>
        <v>1</v>
      </c>
      <c r="Z145" s="49">
        <f>+All!H145</f>
        <v>1363</v>
      </c>
      <c r="AA145" s="50" t="str">
        <f>IF($Z145=500,'RI compounds'!$C$3,IF($Z145&lt;'RI compounds'!$D$3,(LN($Z145)-LN('RI compounds'!$D$3))*'RI compounds'!$H$4+'RI compounds'!$C$3,""))</f>
        <v/>
      </c>
      <c r="AB145" s="50" t="str">
        <f>IF($Z145=600,'RI compounds'!$C$4,IF($Z145&lt;'RI compounds'!$D$4,IF($Z145&gt;'RI compounds'!$D$3,(LN($Z145)-LN('RI compounds'!$D$3))*'RI compounds'!$H$4+'RI compounds'!$C$3,""),""))</f>
        <v/>
      </c>
      <c r="AC145" s="50" t="str">
        <f>IF($Z145=700,+'RI compounds'!$C$5,IF($Z145&lt;'RI compounds'!$D$5,IF($Z145&gt;'RI compounds'!$D$4,(LN($Z145)-LN('RI compounds'!$D$4))*'RI compounds'!$H$5+'RI compounds'!$C$4,""),""))</f>
        <v/>
      </c>
      <c r="AD145" s="50" t="str">
        <f>IF($Z145=800,'RI compounds'!$C$6,IF($Z145&lt;'RI compounds'!$D$6,IF($Z145&gt;'RI compounds'!$D$5,(LN($Z145)-LN('RI compounds'!$D$5))*'RI compounds'!$H$6+'RI compounds'!$C$5,""),""))</f>
        <v/>
      </c>
      <c r="AE145" s="50" t="str">
        <f>IF($Z145=900,'RI compounds'!$C$7,IF($Z145&lt;'RI compounds'!$D$7,IF($Z145&gt;'RI compounds'!$D$6,(LN($Z145)-LN('RI compounds'!$D$6))*'RI compounds'!$H$7+'RI compounds'!$C$6,""),""))</f>
        <v/>
      </c>
      <c r="AF145" s="50" t="str">
        <f>IF($Z145=1000,'RI compounds'!$C$8,IF($Z145&lt;'RI compounds'!$D$8,IF($Z145&gt;'RI compounds'!$D$7,(LN($Z145)-LN('RI compounds'!$D$7))*'RI compounds'!$H$8+'RI compounds'!$C$7,""),""))</f>
        <v/>
      </c>
      <c r="AG145" s="50" t="str">
        <f>IF($Z145=1100,'RI compounds'!$C$9,IF($Z145&lt;'RI compounds'!$D$9,IF($Z145&gt;'RI compounds'!$D$8,(LN($Z145)-LN('RI compounds'!$D$8))*'RI compounds'!$H$9+'RI compounds'!$C$8,""),""))</f>
        <v/>
      </c>
      <c r="AH145" s="50" t="str">
        <f>IF($Z145=1200,'RI compounds'!$C$10,IF($Z145&lt;'RI compounds'!$D$10,IF($Z145&gt;'RI compounds'!$D$9,(LN($Z145)-LN('RI compounds'!$D$9))*'RI compounds'!$H$10+'RI compounds'!$C$9,""),""))</f>
        <v/>
      </c>
      <c r="AI145" s="50" t="str">
        <f>IF($Z145=1300,'RI compounds'!$C$11,IF($Z145&lt;'RI compounds'!$D$11,IF($Z145&gt;'RI compounds'!$D$10,(LN($Z145)-LN('RI compounds'!$D$10))*'RI compounds'!$H$11+'RI compounds'!$C$10,""),""))</f>
        <v/>
      </c>
      <c r="AJ145" s="50">
        <f>IF($Z145=1400,'RI compounds'!$C$12,IF($Z145&lt;'RI compounds'!$D$12,IF($Z145&gt;'RI compounds'!$D$11,(LN($Z145)-LN('RI compounds'!$D$11))*'RI compounds'!$H$12+'RI compounds'!$C$11,""),""))</f>
        <v>21.51928057794154</v>
      </c>
      <c r="AK145" s="50" t="str">
        <f>IF($Z145=1500,'RI compounds'!$C$13,IF($Z145&lt;'RI compounds'!$D$13,IF($Z145&gt;'RI compounds'!$D$12,(LN($Z145)-LN('RI compounds'!$D$12))*'RI compounds'!$H$13+'RI compounds'!$C$12,""),""))</f>
        <v/>
      </c>
      <c r="AL145" s="50" t="str">
        <f>IF($Z145=1600,'RI compounds'!$C$14,IF($Z145&lt;'RI compounds'!$D$14,IF($Z145&gt;'RI compounds'!$D$13,(LN($Z145)-LN('RI compounds'!$D$13))*'RI compounds'!$H$14+'RI compounds'!$C$13,""),""))</f>
        <v/>
      </c>
      <c r="AM145" s="50" t="str">
        <f>IF($Z145=1700,'RI compounds'!$C$15,IF($Z145&lt;'RI compounds'!$D$15,IF($Z145&gt;'RI compounds'!$D$14,(LN($Z145)-LN('RI compounds'!$D$14))*'RI compounds'!$H$15+'RI compounds'!$C$14,""),""))</f>
        <v/>
      </c>
      <c r="AN145" s="50" t="str">
        <f>IF($Z145=1800,'RI compounds'!$C$16,IF($Z145&lt;'RI compounds'!$D$16,IF($Z145&gt;'RI compounds'!$D$15,(LN($Z145)-LN('RI compounds'!$D$15))*'RI compounds'!$H$16+'RI compounds'!$C$15,""),""))</f>
        <v/>
      </c>
      <c r="AO145" s="50" t="str">
        <f>IF($Z145=1900,'RI compounds'!$C$17,IF($Z145&lt;'RI compounds'!$D$17,IF($Z145&gt;'RI compounds'!$D$16,(LN($Z145)-LN('RI compounds'!$D$16))*'RI compounds'!$H$17+'RI compounds'!$C$16,""),""))</f>
        <v/>
      </c>
      <c r="AP145" s="50" t="str">
        <f>IF($Z145=2000,'RI compounds'!$C$18,IF($Z145&lt;'RI compounds'!$D$18,IF($Z145&gt;'RI compounds'!$D$17,(LN($Z145)-LN('RI compounds'!$D$17))*'RI compounds'!$H$18+'RI compounds'!$C$17,""),""))</f>
        <v/>
      </c>
      <c r="AQ145" s="50" t="str">
        <f>IF($Z145=2100,'RI compounds'!$C$19,IF($Z145&lt;'RI compounds'!$D$19,IF($Z145&gt;'RI compounds'!$D$18,(LN($Z145)-LN('RI compounds'!$D$18))*'RI compounds'!$H$19+'RI compounds'!$C$18,""),""))</f>
        <v/>
      </c>
      <c r="AR145" s="50" t="str">
        <f>IF($Z145=2200,'RI compounds'!$C$20,IF($Z145&lt;'RI compounds'!$D$20,IF($Z145&gt;'RI compounds'!$D$19,(LN($Z145)-LN('RI compounds'!$D$19))*'RI compounds'!$H$20+'RI compounds'!$C$19,""),""))</f>
        <v/>
      </c>
      <c r="AS145" s="50" t="str">
        <f>IF($Z145=2300,'RI compounds'!$C$21,IF($Z145&lt;'RI compounds'!$D$21,IF($Z145&gt;'RI compounds'!$D$20,(LN($Z145)-LN('RI compounds'!$D$20))*'RI compounds'!$H$21+'RI compounds'!$C$20,""),""))</f>
        <v/>
      </c>
      <c r="AT145" s="50" t="str">
        <f>IF($Z145&gt;2300,(LN($Z145)-LN('RI compounds'!$D$20))*'RI compounds'!$H$21+'RI compounds'!$C$20,"")</f>
        <v/>
      </c>
    </row>
    <row r="146" spans="1:46" s="7" customFormat="1" ht="15" x14ac:dyDescent="0.25">
      <c r="A146" s="46">
        <f>+All!F146</f>
        <v>0.5</v>
      </c>
      <c r="B146" s="47" t="e">
        <f>All!#REF!</f>
        <v>#REF!</v>
      </c>
      <c r="C146" s="45" t="e">
        <f>IF(B146&lt;'RI compounds'!$C$3,INT(EXP((B146-'RI compounds'!$C$3)/'RI compounds'!$H$4+LN('RI compounds'!$D$3))),"")</f>
        <v>#REF!</v>
      </c>
      <c r="D146" s="45" t="e">
        <f>IF($B146&lt;'RI compounds'!$C$4,IF($B146&gt;'RI compounds'!$C$3,INT(EXP(($B146-'RI compounds'!$C$3)/'RI compounds'!$H$4+LN('RI compounds'!$D$3))),""),"")</f>
        <v>#REF!</v>
      </c>
      <c r="E146" s="45" t="e">
        <f>IF($B146&lt;'RI compounds'!$C$5,IF($B146&gt;'RI compounds'!$C$4,INT(EXP(($B146-'RI compounds'!$C$4)/'RI compounds'!$H$5+LN('RI compounds'!$D$4))),""),"")</f>
        <v>#REF!</v>
      </c>
      <c r="F146" s="45" t="e">
        <f>IF($B146&lt;'RI compounds'!$C$6,IF($B146&gt;'RI compounds'!$C$5,INT(EXP(($B146-'RI compounds'!$C$5)/'RI compounds'!$H$6+LN('RI compounds'!$D$5))),""),"")</f>
        <v>#REF!</v>
      </c>
      <c r="G146" s="45" t="e">
        <f>IF($B146&lt;'RI compounds'!$C$7,IF($B146&gt;'RI compounds'!$C$6,INT(EXP(($B146-'RI compounds'!$C$6)/'RI compounds'!$H$7+LN('RI compounds'!$D$6))),""),"")</f>
        <v>#REF!</v>
      </c>
      <c r="H146" s="45" t="e">
        <f>IF($B146&lt;'RI compounds'!$C$8,IF($B146&gt;'RI compounds'!$C$7,INT(EXP(($B146-'RI compounds'!$C$7)/'RI compounds'!$H$8+LN('RI compounds'!$D$7))),""),"")</f>
        <v>#REF!</v>
      </c>
      <c r="I146" s="45" t="e">
        <f>IF($B146&lt;'RI compounds'!$C$9,IF($B146&gt;'RI compounds'!$C$8,INT(EXP(($B146-'RI compounds'!$C$8)/'RI compounds'!$H$9+LN('RI compounds'!$D$8))),""),"")</f>
        <v>#REF!</v>
      </c>
      <c r="J146" s="45" t="e">
        <f>IF($B146&lt;'RI compounds'!$C$10,IF($B146&gt;'RI compounds'!$C$9,INT(EXP(($B146-'RI compounds'!$C$9)/'RI compounds'!$H$10+LN('RI compounds'!$D$9))),""),"")</f>
        <v>#REF!</v>
      </c>
      <c r="K146" s="45" t="e">
        <f>IF($B146&lt;'RI compounds'!$C$11,IF($B146&gt;'RI compounds'!$C$10,INT(EXP(($B146-'RI compounds'!$C$10)/'RI compounds'!$H$11+LN('RI compounds'!$D$10))),""),"")</f>
        <v>#REF!</v>
      </c>
      <c r="L146" s="45" t="e">
        <f>IF($B146&lt;'RI compounds'!$C$12,IF($B146&gt;'RI compounds'!$C$11,INT(EXP(($B146-'RI compounds'!$C$11)/'RI compounds'!$H$12+LN('RI compounds'!$D$11))),""),"")</f>
        <v>#REF!</v>
      </c>
      <c r="M146" s="45" t="e">
        <f>IF($B146&lt;'RI compounds'!$C$13,IF($B146&gt;'RI compounds'!$C$12,INT(EXP(($B146-'RI compounds'!$C$12)/'RI compounds'!$H$13+LN('RI compounds'!$D$12))),""),"")</f>
        <v>#REF!</v>
      </c>
      <c r="N146" s="45" t="e">
        <f>IF($B146&lt;'RI compounds'!$C$14,IF($B146&gt;'RI compounds'!$C$13,INT(EXP(($B146-'RI compounds'!$C$13)/'RI compounds'!$H$14+LN('RI compounds'!$D$13))),""),"")</f>
        <v>#REF!</v>
      </c>
      <c r="O146" s="45" t="e">
        <f>IF($B146&lt;'RI compounds'!$C$15,IF($B146&gt;'RI compounds'!$C$14,INT(EXP(($B146-'RI compounds'!$C$14)/'RI compounds'!$H$15+LN('RI compounds'!$D$14))),""),"")</f>
        <v>#REF!</v>
      </c>
      <c r="P146" s="45" t="e">
        <f>IF($B146&lt;'RI compounds'!$C$16,IF($B146&gt;'RI compounds'!$C$15,INT(EXP(($B146-'RI compounds'!$C$15)/'RI compounds'!$H$16+LN('RI compounds'!$D$15))),""),"")</f>
        <v>#REF!</v>
      </c>
      <c r="Q146" s="45" t="e">
        <f>IF($B146&lt;'RI compounds'!$C$17,IF($B146&gt;'RI compounds'!$C$16,INT(EXP(($B146-'RI compounds'!$C$16)/'RI compounds'!$H$17+LN('RI compounds'!$D$16))),""),"")</f>
        <v>#REF!</v>
      </c>
      <c r="R146" s="45" t="e">
        <f>IF($B146&lt;'RI compounds'!$C$18,IF($B146&gt;'RI compounds'!$C$17,INT(EXP(($B146-'RI compounds'!$C$17)/'RI compounds'!$H$18+LN('RI compounds'!$D$17))),""),"")</f>
        <v>#REF!</v>
      </c>
      <c r="S146" s="45" t="e">
        <f>IF($B146&lt;'RI compounds'!$C$19,IF($B146&gt;'RI compounds'!$C$18,INT(EXP(($B146-'RI compounds'!$C$18)/'RI compounds'!$H$19+LN('RI compounds'!$D$18))),""),"")</f>
        <v>#REF!</v>
      </c>
      <c r="T146" s="45" t="e">
        <f>IF($B146&lt;'RI compounds'!$C$20,IF($B146&gt;'RI compounds'!$C$19,INT(EXP(($B146-'RI compounds'!$C$19)/'RI compounds'!$H$20+LN('RI compounds'!$D$19))),""),"")</f>
        <v>#REF!</v>
      </c>
      <c r="U146" s="45" t="e">
        <f>IF($B146&lt;'RI compounds'!$C$21,IF($B146&gt;'RI compounds'!$C$20,INT(EXP(($B146-'RI compounds'!$C$20)/'RI compounds'!$H$21+LN('RI compounds'!$D$20))),""),"")</f>
        <v>#REF!</v>
      </c>
      <c r="V146" s="45" t="e">
        <f>IF($B146&gt;'RI compounds'!$C$21,INT(EXP(($B146-'RI compounds'!$C$20)/'RI compounds'!$H$21+LN('RI compounds'!$D$20))),"")</f>
        <v>#REF!</v>
      </c>
      <c r="W146" s="28"/>
      <c r="X146" s="48" t="str">
        <f>All!B146</f>
        <v>2-Undecenal</v>
      </c>
      <c r="Y146" s="46">
        <f>+All!F146</f>
        <v>0.5</v>
      </c>
      <c r="Z146" s="49">
        <f>+All!H146</f>
        <v>1369</v>
      </c>
      <c r="AA146" s="50" t="str">
        <f>IF($Z146=500,'RI compounds'!$C$3,IF($Z146&lt;'RI compounds'!$D$3,(LN($Z146)-LN('RI compounds'!$D$3))*'RI compounds'!$H$4+'RI compounds'!$C$3,""))</f>
        <v/>
      </c>
      <c r="AB146" s="50" t="str">
        <f>IF($Z146=600,'RI compounds'!$C$4,IF($Z146&lt;'RI compounds'!$D$4,IF($Z146&gt;'RI compounds'!$D$3,(LN($Z146)-LN('RI compounds'!$D$3))*'RI compounds'!$H$4+'RI compounds'!$C$3,""),""))</f>
        <v/>
      </c>
      <c r="AC146" s="50" t="str">
        <f>IF($Z146=700,+'RI compounds'!$C$5,IF($Z146&lt;'RI compounds'!$D$5,IF($Z146&gt;'RI compounds'!$D$4,(LN($Z146)-LN('RI compounds'!$D$4))*'RI compounds'!$H$5+'RI compounds'!$C$4,""),""))</f>
        <v/>
      </c>
      <c r="AD146" s="50" t="str">
        <f>IF($Z146=800,'RI compounds'!$C$6,IF($Z146&lt;'RI compounds'!$D$6,IF($Z146&gt;'RI compounds'!$D$5,(LN($Z146)-LN('RI compounds'!$D$5))*'RI compounds'!$H$6+'RI compounds'!$C$5,""),""))</f>
        <v/>
      </c>
      <c r="AE146" s="50" t="str">
        <f>IF($Z146=900,'RI compounds'!$C$7,IF($Z146&lt;'RI compounds'!$D$7,IF($Z146&gt;'RI compounds'!$D$6,(LN($Z146)-LN('RI compounds'!$D$6))*'RI compounds'!$H$7+'RI compounds'!$C$6,""),""))</f>
        <v/>
      </c>
      <c r="AF146" s="50" t="str">
        <f>IF($Z146=1000,'RI compounds'!$C$8,IF($Z146&lt;'RI compounds'!$D$8,IF($Z146&gt;'RI compounds'!$D$7,(LN($Z146)-LN('RI compounds'!$D$7))*'RI compounds'!$H$8+'RI compounds'!$C$7,""),""))</f>
        <v/>
      </c>
      <c r="AG146" s="50" t="str">
        <f>IF($Z146=1100,'RI compounds'!$C$9,IF($Z146&lt;'RI compounds'!$D$9,IF($Z146&gt;'RI compounds'!$D$8,(LN($Z146)-LN('RI compounds'!$D$8))*'RI compounds'!$H$9+'RI compounds'!$C$8,""),""))</f>
        <v/>
      </c>
      <c r="AH146" s="50" t="str">
        <f>IF($Z146=1200,'RI compounds'!$C$10,IF($Z146&lt;'RI compounds'!$D$10,IF($Z146&gt;'RI compounds'!$D$9,(LN($Z146)-LN('RI compounds'!$D$9))*'RI compounds'!$H$10+'RI compounds'!$C$9,""),""))</f>
        <v/>
      </c>
      <c r="AI146" s="50" t="str">
        <f>IF($Z146=1300,'RI compounds'!$C$11,IF($Z146&lt;'RI compounds'!$D$11,IF($Z146&gt;'RI compounds'!$D$10,(LN($Z146)-LN('RI compounds'!$D$10))*'RI compounds'!$H$11+'RI compounds'!$C$10,""),""))</f>
        <v/>
      </c>
      <c r="AJ146" s="50">
        <f>IF($Z146=1400,'RI compounds'!$C$12,IF($Z146&lt;'RI compounds'!$D$12,IF($Z146&gt;'RI compounds'!$D$11,(LN($Z146)-LN('RI compounds'!$D$11))*'RI compounds'!$H$12+'RI compounds'!$C$11,""),""))</f>
        <v>21.609430536969505</v>
      </c>
      <c r="AK146" s="50" t="str">
        <f>IF($Z146=1500,'RI compounds'!$C$13,IF($Z146&lt;'RI compounds'!$D$13,IF($Z146&gt;'RI compounds'!$D$12,(LN($Z146)-LN('RI compounds'!$D$12))*'RI compounds'!$H$13+'RI compounds'!$C$12,""),""))</f>
        <v/>
      </c>
      <c r="AL146" s="50" t="str">
        <f>IF($Z146=1600,'RI compounds'!$C$14,IF($Z146&lt;'RI compounds'!$D$14,IF($Z146&gt;'RI compounds'!$D$13,(LN($Z146)-LN('RI compounds'!$D$13))*'RI compounds'!$H$14+'RI compounds'!$C$13,""),""))</f>
        <v/>
      </c>
      <c r="AM146" s="50" t="str">
        <f>IF($Z146=1700,'RI compounds'!$C$15,IF($Z146&lt;'RI compounds'!$D$15,IF($Z146&gt;'RI compounds'!$D$14,(LN($Z146)-LN('RI compounds'!$D$14))*'RI compounds'!$H$15+'RI compounds'!$C$14,""),""))</f>
        <v/>
      </c>
      <c r="AN146" s="50" t="str">
        <f>IF($Z146=1800,'RI compounds'!$C$16,IF($Z146&lt;'RI compounds'!$D$16,IF($Z146&gt;'RI compounds'!$D$15,(LN($Z146)-LN('RI compounds'!$D$15))*'RI compounds'!$H$16+'RI compounds'!$C$15,""),""))</f>
        <v/>
      </c>
      <c r="AO146" s="50" t="str">
        <f>IF($Z146=1900,'RI compounds'!$C$17,IF($Z146&lt;'RI compounds'!$D$17,IF($Z146&gt;'RI compounds'!$D$16,(LN($Z146)-LN('RI compounds'!$D$16))*'RI compounds'!$H$17+'RI compounds'!$C$16,""),""))</f>
        <v/>
      </c>
      <c r="AP146" s="50" t="str">
        <f>IF($Z146=2000,'RI compounds'!$C$18,IF($Z146&lt;'RI compounds'!$D$18,IF($Z146&gt;'RI compounds'!$D$17,(LN($Z146)-LN('RI compounds'!$D$17))*'RI compounds'!$H$18+'RI compounds'!$C$17,""),""))</f>
        <v/>
      </c>
      <c r="AQ146" s="50" t="str">
        <f>IF($Z146=2100,'RI compounds'!$C$19,IF($Z146&lt;'RI compounds'!$D$19,IF($Z146&gt;'RI compounds'!$D$18,(LN($Z146)-LN('RI compounds'!$D$18))*'RI compounds'!$H$19+'RI compounds'!$C$18,""),""))</f>
        <v/>
      </c>
      <c r="AR146" s="50" t="str">
        <f>IF($Z146=2200,'RI compounds'!$C$20,IF($Z146&lt;'RI compounds'!$D$20,IF($Z146&gt;'RI compounds'!$D$19,(LN($Z146)-LN('RI compounds'!$D$19))*'RI compounds'!$H$20+'RI compounds'!$C$19,""),""))</f>
        <v/>
      </c>
      <c r="AS146" s="50" t="str">
        <f>IF($Z146=2300,'RI compounds'!$C$21,IF($Z146&lt;'RI compounds'!$D$21,IF($Z146&gt;'RI compounds'!$D$20,(LN($Z146)-LN('RI compounds'!$D$20))*'RI compounds'!$H$21+'RI compounds'!$C$20,""),""))</f>
        <v/>
      </c>
      <c r="AT146" s="50" t="str">
        <f>IF($Z146&gt;2300,(LN($Z146)-LN('RI compounds'!$D$20))*'RI compounds'!$H$21+'RI compounds'!$C$20,"")</f>
        <v/>
      </c>
    </row>
    <row r="147" spans="1:46" s="7" customFormat="1" ht="15" x14ac:dyDescent="0.25">
      <c r="A147" s="46">
        <f>+All!F147</f>
        <v>1</v>
      </c>
      <c r="B147" s="47" t="e">
        <f>All!#REF!</f>
        <v>#REF!</v>
      </c>
      <c r="C147" s="45" t="e">
        <f>IF(B147&lt;'RI compounds'!$C$3,INT(EXP((B147-'RI compounds'!$C$3)/'RI compounds'!$H$4+LN('RI compounds'!$D$3))),"")</f>
        <v>#REF!</v>
      </c>
      <c r="D147" s="45" t="e">
        <f>IF($B147&lt;'RI compounds'!$C$4,IF($B147&gt;'RI compounds'!$C$3,INT(EXP(($B147-'RI compounds'!$C$3)/'RI compounds'!$H$4+LN('RI compounds'!$D$3))),""),"")</f>
        <v>#REF!</v>
      </c>
      <c r="E147" s="45" t="e">
        <f>IF($B147&lt;'RI compounds'!$C$5,IF($B147&gt;'RI compounds'!$C$4,INT(EXP(($B147-'RI compounds'!$C$4)/'RI compounds'!$H$5+LN('RI compounds'!$D$4))),""),"")</f>
        <v>#REF!</v>
      </c>
      <c r="F147" s="45" t="e">
        <f>IF($B147&lt;'RI compounds'!$C$6,IF($B147&gt;'RI compounds'!$C$5,INT(EXP(($B147-'RI compounds'!$C$5)/'RI compounds'!$H$6+LN('RI compounds'!$D$5))),""),"")</f>
        <v>#REF!</v>
      </c>
      <c r="G147" s="45" t="e">
        <f>IF($B147&lt;'RI compounds'!$C$7,IF($B147&gt;'RI compounds'!$C$6,INT(EXP(($B147-'RI compounds'!$C$6)/'RI compounds'!$H$7+LN('RI compounds'!$D$6))),""),"")</f>
        <v>#REF!</v>
      </c>
      <c r="H147" s="45" t="e">
        <f>IF($B147&lt;'RI compounds'!$C$8,IF($B147&gt;'RI compounds'!$C$7,INT(EXP(($B147-'RI compounds'!$C$7)/'RI compounds'!$H$8+LN('RI compounds'!$D$7))),""),"")</f>
        <v>#REF!</v>
      </c>
      <c r="I147" s="45" t="e">
        <f>IF($B147&lt;'RI compounds'!$C$9,IF($B147&gt;'RI compounds'!$C$8,INT(EXP(($B147-'RI compounds'!$C$8)/'RI compounds'!$H$9+LN('RI compounds'!$D$8))),""),"")</f>
        <v>#REF!</v>
      </c>
      <c r="J147" s="45" t="e">
        <f>IF($B147&lt;'RI compounds'!$C$10,IF($B147&gt;'RI compounds'!$C$9,INT(EXP(($B147-'RI compounds'!$C$9)/'RI compounds'!$H$10+LN('RI compounds'!$D$9))),""),"")</f>
        <v>#REF!</v>
      </c>
      <c r="K147" s="45" t="e">
        <f>IF($B147&lt;'RI compounds'!$C$11,IF($B147&gt;'RI compounds'!$C$10,INT(EXP(($B147-'RI compounds'!$C$10)/'RI compounds'!$H$11+LN('RI compounds'!$D$10))),""),"")</f>
        <v>#REF!</v>
      </c>
      <c r="L147" s="45" t="e">
        <f>IF($B147&lt;'RI compounds'!$C$12,IF($B147&gt;'RI compounds'!$C$11,INT(EXP(($B147-'RI compounds'!$C$11)/'RI compounds'!$H$12+LN('RI compounds'!$D$11))),""),"")</f>
        <v>#REF!</v>
      </c>
      <c r="M147" s="45" t="e">
        <f>IF($B147&lt;'RI compounds'!$C$13,IF($B147&gt;'RI compounds'!$C$12,INT(EXP(($B147-'RI compounds'!$C$12)/'RI compounds'!$H$13+LN('RI compounds'!$D$12))),""),"")</f>
        <v>#REF!</v>
      </c>
      <c r="N147" s="45" t="e">
        <f>IF($B147&lt;'RI compounds'!$C$14,IF($B147&gt;'RI compounds'!$C$13,INT(EXP(($B147-'RI compounds'!$C$13)/'RI compounds'!$H$14+LN('RI compounds'!$D$13))),""),"")</f>
        <v>#REF!</v>
      </c>
      <c r="O147" s="45" t="e">
        <f>IF($B147&lt;'RI compounds'!$C$15,IF($B147&gt;'RI compounds'!$C$14,INT(EXP(($B147-'RI compounds'!$C$14)/'RI compounds'!$H$15+LN('RI compounds'!$D$14))),""),"")</f>
        <v>#REF!</v>
      </c>
      <c r="P147" s="45" t="e">
        <f>IF($B147&lt;'RI compounds'!$C$16,IF($B147&gt;'RI compounds'!$C$15,INT(EXP(($B147-'RI compounds'!$C$15)/'RI compounds'!$H$16+LN('RI compounds'!$D$15))),""),"")</f>
        <v>#REF!</v>
      </c>
      <c r="Q147" s="45" t="e">
        <f>IF($B147&lt;'RI compounds'!$C$17,IF($B147&gt;'RI compounds'!$C$16,INT(EXP(($B147-'RI compounds'!$C$16)/'RI compounds'!$H$17+LN('RI compounds'!$D$16))),""),"")</f>
        <v>#REF!</v>
      </c>
      <c r="R147" s="45" t="e">
        <f>IF($B147&lt;'RI compounds'!$C$18,IF($B147&gt;'RI compounds'!$C$17,INT(EXP(($B147-'RI compounds'!$C$17)/'RI compounds'!$H$18+LN('RI compounds'!$D$17))),""),"")</f>
        <v>#REF!</v>
      </c>
      <c r="S147" s="45" t="e">
        <f>IF($B147&lt;'RI compounds'!$C$19,IF($B147&gt;'RI compounds'!$C$18,INT(EXP(($B147-'RI compounds'!$C$18)/'RI compounds'!$H$19+LN('RI compounds'!$D$18))),""),"")</f>
        <v>#REF!</v>
      </c>
      <c r="T147" s="45" t="e">
        <f>IF($B147&lt;'RI compounds'!$C$20,IF($B147&gt;'RI compounds'!$C$19,INT(EXP(($B147-'RI compounds'!$C$19)/'RI compounds'!$H$20+LN('RI compounds'!$D$19))),""),"")</f>
        <v>#REF!</v>
      </c>
      <c r="U147" s="45" t="e">
        <f>IF($B147&lt;'RI compounds'!$C$21,IF($B147&gt;'RI compounds'!$C$20,INT(EXP(($B147-'RI compounds'!$C$20)/'RI compounds'!$H$21+LN('RI compounds'!$D$20))),""),"")</f>
        <v>#REF!</v>
      </c>
      <c r="V147" s="45" t="e">
        <f>IF($B147&gt;'RI compounds'!$C$21,INT(EXP(($B147-'RI compounds'!$C$20)/'RI compounds'!$H$21+LN('RI compounds'!$D$20))),"")</f>
        <v>#REF!</v>
      </c>
      <c r="W147" s="28"/>
      <c r="X147" s="48" t="str">
        <f>All!B147</f>
        <v>Eugenol</v>
      </c>
      <c r="Y147" s="46">
        <f>+All!F147</f>
        <v>1</v>
      </c>
      <c r="Z147" s="49">
        <f>+All!H147</f>
        <v>1369</v>
      </c>
      <c r="AA147" s="50" t="str">
        <f>IF($Z147=500,'RI compounds'!$C$3,IF($Z147&lt;'RI compounds'!$D$3,(LN($Z147)-LN('RI compounds'!$D$3))*'RI compounds'!$H$4+'RI compounds'!$C$3,""))</f>
        <v/>
      </c>
      <c r="AB147" s="50" t="str">
        <f>IF($Z147=600,'RI compounds'!$C$4,IF($Z147&lt;'RI compounds'!$D$4,IF($Z147&gt;'RI compounds'!$D$3,(LN($Z147)-LN('RI compounds'!$D$3))*'RI compounds'!$H$4+'RI compounds'!$C$3,""),""))</f>
        <v/>
      </c>
      <c r="AC147" s="50" t="str">
        <f>IF($Z147=700,+'RI compounds'!$C$5,IF($Z147&lt;'RI compounds'!$D$5,IF($Z147&gt;'RI compounds'!$D$4,(LN($Z147)-LN('RI compounds'!$D$4))*'RI compounds'!$H$5+'RI compounds'!$C$4,""),""))</f>
        <v/>
      </c>
      <c r="AD147" s="50" t="str">
        <f>IF($Z147=800,'RI compounds'!$C$6,IF($Z147&lt;'RI compounds'!$D$6,IF($Z147&gt;'RI compounds'!$D$5,(LN($Z147)-LN('RI compounds'!$D$5))*'RI compounds'!$H$6+'RI compounds'!$C$5,""),""))</f>
        <v/>
      </c>
      <c r="AE147" s="50" t="str">
        <f>IF($Z147=900,'RI compounds'!$C$7,IF($Z147&lt;'RI compounds'!$D$7,IF($Z147&gt;'RI compounds'!$D$6,(LN($Z147)-LN('RI compounds'!$D$6))*'RI compounds'!$H$7+'RI compounds'!$C$6,""),""))</f>
        <v/>
      </c>
      <c r="AF147" s="50" t="str">
        <f>IF($Z147=1000,'RI compounds'!$C$8,IF($Z147&lt;'RI compounds'!$D$8,IF($Z147&gt;'RI compounds'!$D$7,(LN($Z147)-LN('RI compounds'!$D$7))*'RI compounds'!$H$8+'RI compounds'!$C$7,""),""))</f>
        <v/>
      </c>
      <c r="AG147" s="50" t="str">
        <f>IF($Z147=1100,'RI compounds'!$C$9,IF($Z147&lt;'RI compounds'!$D$9,IF($Z147&gt;'RI compounds'!$D$8,(LN($Z147)-LN('RI compounds'!$D$8))*'RI compounds'!$H$9+'RI compounds'!$C$8,""),""))</f>
        <v/>
      </c>
      <c r="AH147" s="50" t="str">
        <f>IF($Z147=1200,'RI compounds'!$C$10,IF($Z147&lt;'RI compounds'!$D$10,IF($Z147&gt;'RI compounds'!$D$9,(LN($Z147)-LN('RI compounds'!$D$9))*'RI compounds'!$H$10+'RI compounds'!$C$9,""),""))</f>
        <v/>
      </c>
      <c r="AI147" s="50" t="str">
        <f>IF($Z147=1300,'RI compounds'!$C$11,IF($Z147&lt;'RI compounds'!$D$11,IF($Z147&gt;'RI compounds'!$D$10,(LN($Z147)-LN('RI compounds'!$D$10))*'RI compounds'!$H$11+'RI compounds'!$C$10,""),""))</f>
        <v/>
      </c>
      <c r="AJ147" s="50">
        <f>IF($Z147=1400,'RI compounds'!$C$12,IF($Z147&lt;'RI compounds'!$D$12,IF($Z147&gt;'RI compounds'!$D$11,(LN($Z147)-LN('RI compounds'!$D$11))*'RI compounds'!$H$12+'RI compounds'!$C$11,""),""))</f>
        <v>21.609430536969505</v>
      </c>
      <c r="AK147" s="50" t="str">
        <f>IF($Z147=1500,'RI compounds'!$C$13,IF($Z147&lt;'RI compounds'!$D$13,IF($Z147&gt;'RI compounds'!$D$12,(LN($Z147)-LN('RI compounds'!$D$12))*'RI compounds'!$H$13+'RI compounds'!$C$12,""),""))</f>
        <v/>
      </c>
      <c r="AL147" s="50" t="str">
        <f>IF($Z147=1600,'RI compounds'!$C$14,IF($Z147&lt;'RI compounds'!$D$14,IF($Z147&gt;'RI compounds'!$D$13,(LN($Z147)-LN('RI compounds'!$D$13))*'RI compounds'!$H$14+'RI compounds'!$C$13,""),""))</f>
        <v/>
      </c>
      <c r="AM147" s="50" t="str">
        <f>IF($Z147=1700,'RI compounds'!$C$15,IF($Z147&lt;'RI compounds'!$D$15,IF($Z147&gt;'RI compounds'!$D$14,(LN($Z147)-LN('RI compounds'!$D$14))*'RI compounds'!$H$15+'RI compounds'!$C$14,""),""))</f>
        <v/>
      </c>
      <c r="AN147" s="50" t="str">
        <f>IF($Z147=1800,'RI compounds'!$C$16,IF($Z147&lt;'RI compounds'!$D$16,IF($Z147&gt;'RI compounds'!$D$15,(LN($Z147)-LN('RI compounds'!$D$15))*'RI compounds'!$H$16+'RI compounds'!$C$15,""),""))</f>
        <v/>
      </c>
      <c r="AO147" s="50" t="str">
        <f>IF($Z147=1900,'RI compounds'!$C$17,IF($Z147&lt;'RI compounds'!$D$17,IF($Z147&gt;'RI compounds'!$D$16,(LN($Z147)-LN('RI compounds'!$D$16))*'RI compounds'!$H$17+'RI compounds'!$C$16,""),""))</f>
        <v/>
      </c>
      <c r="AP147" s="50" t="str">
        <f>IF($Z147=2000,'RI compounds'!$C$18,IF($Z147&lt;'RI compounds'!$D$18,IF($Z147&gt;'RI compounds'!$D$17,(LN($Z147)-LN('RI compounds'!$D$17))*'RI compounds'!$H$18+'RI compounds'!$C$17,""),""))</f>
        <v/>
      </c>
      <c r="AQ147" s="50" t="str">
        <f>IF($Z147=2100,'RI compounds'!$C$19,IF($Z147&lt;'RI compounds'!$D$19,IF($Z147&gt;'RI compounds'!$D$18,(LN($Z147)-LN('RI compounds'!$D$18))*'RI compounds'!$H$19+'RI compounds'!$C$18,""),""))</f>
        <v/>
      </c>
      <c r="AR147" s="50" t="str">
        <f>IF($Z147=2200,'RI compounds'!$C$20,IF($Z147&lt;'RI compounds'!$D$20,IF($Z147&gt;'RI compounds'!$D$19,(LN($Z147)-LN('RI compounds'!$D$19))*'RI compounds'!$H$20+'RI compounds'!$C$19,""),""))</f>
        <v/>
      </c>
      <c r="AS147" s="50" t="str">
        <f>IF($Z147=2300,'RI compounds'!$C$21,IF($Z147&lt;'RI compounds'!$D$21,IF($Z147&gt;'RI compounds'!$D$20,(LN($Z147)-LN('RI compounds'!$D$20))*'RI compounds'!$H$21+'RI compounds'!$C$20,""),""))</f>
        <v/>
      </c>
      <c r="AT147" s="50" t="str">
        <f>IF($Z147&gt;2300,(LN($Z147)-LN('RI compounds'!$D$20))*'RI compounds'!$H$21+'RI compounds'!$C$20,"")</f>
        <v/>
      </c>
    </row>
    <row r="148" spans="1:46" s="7" customFormat="1" ht="15" x14ac:dyDescent="0.25">
      <c r="A148" s="46">
        <f>+All!F148</f>
        <v>0.5</v>
      </c>
      <c r="B148" s="47" t="e">
        <f>All!#REF!</f>
        <v>#REF!</v>
      </c>
      <c r="C148" s="45" t="e">
        <f>IF(B148&lt;'RI compounds'!$C$3,INT(EXP((B148-'RI compounds'!$C$3)/'RI compounds'!$H$4+LN('RI compounds'!$D$3))),"")</f>
        <v>#REF!</v>
      </c>
      <c r="D148" s="45" t="e">
        <f>IF($B148&lt;'RI compounds'!$C$4,IF($B148&gt;'RI compounds'!$C$3,INT(EXP(($B148-'RI compounds'!$C$3)/'RI compounds'!$H$4+LN('RI compounds'!$D$3))),""),"")</f>
        <v>#REF!</v>
      </c>
      <c r="E148" s="45" t="e">
        <f>IF($B148&lt;'RI compounds'!$C$5,IF($B148&gt;'RI compounds'!$C$4,INT(EXP(($B148-'RI compounds'!$C$4)/'RI compounds'!$H$5+LN('RI compounds'!$D$4))),""),"")</f>
        <v>#REF!</v>
      </c>
      <c r="F148" s="45" t="e">
        <f>IF($B148&lt;'RI compounds'!$C$6,IF($B148&gt;'RI compounds'!$C$5,INT(EXP(($B148-'RI compounds'!$C$5)/'RI compounds'!$H$6+LN('RI compounds'!$D$5))),""),"")</f>
        <v>#REF!</v>
      </c>
      <c r="G148" s="45" t="e">
        <f>IF($B148&lt;'RI compounds'!$C$7,IF($B148&gt;'RI compounds'!$C$6,INT(EXP(($B148-'RI compounds'!$C$6)/'RI compounds'!$H$7+LN('RI compounds'!$D$6))),""),"")</f>
        <v>#REF!</v>
      </c>
      <c r="H148" s="45" t="e">
        <f>IF($B148&lt;'RI compounds'!$C$8,IF($B148&gt;'RI compounds'!$C$7,INT(EXP(($B148-'RI compounds'!$C$7)/'RI compounds'!$H$8+LN('RI compounds'!$D$7))),""),"")</f>
        <v>#REF!</v>
      </c>
      <c r="I148" s="45" t="e">
        <f>IF($B148&lt;'RI compounds'!$C$9,IF($B148&gt;'RI compounds'!$C$8,INT(EXP(($B148-'RI compounds'!$C$8)/'RI compounds'!$H$9+LN('RI compounds'!$D$8))),""),"")</f>
        <v>#REF!</v>
      </c>
      <c r="J148" s="45" t="e">
        <f>IF($B148&lt;'RI compounds'!$C$10,IF($B148&gt;'RI compounds'!$C$9,INT(EXP(($B148-'RI compounds'!$C$9)/'RI compounds'!$H$10+LN('RI compounds'!$D$9))),""),"")</f>
        <v>#REF!</v>
      </c>
      <c r="K148" s="45" t="e">
        <f>IF($B148&lt;'RI compounds'!$C$11,IF($B148&gt;'RI compounds'!$C$10,INT(EXP(($B148-'RI compounds'!$C$10)/'RI compounds'!$H$11+LN('RI compounds'!$D$10))),""),"")</f>
        <v>#REF!</v>
      </c>
      <c r="L148" s="45" t="e">
        <f>IF($B148&lt;'RI compounds'!$C$12,IF($B148&gt;'RI compounds'!$C$11,INT(EXP(($B148-'RI compounds'!$C$11)/'RI compounds'!$H$12+LN('RI compounds'!$D$11))),""),"")</f>
        <v>#REF!</v>
      </c>
      <c r="M148" s="45" t="e">
        <f>IF($B148&lt;'RI compounds'!$C$13,IF($B148&gt;'RI compounds'!$C$12,INT(EXP(($B148-'RI compounds'!$C$12)/'RI compounds'!$H$13+LN('RI compounds'!$D$12))),""),"")</f>
        <v>#REF!</v>
      </c>
      <c r="N148" s="45" t="e">
        <f>IF($B148&lt;'RI compounds'!$C$14,IF($B148&gt;'RI compounds'!$C$13,INT(EXP(($B148-'RI compounds'!$C$13)/'RI compounds'!$H$14+LN('RI compounds'!$D$13))),""),"")</f>
        <v>#REF!</v>
      </c>
      <c r="O148" s="45" t="e">
        <f>IF($B148&lt;'RI compounds'!$C$15,IF($B148&gt;'RI compounds'!$C$14,INT(EXP(($B148-'RI compounds'!$C$14)/'RI compounds'!$H$15+LN('RI compounds'!$D$14))),""),"")</f>
        <v>#REF!</v>
      </c>
      <c r="P148" s="45" t="e">
        <f>IF($B148&lt;'RI compounds'!$C$16,IF($B148&gt;'RI compounds'!$C$15,INT(EXP(($B148-'RI compounds'!$C$15)/'RI compounds'!$H$16+LN('RI compounds'!$D$15))),""),"")</f>
        <v>#REF!</v>
      </c>
      <c r="Q148" s="45" t="e">
        <f>IF($B148&lt;'RI compounds'!$C$17,IF($B148&gt;'RI compounds'!$C$16,INT(EXP(($B148-'RI compounds'!$C$16)/'RI compounds'!$H$17+LN('RI compounds'!$D$16))),""),"")</f>
        <v>#REF!</v>
      </c>
      <c r="R148" s="45" t="e">
        <f>IF($B148&lt;'RI compounds'!$C$18,IF($B148&gt;'RI compounds'!$C$17,INT(EXP(($B148-'RI compounds'!$C$17)/'RI compounds'!$H$18+LN('RI compounds'!$D$17))),""),"")</f>
        <v>#REF!</v>
      </c>
      <c r="S148" s="45" t="e">
        <f>IF($B148&lt;'RI compounds'!$C$19,IF($B148&gt;'RI compounds'!$C$18,INT(EXP(($B148-'RI compounds'!$C$18)/'RI compounds'!$H$19+LN('RI compounds'!$D$18))),""),"")</f>
        <v>#REF!</v>
      </c>
      <c r="T148" s="45" t="e">
        <f>IF($B148&lt;'RI compounds'!$C$20,IF($B148&gt;'RI compounds'!$C$19,INT(EXP(($B148-'RI compounds'!$C$19)/'RI compounds'!$H$20+LN('RI compounds'!$D$19))),""),"")</f>
        <v>#REF!</v>
      </c>
      <c r="U148" s="45" t="e">
        <f>IF($B148&lt;'RI compounds'!$C$21,IF($B148&gt;'RI compounds'!$C$20,INT(EXP(($B148-'RI compounds'!$C$20)/'RI compounds'!$H$21+LN('RI compounds'!$D$20))),""),"")</f>
        <v>#REF!</v>
      </c>
      <c r="V148" s="45" t="e">
        <f>IF($B148&gt;'RI compounds'!$C$21,INT(EXP(($B148-'RI compounds'!$C$20)/'RI compounds'!$H$21+LN('RI compounds'!$D$20))),"")</f>
        <v>#REF!</v>
      </c>
      <c r="W148" s="28"/>
      <c r="X148" s="48" t="str">
        <f>All!B148</f>
        <v>Hexyl hexanoate</v>
      </c>
      <c r="Y148" s="46">
        <f>+All!F148</f>
        <v>0.5</v>
      </c>
      <c r="Z148" s="49">
        <f>+All!H148</f>
        <v>1382</v>
      </c>
      <c r="AA148" s="50" t="str">
        <f>IF($Z148=500,'RI compounds'!$C$3,IF($Z148&lt;'RI compounds'!$D$3,(LN($Z148)-LN('RI compounds'!$D$3))*'RI compounds'!$H$4+'RI compounds'!$C$3,""))</f>
        <v/>
      </c>
      <c r="AB148" s="50" t="str">
        <f>IF($Z148=600,'RI compounds'!$C$4,IF($Z148&lt;'RI compounds'!$D$4,IF($Z148&gt;'RI compounds'!$D$3,(LN($Z148)-LN('RI compounds'!$D$3))*'RI compounds'!$H$4+'RI compounds'!$C$3,""),""))</f>
        <v/>
      </c>
      <c r="AC148" s="50" t="str">
        <f>IF($Z148=700,+'RI compounds'!$C$5,IF($Z148&lt;'RI compounds'!$D$5,IF($Z148&gt;'RI compounds'!$D$4,(LN($Z148)-LN('RI compounds'!$D$4))*'RI compounds'!$H$5+'RI compounds'!$C$4,""),""))</f>
        <v/>
      </c>
      <c r="AD148" s="50" t="str">
        <f>IF($Z148=800,'RI compounds'!$C$6,IF($Z148&lt;'RI compounds'!$D$6,IF($Z148&gt;'RI compounds'!$D$5,(LN($Z148)-LN('RI compounds'!$D$5))*'RI compounds'!$H$6+'RI compounds'!$C$5,""),""))</f>
        <v/>
      </c>
      <c r="AE148" s="50" t="str">
        <f>IF($Z148=900,'RI compounds'!$C$7,IF($Z148&lt;'RI compounds'!$D$7,IF($Z148&gt;'RI compounds'!$D$6,(LN($Z148)-LN('RI compounds'!$D$6))*'RI compounds'!$H$7+'RI compounds'!$C$6,""),""))</f>
        <v/>
      </c>
      <c r="AF148" s="50" t="str">
        <f>IF($Z148=1000,'RI compounds'!$C$8,IF($Z148&lt;'RI compounds'!$D$8,IF($Z148&gt;'RI compounds'!$D$7,(LN($Z148)-LN('RI compounds'!$D$7))*'RI compounds'!$H$8+'RI compounds'!$C$7,""),""))</f>
        <v/>
      </c>
      <c r="AG148" s="50" t="str">
        <f>IF($Z148=1100,'RI compounds'!$C$9,IF($Z148&lt;'RI compounds'!$D$9,IF($Z148&gt;'RI compounds'!$D$8,(LN($Z148)-LN('RI compounds'!$D$8))*'RI compounds'!$H$9+'RI compounds'!$C$8,""),""))</f>
        <v/>
      </c>
      <c r="AH148" s="50" t="str">
        <f>IF($Z148=1200,'RI compounds'!$C$10,IF($Z148&lt;'RI compounds'!$D$10,IF($Z148&gt;'RI compounds'!$D$9,(LN($Z148)-LN('RI compounds'!$D$9))*'RI compounds'!$H$10+'RI compounds'!$C$9,""),""))</f>
        <v/>
      </c>
      <c r="AI148" s="50" t="str">
        <f>IF($Z148=1300,'RI compounds'!$C$11,IF($Z148&lt;'RI compounds'!$D$11,IF($Z148&gt;'RI compounds'!$D$10,(LN($Z148)-LN('RI compounds'!$D$10))*'RI compounds'!$H$11+'RI compounds'!$C$10,""),""))</f>
        <v/>
      </c>
      <c r="AJ148" s="50">
        <f>IF($Z148=1400,'RI compounds'!$C$12,IF($Z148&lt;'RI compounds'!$D$12,IF($Z148&gt;'RI compounds'!$D$11,(LN($Z148)-LN('RI compounds'!$D$11))*'RI compounds'!$H$12+'RI compounds'!$C$11,""),""))</f>
        <v>21.803407553217561</v>
      </c>
      <c r="AK148" s="50" t="str">
        <f>IF($Z148=1500,'RI compounds'!$C$13,IF($Z148&lt;'RI compounds'!$D$13,IF($Z148&gt;'RI compounds'!$D$12,(LN($Z148)-LN('RI compounds'!$D$12))*'RI compounds'!$H$13+'RI compounds'!$C$12,""),""))</f>
        <v/>
      </c>
      <c r="AL148" s="50" t="str">
        <f>IF($Z148=1600,'RI compounds'!$C$14,IF($Z148&lt;'RI compounds'!$D$14,IF($Z148&gt;'RI compounds'!$D$13,(LN($Z148)-LN('RI compounds'!$D$13))*'RI compounds'!$H$14+'RI compounds'!$C$13,""),""))</f>
        <v/>
      </c>
      <c r="AM148" s="50" t="str">
        <f>IF($Z148=1700,'RI compounds'!$C$15,IF($Z148&lt;'RI compounds'!$D$15,IF($Z148&gt;'RI compounds'!$D$14,(LN($Z148)-LN('RI compounds'!$D$14))*'RI compounds'!$H$15+'RI compounds'!$C$14,""),""))</f>
        <v/>
      </c>
      <c r="AN148" s="50" t="str">
        <f>IF($Z148=1800,'RI compounds'!$C$16,IF($Z148&lt;'RI compounds'!$D$16,IF($Z148&gt;'RI compounds'!$D$15,(LN($Z148)-LN('RI compounds'!$D$15))*'RI compounds'!$H$16+'RI compounds'!$C$15,""),""))</f>
        <v/>
      </c>
      <c r="AO148" s="50" t="str">
        <f>IF($Z148=1900,'RI compounds'!$C$17,IF($Z148&lt;'RI compounds'!$D$17,IF($Z148&gt;'RI compounds'!$D$16,(LN($Z148)-LN('RI compounds'!$D$16))*'RI compounds'!$H$17+'RI compounds'!$C$16,""),""))</f>
        <v/>
      </c>
      <c r="AP148" s="50" t="str">
        <f>IF($Z148=2000,'RI compounds'!$C$18,IF($Z148&lt;'RI compounds'!$D$18,IF($Z148&gt;'RI compounds'!$D$17,(LN($Z148)-LN('RI compounds'!$D$17))*'RI compounds'!$H$18+'RI compounds'!$C$17,""),""))</f>
        <v/>
      </c>
      <c r="AQ148" s="50" t="str">
        <f>IF($Z148=2100,'RI compounds'!$C$19,IF($Z148&lt;'RI compounds'!$D$19,IF($Z148&gt;'RI compounds'!$D$18,(LN($Z148)-LN('RI compounds'!$D$18))*'RI compounds'!$H$19+'RI compounds'!$C$18,""),""))</f>
        <v/>
      </c>
      <c r="AR148" s="50" t="str">
        <f>IF($Z148=2200,'RI compounds'!$C$20,IF($Z148&lt;'RI compounds'!$D$20,IF($Z148&gt;'RI compounds'!$D$19,(LN($Z148)-LN('RI compounds'!$D$19))*'RI compounds'!$H$20+'RI compounds'!$C$19,""),""))</f>
        <v/>
      </c>
      <c r="AS148" s="50" t="str">
        <f>IF($Z148=2300,'RI compounds'!$C$21,IF($Z148&lt;'RI compounds'!$D$21,IF($Z148&gt;'RI compounds'!$D$20,(LN($Z148)-LN('RI compounds'!$D$20))*'RI compounds'!$H$21+'RI compounds'!$C$20,""),""))</f>
        <v/>
      </c>
      <c r="AT148" s="50" t="str">
        <f>IF($Z148&gt;2300,(LN($Z148)-LN('RI compounds'!$D$20))*'RI compounds'!$H$21+'RI compounds'!$C$20,"")</f>
        <v/>
      </c>
    </row>
    <row r="149" spans="1:46" s="7" customFormat="1" ht="15" x14ac:dyDescent="0.25">
      <c r="A149" s="46">
        <f>+All!F149</f>
        <v>0.5</v>
      </c>
      <c r="B149" s="47" t="e">
        <f>All!#REF!</f>
        <v>#REF!</v>
      </c>
      <c r="C149" s="45" t="e">
        <f>IF(B149&lt;'RI compounds'!$C$3,INT(EXP((B149-'RI compounds'!$C$3)/'RI compounds'!$H$4+LN('RI compounds'!$D$3))),"")</f>
        <v>#REF!</v>
      </c>
      <c r="D149" s="45" t="e">
        <f>IF($B149&lt;'RI compounds'!$C$4,IF($B149&gt;'RI compounds'!$C$3,INT(EXP(($B149-'RI compounds'!$C$3)/'RI compounds'!$H$4+LN('RI compounds'!$D$3))),""),"")</f>
        <v>#REF!</v>
      </c>
      <c r="E149" s="45" t="e">
        <f>IF($B149&lt;'RI compounds'!$C$5,IF($B149&gt;'RI compounds'!$C$4,INT(EXP(($B149-'RI compounds'!$C$4)/'RI compounds'!$H$5+LN('RI compounds'!$D$4))),""),"")</f>
        <v>#REF!</v>
      </c>
      <c r="F149" s="45" t="e">
        <f>IF($B149&lt;'RI compounds'!$C$6,IF($B149&gt;'RI compounds'!$C$5,INT(EXP(($B149-'RI compounds'!$C$5)/'RI compounds'!$H$6+LN('RI compounds'!$D$5))),""),"")</f>
        <v>#REF!</v>
      </c>
      <c r="G149" s="45" t="e">
        <f>IF($B149&lt;'RI compounds'!$C$7,IF($B149&gt;'RI compounds'!$C$6,INT(EXP(($B149-'RI compounds'!$C$6)/'RI compounds'!$H$7+LN('RI compounds'!$D$6))),""),"")</f>
        <v>#REF!</v>
      </c>
      <c r="H149" s="45" t="e">
        <f>IF($B149&lt;'RI compounds'!$C$8,IF($B149&gt;'RI compounds'!$C$7,INT(EXP(($B149-'RI compounds'!$C$7)/'RI compounds'!$H$8+LN('RI compounds'!$D$7))),""),"")</f>
        <v>#REF!</v>
      </c>
      <c r="I149" s="45" t="e">
        <f>IF($B149&lt;'RI compounds'!$C$9,IF($B149&gt;'RI compounds'!$C$8,INT(EXP(($B149-'RI compounds'!$C$8)/'RI compounds'!$H$9+LN('RI compounds'!$D$8))),""),"")</f>
        <v>#REF!</v>
      </c>
      <c r="J149" s="45" t="e">
        <f>IF($B149&lt;'RI compounds'!$C$10,IF($B149&gt;'RI compounds'!$C$9,INT(EXP(($B149-'RI compounds'!$C$9)/'RI compounds'!$H$10+LN('RI compounds'!$D$9))),""),"")</f>
        <v>#REF!</v>
      </c>
      <c r="K149" s="45" t="e">
        <f>IF($B149&lt;'RI compounds'!$C$11,IF($B149&gt;'RI compounds'!$C$10,INT(EXP(($B149-'RI compounds'!$C$10)/'RI compounds'!$H$11+LN('RI compounds'!$D$10))),""),"")</f>
        <v>#REF!</v>
      </c>
      <c r="L149" s="45" t="e">
        <f>IF($B149&lt;'RI compounds'!$C$12,IF($B149&gt;'RI compounds'!$C$11,INT(EXP(($B149-'RI compounds'!$C$11)/'RI compounds'!$H$12+LN('RI compounds'!$D$11))),""),"")</f>
        <v>#REF!</v>
      </c>
      <c r="M149" s="45" t="e">
        <f>IF($B149&lt;'RI compounds'!$C$13,IF($B149&gt;'RI compounds'!$C$12,INT(EXP(($B149-'RI compounds'!$C$12)/'RI compounds'!$H$13+LN('RI compounds'!$D$12))),""),"")</f>
        <v>#REF!</v>
      </c>
      <c r="N149" s="45" t="e">
        <f>IF($B149&lt;'RI compounds'!$C$14,IF($B149&gt;'RI compounds'!$C$13,INT(EXP(($B149-'RI compounds'!$C$13)/'RI compounds'!$H$14+LN('RI compounds'!$D$13))),""),"")</f>
        <v>#REF!</v>
      </c>
      <c r="O149" s="45" t="e">
        <f>IF($B149&lt;'RI compounds'!$C$15,IF($B149&gt;'RI compounds'!$C$14,INT(EXP(($B149-'RI compounds'!$C$14)/'RI compounds'!$H$15+LN('RI compounds'!$D$14))),""),"")</f>
        <v>#REF!</v>
      </c>
      <c r="P149" s="45" t="e">
        <f>IF($B149&lt;'RI compounds'!$C$16,IF($B149&gt;'RI compounds'!$C$15,INT(EXP(($B149-'RI compounds'!$C$15)/'RI compounds'!$H$16+LN('RI compounds'!$D$15))),""),"")</f>
        <v>#REF!</v>
      </c>
      <c r="Q149" s="45" t="e">
        <f>IF($B149&lt;'RI compounds'!$C$17,IF($B149&gt;'RI compounds'!$C$16,INT(EXP(($B149-'RI compounds'!$C$16)/'RI compounds'!$H$17+LN('RI compounds'!$D$16))),""),"")</f>
        <v>#REF!</v>
      </c>
      <c r="R149" s="45" t="e">
        <f>IF($B149&lt;'RI compounds'!$C$18,IF($B149&gt;'RI compounds'!$C$17,INT(EXP(($B149-'RI compounds'!$C$17)/'RI compounds'!$H$18+LN('RI compounds'!$D$17))),""),"")</f>
        <v>#REF!</v>
      </c>
      <c r="S149" s="45" t="e">
        <f>IF($B149&lt;'RI compounds'!$C$19,IF($B149&gt;'RI compounds'!$C$18,INT(EXP(($B149-'RI compounds'!$C$18)/'RI compounds'!$H$19+LN('RI compounds'!$D$18))),""),"")</f>
        <v>#REF!</v>
      </c>
      <c r="T149" s="45" t="e">
        <f>IF($B149&lt;'RI compounds'!$C$20,IF($B149&gt;'RI compounds'!$C$19,INT(EXP(($B149-'RI compounds'!$C$19)/'RI compounds'!$H$20+LN('RI compounds'!$D$19))),""),"")</f>
        <v>#REF!</v>
      </c>
      <c r="U149" s="45" t="e">
        <f>IF($B149&lt;'RI compounds'!$C$21,IF($B149&gt;'RI compounds'!$C$20,INT(EXP(($B149-'RI compounds'!$C$20)/'RI compounds'!$H$21+LN('RI compounds'!$D$20))),""),"")</f>
        <v>#REF!</v>
      </c>
      <c r="V149" s="45" t="e">
        <f>IF($B149&gt;'RI compounds'!$C$21,INT(EXP(($B149-'RI compounds'!$C$20)/'RI compounds'!$H$21+LN('RI compounds'!$D$20))),"")</f>
        <v>#REF!</v>
      </c>
      <c r="W149" s="28"/>
      <c r="X149" s="48" t="str">
        <f>All!B149</f>
        <v>Octyl butanoate</v>
      </c>
      <c r="Y149" s="46">
        <f>+All!F149</f>
        <v>0.5</v>
      </c>
      <c r="Z149" s="49">
        <f>+All!H149</f>
        <v>1385</v>
      </c>
      <c r="AA149" s="50" t="str">
        <f>IF($Z149=500,'RI compounds'!$C$3,IF($Z149&lt;'RI compounds'!$D$3,(LN($Z149)-LN('RI compounds'!$D$3))*'RI compounds'!$H$4+'RI compounds'!$C$3,""))</f>
        <v/>
      </c>
      <c r="AB149" s="50" t="str">
        <f>IF($Z149=600,'RI compounds'!$C$4,IF($Z149&lt;'RI compounds'!$D$4,IF($Z149&gt;'RI compounds'!$D$3,(LN($Z149)-LN('RI compounds'!$D$3))*'RI compounds'!$H$4+'RI compounds'!$C$3,""),""))</f>
        <v/>
      </c>
      <c r="AC149" s="50" t="str">
        <f>IF($Z149=700,+'RI compounds'!$C$5,IF($Z149&lt;'RI compounds'!$D$5,IF($Z149&gt;'RI compounds'!$D$4,(LN($Z149)-LN('RI compounds'!$D$4))*'RI compounds'!$H$5+'RI compounds'!$C$4,""),""))</f>
        <v/>
      </c>
      <c r="AD149" s="50" t="str">
        <f>IF($Z149=800,'RI compounds'!$C$6,IF($Z149&lt;'RI compounds'!$D$6,IF($Z149&gt;'RI compounds'!$D$5,(LN($Z149)-LN('RI compounds'!$D$5))*'RI compounds'!$H$6+'RI compounds'!$C$5,""),""))</f>
        <v/>
      </c>
      <c r="AE149" s="50" t="str">
        <f>IF($Z149=900,'RI compounds'!$C$7,IF($Z149&lt;'RI compounds'!$D$7,IF($Z149&gt;'RI compounds'!$D$6,(LN($Z149)-LN('RI compounds'!$D$6))*'RI compounds'!$H$7+'RI compounds'!$C$6,""),""))</f>
        <v/>
      </c>
      <c r="AF149" s="50" t="str">
        <f>IF($Z149=1000,'RI compounds'!$C$8,IF($Z149&lt;'RI compounds'!$D$8,IF($Z149&gt;'RI compounds'!$D$7,(LN($Z149)-LN('RI compounds'!$D$7))*'RI compounds'!$H$8+'RI compounds'!$C$7,""),""))</f>
        <v/>
      </c>
      <c r="AG149" s="50" t="str">
        <f>IF($Z149=1100,'RI compounds'!$C$9,IF($Z149&lt;'RI compounds'!$D$9,IF($Z149&gt;'RI compounds'!$D$8,(LN($Z149)-LN('RI compounds'!$D$8))*'RI compounds'!$H$9+'RI compounds'!$C$8,""),""))</f>
        <v/>
      </c>
      <c r="AH149" s="50" t="str">
        <f>IF($Z149=1200,'RI compounds'!$C$10,IF($Z149&lt;'RI compounds'!$D$10,IF($Z149&gt;'RI compounds'!$D$9,(LN($Z149)-LN('RI compounds'!$D$9))*'RI compounds'!$H$10+'RI compounds'!$C$9,""),""))</f>
        <v/>
      </c>
      <c r="AI149" s="50" t="str">
        <f>IF($Z149=1300,'RI compounds'!$C$11,IF($Z149&lt;'RI compounds'!$D$11,IF($Z149&gt;'RI compounds'!$D$10,(LN($Z149)-LN('RI compounds'!$D$10))*'RI compounds'!$H$11+'RI compounds'!$C$10,""),""))</f>
        <v/>
      </c>
      <c r="AJ149" s="50">
        <f>IF($Z149=1400,'RI compounds'!$C$12,IF($Z149&lt;'RI compounds'!$D$12,IF($Z149&gt;'RI compounds'!$D$11,(LN($Z149)-LN('RI compounds'!$D$11))*'RI compounds'!$H$12+'RI compounds'!$C$11,""),""))</f>
        <v>21.847912321666279</v>
      </c>
      <c r="AK149" s="50" t="str">
        <f>IF($Z149=1500,'RI compounds'!$C$13,IF($Z149&lt;'RI compounds'!$D$13,IF($Z149&gt;'RI compounds'!$D$12,(LN($Z149)-LN('RI compounds'!$D$12))*'RI compounds'!$H$13+'RI compounds'!$C$12,""),""))</f>
        <v/>
      </c>
      <c r="AL149" s="50" t="str">
        <f>IF($Z149=1600,'RI compounds'!$C$14,IF($Z149&lt;'RI compounds'!$D$14,IF($Z149&gt;'RI compounds'!$D$13,(LN($Z149)-LN('RI compounds'!$D$13))*'RI compounds'!$H$14+'RI compounds'!$C$13,""),""))</f>
        <v/>
      </c>
      <c r="AM149" s="50" t="str">
        <f>IF($Z149=1700,'RI compounds'!$C$15,IF($Z149&lt;'RI compounds'!$D$15,IF($Z149&gt;'RI compounds'!$D$14,(LN($Z149)-LN('RI compounds'!$D$14))*'RI compounds'!$H$15+'RI compounds'!$C$14,""),""))</f>
        <v/>
      </c>
      <c r="AN149" s="50" t="str">
        <f>IF($Z149=1800,'RI compounds'!$C$16,IF($Z149&lt;'RI compounds'!$D$16,IF($Z149&gt;'RI compounds'!$D$15,(LN($Z149)-LN('RI compounds'!$D$15))*'RI compounds'!$H$16+'RI compounds'!$C$15,""),""))</f>
        <v/>
      </c>
      <c r="AO149" s="50" t="str">
        <f>IF($Z149=1900,'RI compounds'!$C$17,IF($Z149&lt;'RI compounds'!$D$17,IF($Z149&gt;'RI compounds'!$D$16,(LN($Z149)-LN('RI compounds'!$D$16))*'RI compounds'!$H$17+'RI compounds'!$C$16,""),""))</f>
        <v/>
      </c>
      <c r="AP149" s="50" t="str">
        <f>IF($Z149=2000,'RI compounds'!$C$18,IF($Z149&lt;'RI compounds'!$D$18,IF($Z149&gt;'RI compounds'!$D$17,(LN($Z149)-LN('RI compounds'!$D$17))*'RI compounds'!$H$18+'RI compounds'!$C$17,""),""))</f>
        <v/>
      </c>
      <c r="AQ149" s="50" t="str">
        <f>IF($Z149=2100,'RI compounds'!$C$19,IF($Z149&lt;'RI compounds'!$D$19,IF($Z149&gt;'RI compounds'!$D$18,(LN($Z149)-LN('RI compounds'!$D$18))*'RI compounds'!$H$19+'RI compounds'!$C$18,""),""))</f>
        <v/>
      </c>
      <c r="AR149" s="50" t="str">
        <f>IF($Z149=2200,'RI compounds'!$C$20,IF($Z149&lt;'RI compounds'!$D$20,IF($Z149&gt;'RI compounds'!$D$19,(LN($Z149)-LN('RI compounds'!$D$19))*'RI compounds'!$H$20+'RI compounds'!$C$19,""),""))</f>
        <v/>
      </c>
      <c r="AS149" s="50" t="str">
        <f>IF($Z149=2300,'RI compounds'!$C$21,IF($Z149&lt;'RI compounds'!$D$21,IF($Z149&gt;'RI compounds'!$D$20,(LN($Z149)-LN('RI compounds'!$D$20))*'RI compounds'!$H$21+'RI compounds'!$C$20,""),""))</f>
        <v/>
      </c>
      <c r="AT149" s="50" t="str">
        <f>IF($Z149&gt;2300,(LN($Z149)-LN('RI compounds'!$D$20))*'RI compounds'!$H$21+'RI compounds'!$C$20,"")</f>
        <v/>
      </c>
    </row>
    <row r="150" spans="1:46" s="7" customFormat="1" ht="15" x14ac:dyDescent="0.25">
      <c r="A150" s="46">
        <f>+All!F150</f>
        <v>0.5</v>
      </c>
      <c r="B150" s="47" t="e">
        <f>All!#REF!</f>
        <v>#REF!</v>
      </c>
      <c r="C150" s="45" t="e">
        <f>IF(B150&lt;'RI compounds'!$C$3,INT(EXP((B150-'RI compounds'!$C$3)/'RI compounds'!$H$4+LN('RI compounds'!$D$3))),"")</f>
        <v>#REF!</v>
      </c>
      <c r="D150" s="45" t="e">
        <f>IF($B150&lt;'RI compounds'!$C$4,IF($B150&gt;'RI compounds'!$C$3,INT(EXP(($B150-'RI compounds'!$C$3)/'RI compounds'!$H$4+LN('RI compounds'!$D$3))),""),"")</f>
        <v>#REF!</v>
      </c>
      <c r="E150" s="45" t="e">
        <f>IF($B150&lt;'RI compounds'!$C$5,IF($B150&gt;'RI compounds'!$C$4,INT(EXP(($B150-'RI compounds'!$C$4)/'RI compounds'!$H$5+LN('RI compounds'!$D$4))),""),"")</f>
        <v>#REF!</v>
      </c>
      <c r="F150" s="45" t="e">
        <f>IF($B150&lt;'RI compounds'!$C$6,IF($B150&gt;'RI compounds'!$C$5,INT(EXP(($B150-'RI compounds'!$C$5)/'RI compounds'!$H$6+LN('RI compounds'!$D$5))),""),"")</f>
        <v>#REF!</v>
      </c>
      <c r="G150" s="45" t="e">
        <f>IF($B150&lt;'RI compounds'!$C$7,IF($B150&gt;'RI compounds'!$C$6,INT(EXP(($B150-'RI compounds'!$C$6)/'RI compounds'!$H$7+LN('RI compounds'!$D$6))),""),"")</f>
        <v>#REF!</v>
      </c>
      <c r="H150" s="45" t="e">
        <f>IF($B150&lt;'RI compounds'!$C$8,IF($B150&gt;'RI compounds'!$C$7,INT(EXP(($B150-'RI compounds'!$C$7)/'RI compounds'!$H$8+LN('RI compounds'!$D$7))),""),"")</f>
        <v>#REF!</v>
      </c>
      <c r="I150" s="45" t="e">
        <f>IF($B150&lt;'RI compounds'!$C$9,IF($B150&gt;'RI compounds'!$C$8,INT(EXP(($B150-'RI compounds'!$C$8)/'RI compounds'!$H$9+LN('RI compounds'!$D$8))),""),"")</f>
        <v>#REF!</v>
      </c>
      <c r="J150" s="45" t="e">
        <f>IF($B150&lt;'RI compounds'!$C$10,IF($B150&gt;'RI compounds'!$C$9,INT(EXP(($B150-'RI compounds'!$C$9)/'RI compounds'!$H$10+LN('RI compounds'!$D$9))),""),"")</f>
        <v>#REF!</v>
      </c>
      <c r="K150" s="45" t="e">
        <f>IF($B150&lt;'RI compounds'!$C$11,IF($B150&gt;'RI compounds'!$C$10,INT(EXP(($B150-'RI compounds'!$C$10)/'RI compounds'!$H$11+LN('RI compounds'!$D$10))),""),"")</f>
        <v>#REF!</v>
      </c>
      <c r="L150" s="45" t="e">
        <f>IF($B150&lt;'RI compounds'!$C$12,IF($B150&gt;'RI compounds'!$C$11,INT(EXP(($B150-'RI compounds'!$C$11)/'RI compounds'!$H$12+LN('RI compounds'!$D$11))),""),"")</f>
        <v>#REF!</v>
      </c>
      <c r="M150" s="45" t="e">
        <f>IF($B150&lt;'RI compounds'!$C$13,IF($B150&gt;'RI compounds'!$C$12,INT(EXP(($B150-'RI compounds'!$C$12)/'RI compounds'!$H$13+LN('RI compounds'!$D$12))),""),"")</f>
        <v>#REF!</v>
      </c>
      <c r="N150" s="45" t="e">
        <f>IF($B150&lt;'RI compounds'!$C$14,IF($B150&gt;'RI compounds'!$C$13,INT(EXP(($B150-'RI compounds'!$C$13)/'RI compounds'!$H$14+LN('RI compounds'!$D$13))),""),"")</f>
        <v>#REF!</v>
      </c>
      <c r="O150" s="45" t="e">
        <f>IF($B150&lt;'RI compounds'!$C$15,IF($B150&gt;'RI compounds'!$C$14,INT(EXP(($B150-'RI compounds'!$C$14)/'RI compounds'!$H$15+LN('RI compounds'!$D$14))),""),"")</f>
        <v>#REF!</v>
      </c>
      <c r="P150" s="45" t="e">
        <f>IF($B150&lt;'RI compounds'!$C$16,IF($B150&gt;'RI compounds'!$C$15,INT(EXP(($B150-'RI compounds'!$C$15)/'RI compounds'!$H$16+LN('RI compounds'!$D$15))),""),"")</f>
        <v>#REF!</v>
      </c>
      <c r="Q150" s="45" t="e">
        <f>IF($B150&lt;'RI compounds'!$C$17,IF($B150&gt;'RI compounds'!$C$16,INT(EXP(($B150-'RI compounds'!$C$16)/'RI compounds'!$H$17+LN('RI compounds'!$D$16))),""),"")</f>
        <v>#REF!</v>
      </c>
      <c r="R150" s="45" t="e">
        <f>IF($B150&lt;'RI compounds'!$C$18,IF($B150&gt;'RI compounds'!$C$17,INT(EXP(($B150-'RI compounds'!$C$17)/'RI compounds'!$H$18+LN('RI compounds'!$D$17))),""),"")</f>
        <v>#REF!</v>
      </c>
      <c r="S150" s="45" t="e">
        <f>IF($B150&lt;'RI compounds'!$C$19,IF($B150&gt;'RI compounds'!$C$18,INT(EXP(($B150-'RI compounds'!$C$18)/'RI compounds'!$H$19+LN('RI compounds'!$D$18))),""),"")</f>
        <v>#REF!</v>
      </c>
      <c r="T150" s="45" t="e">
        <f>IF($B150&lt;'RI compounds'!$C$20,IF($B150&gt;'RI compounds'!$C$19,INT(EXP(($B150-'RI compounds'!$C$19)/'RI compounds'!$H$20+LN('RI compounds'!$D$19))),""),"")</f>
        <v>#REF!</v>
      </c>
      <c r="U150" s="45" t="e">
        <f>IF($B150&lt;'RI compounds'!$C$21,IF($B150&gt;'RI compounds'!$C$20,INT(EXP(($B150-'RI compounds'!$C$20)/'RI compounds'!$H$21+LN('RI compounds'!$D$20))),""),"")</f>
        <v>#REF!</v>
      </c>
      <c r="V150" s="45" t="e">
        <f>IF($B150&gt;'RI compounds'!$C$21,INT(EXP(($B150-'RI compounds'!$C$20)/'RI compounds'!$H$21+LN('RI compounds'!$D$20))),"")</f>
        <v>#REF!</v>
      </c>
      <c r="W150" s="28"/>
      <c r="X150" s="48" t="str">
        <f>All!B150</f>
        <v>Ethyl decanoate</v>
      </c>
      <c r="Y150" s="46">
        <f>+All!F150</f>
        <v>0.5</v>
      </c>
      <c r="Z150" s="49">
        <f>+All!H150</f>
        <v>1390</v>
      </c>
      <c r="AA150" s="50" t="str">
        <f>IF($Z150=500,'RI compounds'!$C$3,IF($Z150&lt;'RI compounds'!$D$3,(LN($Z150)-LN('RI compounds'!$D$3))*'RI compounds'!$H$4+'RI compounds'!$C$3,""))</f>
        <v/>
      </c>
      <c r="AB150" s="50" t="str">
        <f>IF($Z150=600,'RI compounds'!$C$4,IF($Z150&lt;'RI compounds'!$D$4,IF($Z150&gt;'RI compounds'!$D$3,(LN($Z150)-LN('RI compounds'!$D$3))*'RI compounds'!$H$4+'RI compounds'!$C$3,""),""))</f>
        <v/>
      </c>
      <c r="AC150" s="50" t="str">
        <f>IF($Z150=700,+'RI compounds'!$C$5,IF($Z150&lt;'RI compounds'!$D$5,IF($Z150&gt;'RI compounds'!$D$4,(LN($Z150)-LN('RI compounds'!$D$4))*'RI compounds'!$H$5+'RI compounds'!$C$4,""),""))</f>
        <v/>
      </c>
      <c r="AD150" s="50" t="str">
        <f>IF($Z150=800,'RI compounds'!$C$6,IF($Z150&lt;'RI compounds'!$D$6,IF($Z150&gt;'RI compounds'!$D$5,(LN($Z150)-LN('RI compounds'!$D$5))*'RI compounds'!$H$6+'RI compounds'!$C$5,""),""))</f>
        <v/>
      </c>
      <c r="AE150" s="50" t="str">
        <f>IF($Z150=900,'RI compounds'!$C$7,IF($Z150&lt;'RI compounds'!$D$7,IF($Z150&gt;'RI compounds'!$D$6,(LN($Z150)-LN('RI compounds'!$D$6))*'RI compounds'!$H$7+'RI compounds'!$C$6,""),""))</f>
        <v/>
      </c>
      <c r="AF150" s="50" t="str">
        <f>IF($Z150=1000,'RI compounds'!$C$8,IF($Z150&lt;'RI compounds'!$D$8,IF($Z150&gt;'RI compounds'!$D$7,(LN($Z150)-LN('RI compounds'!$D$7))*'RI compounds'!$H$8+'RI compounds'!$C$7,""),""))</f>
        <v/>
      </c>
      <c r="AG150" s="50" t="str">
        <f>IF($Z150=1100,'RI compounds'!$C$9,IF($Z150&lt;'RI compounds'!$D$9,IF($Z150&gt;'RI compounds'!$D$8,(LN($Z150)-LN('RI compounds'!$D$8))*'RI compounds'!$H$9+'RI compounds'!$C$8,""),""))</f>
        <v/>
      </c>
      <c r="AH150" s="50" t="str">
        <f>IF($Z150=1200,'RI compounds'!$C$10,IF($Z150&lt;'RI compounds'!$D$10,IF($Z150&gt;'RI compounds'!$D$9,(LN($Z150)-LN('RI compounds'!$D$9))*'RI compounds'!$H$10+'RI compounds'!$C$9,""),""))</f>
        <v/>
      </c>
      <c r="AI150" s="50" t="str">
        <f>IF($Z150=1300,'RI compounds'!$C$11,IF($Z150&lt;'RI compounds'!$D$11,IF($Z150&gt;'RI compounds'!$D$10,(LN($Z150)-LN('RI compounds'!$D$10))*'RI compounds'!$H$11+'RI compounds'!$C$10,""),""))</f>
        <v/>
      </c>
      <c r="AJ150" s="50">
        <f>IF($Z150=1400,'RI compounds'!$C$12,IF($Z150&lt;'RI compounds'!$D$12,IF($Z150&gt;'RI compounds'!$D$11,(LN($Z150)-LN('RI compounds'!$D$11))*'RI compounds'!$H$12+'RI compounds'!$C$11,""),""))</f>
        <v>21.921873150079549</v>
      </c>
      <c r="AK150" s="50" t="str">
        <f>IF($Z150=1500,'RI compounds'!$C$13,IF($Z150&lt;'RI compounds'!$D$13,IF($Z150&gt;'RI compounds'!$D$12,(LN($Z150)-LN('RI compounds'!$D$12))*'RI compounds'!$H$13+'RI compounds'!$C$12,""),""))</f>
        <v/>
      </c>
      <c r="AL150" s="50" t="str">
        <f>IF($Z150=1600,'RI compounds'!$C$14,IF($Z150&lt;'RI compounds'!$D$14,IF($Z150&gt;'RI compounds'!$D$13,(LN($Z150)-LN('RI compounds'!$D$13))*'RI compounds'!$H$14+'RI compounds'!$C$13,""),""))</f>
        <v/>
      </c>
      <c r="AM150" s="50" t="str">
        <f>IF($Z150=1700,'RI compounds'!$C$15,IF($Z150&lt;'RI compounds'!$D$15,IF($Z150&gt;'RI compounds'!$D$14,(LN($Z150)-LN('RI compounds'!$D$14))*'RI compounds'!$H$15+'RI compounds'!$C$14,""),""))</f>
        <v/>
      </c>
      <c r="AN150" s="50" t="str">
        <f>IF($Z150=1800,'RI compounds'!$C$16,IF($Z150&lt;'RI compounds'!$D$16,IF($Z150&gt;'RI compounds'!$D$15,(LN($Z150)-LN('RI compounds'!$D$15))*'RI compounds'!$H$16+'RI compounds'!$C$15,""),""))</f>
        <v/>
      </c>
      <c r="AO150" s="50" t="str">
        <f>IF($Z150=1900,'RI compounds'!$C$17,IF($Z150&lt;'RI compounds'!$D$17,IF($Z150&gt;'RI compounds'!$D$16,(LN($Z150)-LN('RI compounds'!$D$16))*'RI compounds'!$H$17+'RI compounds'!$C$16,""),""))</f>
        <v/>
      </c>
      <c r="AP150" s="50" t="str">
        <f>IF($Z150=2000,'RI compounds'!$C$18,IF($Z150&lt;'RI compounds'!$D$18,IF($Z150&gt;'RI compounds'!$D$17,(LN($Z150)-LN('RI compounds'!$D$17))*'RI compounds'!$H$18+'RI compounds'!$C$17,""),""))</f>
        <v/>
      </c>
      <c r="AQ150" s="50" t="str">
        <f>IF($Z150=2100,'RI compounds'!$C$19,IF($Z150&lt;'RI compounds'!$D$19,IF($Z150&gt;'RI compounds'!$D$18,(LN($Z150)-LN('RI compounds'!$D$18))*'RI compounds'!$H$19+'RI compounds'!$C$18,""),""))</f>
        <v/>
      </c>
      <c r="AR150" s="50" t="str">
        <f>IF($Z150=2200,'RI compounds'!$C$20,IF($Z150&lt;'RI compounds'!$D$20,IF($Z150&gt;'RI compounds'!$D$19,(LN($Z150)-LN('RI compounds'!$D$19))*'RI compounds'!$H$20+'RI compounds'!$C$19,""),""))</f>
        <v/>
      </c>
      <c r="AS150" s="50" t="str">
        <f>IF($Z150=2300,'RI compounds'!$C$21,IF($Z150&lt;'RI compounds'!$D$21,IF($Z150&gt;'RI compounds'!$D$20,(LN($Z150)-LN('RI compounds'!$D$20))*'RI compounds'!$H$21+'RI compounds'!$C$20,""),""))</f>
        <v/>
      </c>
      <c r="AT150" s="50" t="str">
        <f>IF($Z150&gt;2300,(LN($Z150)-LN('RI compounds'!$D$20))*'RI compounds'!$H$21+'RI compounds'!$C$20,"")</f>
        <v/>
      </c>
    </row>
    <row r="151" spans="1:46" s="7" customFormat="1" ht="15" x14ac:dyDescent="0.25">
      <c r="A151" s="46">
        <f>+All!F151</f>
        <v>0.5</v>
      </c>
      <c r="B151" s="47" t="e">
        <f>All!#REF!</f>
        <v>#REF!</v>
      </c>
      <c r="C151" s="45" t="e">
        <f>IF(B151&lt;'RI compounds'!$C$3,INT(EXP((B151-'RI compounds'!$C$3)/'RI compounds'!$H$4+LN('RI compounds'!$D$3))),"")</f>
        <v>#REF!</v>
      </c>
      <c r="D151" s="45" t="e">
        <f>IF($B151&lt;'RI compounds'!$C$4,IF($B151&gt;'RI compounds'!$C$3,INT(EXP(($B151-'RI compounds'!$C$3)/'RI compounds'!$H$4+LN('RI compounds'!$D$3))),""),"")</f>
        <v>#REF!</v>
      </c>
      <c r="E151" s="45" t="e">
        <f>IF($B151&lt;'RI compounds'!$C$5,IF($B151&gt;'RI compounds'!$C$4,INT(EXP(($B151-'RI compounds'!$C$4)/'RI compounds'!$H$5+LN('RI compounds'!$D$4))),""),"")</f>
        <v>#REF!</v>
      </c>
      <c r="F151" s="45" t="e">
        <f>IF($B151&lt;'RI compounds'!$C$6,IF($B151&gt;'RI compounds'!$C$5,INT(EXP(($B151-'RI compounds'!$C$5)/'RI compounds'!$H$6+LN('RI compounds'!$D$5))),""),"")</f>
        <v>#REF!</v>
      </c>
      <c r="G151" s="45" t="e">
        <f>IF($B151&lt;'RI compounds'!$C$7,IF($B151&gt;'RI compounds'!$C$6,INT(EXP(($B151-'RI compounds'!$C$6)/'RI compounds'!$H$7+LN('RI compounds'!$D$6))),""),"")</f>
        <v>#REF!</v>
      </c>
      <c r="H151" s="45" t="e">
        <f>IF($B151&lt;'RI compounds'!$C$8,IF($B151&gt;'RI compounds'!$C$7,INT(EXP(($B151-'RI compounds'!$C$7)/'RI compounds'!$H$8+LN('RI compounds'!$D$7))),""),"")</f>
        <v>#REF!</v>
      </c>
      <c r="I151" s="45" t="e">
        <f>IF($B151&lt;'RI compounds'!$C$9,IF($B151&gt;'RI compounds'!$C$8,INT(EXP(($B151-'RI compounds'!$C$8)/'RI compounds'!$H$9+LN('RI compounds'!$D$8))),""),"")</f>
        <v>#REF!</v>
      </c>
      <c r="J151" s="45" t="e">
        <f>IF($B151&lt;'RI compounds'!$C$10,IF($B151&gt;'RI compounds'!$C$9,INT(EXP(($B151-'RI compounds'!$C$9)/'RI compounds'!$H$10+LN('RI compounds'!$D$9))),""),"")</f>
        <v>#REF!</v>
      </c>
      <c r="K151" s="45" t="e">
        <f>IF($B151&lt;'RI compounds'!$C$11,IF($B151&gt;'RI compounds'!$C$10,INT(EXP(($B151-'RI compounds'!$C$10)/'RI compounds'!$H$11+LN('RI compounds'!$D$10))),""),"")</f>
        <v>#REF!</v>
      </c>
      <c r="L151" s="45" t="e">
        <f>IF($B151&lt;'RI compounds'!$C$12,IF($B151&gt;'RI compounds'!$C$11,INT(EXP(($B151-'RI compounds'!$C$11)/'RI compounds'!$H$12+LN('RI compounds'!$D$11))),""),"")</f>
        <v>#REF!</v>
      </c>
      <c r="M151" s="45" t="e">
        <f>IF($B151&lt;'RI compounds'!$C$13,IF($B151&gt;'RI compounds'!$C$12,INT(EXP(($B151-'RI compounds'!$C$12)/'RI compounds'!$H$13+LN('RI compounds'!$D$12))),""),"")</f>
        <v>#REF!</v>
      </c>
      <c r="N151" s="45" t="e">
        <f>IF($B151&lt;'RI compounds'!$C$14,IF($B151&gt;'RI compounds'!$C$13,INT(EXP(($B151-'RI compounds'!$C$13)/'RI compounds'!$H$14+LN('RI compounds'!$D$13))),""),"")</f>
        <v>#REF!</v>
      </c>
      <c r="O151" s="45" t="e">
        <f>IF($B151&lt;'RI compounds'!$C$15,IF($B151&gt;'RI compounds'!$C$14,INT(EXP(($B151-'RI compounds'!$C$14)/'RI compounds'!$H$15+LN('RI compounds'!$D$14))),""),"")</f>
        <v>#REF!</v>
      </c>
      <c r="P151" s="45" t="e">
        <f>IF($B151&lt;'RI compounds'!$C$16,IF($B151&gt;'RI compounds'!$C$15,INT(EXP(($B151-'RI compounds'!$C$15)/'RI compounds'!$H$16+LN('RI compounds'!$D$15))),""),"")</f>
        <v>#REF!</v>
      </c>
      <c r="Q151" s="45" t="e">
        <f>IF($B151&lt;'RI compounds'!$C$17,IF($B151&gt;'RI compounds'!$C$16,INT(EXP(($B151-'RI compounds'!$C$16)/'RI compounds'!$H$17+LN('RI compounds'!$D$16))),""),"")</f>
        <v>#REF!</v>
      </c>
      <c r="R151" s="45" t="e">
        <f>IF($B151&lt;'RI compounds'!$C$18,IF($B151&gt;'RI compounds'!$C$17,INT(EXP(($B151-'RI compounds'!$C$17)/'RI compounds'!$H$18+LN('RI compounds'!$D$17))),""),"")</f>
        <v>#REF!</v>
      </c>
      <c r="S151" s="45" t="e">
        <f>IF($B151&lt;'RI compounds'!$C$19,IF($B151&gt;'RI compounds'!$C$18,INT(EXP(($B151-'RI compounds'!$C$18)/'RI compounds'!$H$19+LN('RI compounds'!$D$18))),""),"")</f>
        <v>#REF!</v>
      </c>
      <c r="T151" s="45" t="e">
        <f>IF($B151&lt;'RI compounds'!$C$20,IF($B151&gt;'RI compounds'!$C$19,INT(EXP(($B151-'RI compounds'!$C$19)/'RI compounds'!$H$20+LN('RI compounds'!$D$19))),""),"")</f>
        <v>#REF!</v>
      </c>
      <c r="U151" s="45" t="e">
        <f>IF($B151&lt;'RI compounds'!$C$21,IF($B151&gt;'RI compounds'!$C$20,INT(EXP(($B151-'RI compounds'!$C$20)/'RI compounds'!$H$21+LN('RI compounds'!$D$20))),""),"")</f>
        <v>#REF!</v>
      </c>
      <c r="V151" s="45" t="e">
        <f>IF($B151&gt;'RI compounds'!$C$21,INT(EXP(($B151-'RI compounds'!$C$20)/'RI compounds'!$H$21+LN('RI compounds'!$D$20))),"")</f>
        <v>#REF!</v>
      </c>
      <c r="W151" s="28"/>
      <c r="X151" s="48" t="str">
        <f>All!B151</f>
        <v>Tetradecane</v>
      </c>
      <c r="Y151" s="46">
        <f>+All!F151</f>
        <v>0.5</v>
      </c>
      <c r="Z151" s="49">
        <f>+All!H151</f>
        <v>1396</v>
      </c>
      <c r="AA151" s="50" t="str">
        <f>IF($Z151=500,'RI compounds'!$C$3,IF($Z151&lt;'RI compounds'!$D$3,(LN($Z151)-LN('RI compounds'!$D$3))*'RI compounds'!$H$4+'RI compounds'!$C$3,""))</f>
        <v/>
      </c>
      <c r="AB151" s="50" t="str">
        <f>IF($Z151=600,'RI compounds'!$C$4,IF($Z151&lt;'RI compounds'!$D$4,IF($Z151&gt;'RI compounds'!$D$3,(LN($Z151)-LN('RI compounds'!$D$3))*'RI compounds'!$H$4+'RI compounds'!$C$3,""),""))</f>
        <v/>
      </c>
      <c r="AC151" s="50" t="str">
        <f>IF($Z151=700,+'RI compounds'!$C$5,IF($Z151&lt;'RI compounds'!$D$5,IF($Z151&gt;'RI compounds'!$D$4,(LN($Z151)-LN('RI compounds'!$D$4))*'RI compounds'!$H$5+'RI compounds'!$C$4,""),""))</f>
        <v/>
      </c>
      <c r="AD151" s="50" t="str">
        <f>IF($Z151=800,'RI compounds'!$C$6,IF($Z151&lt;'RI compounds'!$D$6,IF($Z151&gt;'RI compounds'!$D$5,(LN($Z151)-LN('RI compounds'!$D$5))*'RI compounds'!$H$6+'RI compounds'!$C$5,""),""))</f>
        <v/>
      </c>
      <c r="AE151" s="50" t="str">
        <f>IF($Z151=900,'RI compounds'!$C$7,IF($Z151&lt;'RI compounds'!$D$7,IF($Z151&gt;'RI compounds'!$D$6,(LN($Z151)-LN('RI compounds'!$D$6))*'RI compounds'!$H$7+'RI compounds'!$C$6,""),""))</f>
        <v/>
      </c>
      <c r="AF151" s="50" t="str">
        <f>IF($Z151=1000,'RI compounds'!$C$8,IF($Z151&lt;'RI compounds'!$D$8,IF($Z151&gt;'RI compounds'!$D$7,(LN($Z151)-LN('RI compounds'!$D$7))*'RI compounds'!$H$8+'RI compounds'!$C$7,""),""))</f>
        <v/>
      </c>
      <c r="AG151" s="50" t="str">
        <f>IF($Z151=1100,'RI compounds'!$C$9,IF($Z151&lt;'RI compounds'!$D$9,IF($Z151&gt;'RI compounds'!$D$8,(LN($Z151)-LN('RI compounds'!$D$8))*'RI compounds'!$H$9+'RI compounds'!$C$8,""),""))</f>
        <v/>
      </c>
      <c r="AH151" s="50" t="str">
        <f>IF($Z151=1200,'RI compounds'!$C$10,IF($Z151&lt;'RI compounds'!$D$10,IF($Z151&gt;'RI compounds'!$D$9,(LN($Z151)-LN('RI compounds'!$D$9))*'RI compounds'!$H$10+'RI compounds'!$C$9,""),""))</f>
        <v/>
      </c>
      <c r="AI151" s="50" t="str">
        <f>IF($Z151=1300,'RI compounds'!$C$11,IF($Z151&lt;'RI compounds'!$D$11,IF($Z151&gt;'RI compounds'!$D$10,(LN($Z151)-LN('RI compounds'!$D$10))*'RI compounds'!$H$11+'RI compounds'!$C$10,""),""))</f>
        <v/>
      </c>
      <c r="AJ151" s="50">
        <f>IF($Z151=1400,'RI compounds'!$C$12,IF($Z151&lt;'RI compounds'!$D$12,IF($Z151&gt;'RI compounds'!$D$11,(LN($Z151)-LN('RI compounds'!$D$11))*'RI compounds'!$H$12+'RI compounds'!$C$11,""),""))</f>
        <v>22.010275760583188</v>
      </c>
      <c r="AK151" s="50" t="str">
        <f>IF($Z151=1500,'RI compounds'!$C$13,IF($Z151&lt;'RI compounds'!$D$13,IF($Z151&gt;'RI compounds'!$D$12,(LN($Z151)-LN('RI compounds'!$D$12))*'RI compounds'!$H$13+'RI compounds'!$C$12,""),""))</f>
        <v/>
      </c>
      <c r="AL151" s="50" t="str">
        <f>IF($Z151=1600,'RI compounds'!$C$14,IF($Z151&lt;'RI compounds'!$D$14,IF($Z151&gt;'RI compounds'!$D$13,(LN($Z151)-LN('RI compounds'!$D$13))*'RI compounds'!$H$14+'RI compounds'!$C$13,""),""))</f>
        <v/>
      </c>
      <c r="AM151" s="50" t="str">
        <f>IF($Z151=1700,'RI compounds'!$C$15,IF($Z151&lt;'RI compounds'!$D$15,IF($Z151&gt;'RI compounds'!$D$14,(LN($Z151)-LN('RI compounds'!$D$14))*'RI compounds'!$H$15+'RI compounds'!$C$14,""),""))</f>
        <v/>
      </c>
      <c r="AN151" s="50" t="str">
        <f>IF($Z151=1800,'RI compounds'!$C$16,IF($Z151&lt;'RI compounds'!$D$16,IF($Z151&gt;'RI compounds'!$D$15,(LN($Z151)-LN('RI compounds'!$D$15))*'RI compounds'!$H$16+'RI compounds'!$C$15,""),""))</f>
        <v/>
      </c>
      <c r="AO151" s="50" t="str">
        <f>IF($Z151=1900,'RI compounds'!$C$17,IF($Z151&lt;'RI compounds'!$D$17,IF($Z151&gt;'RI compounds'!$D$16,(LN($Z151)-LN('RI compounds'!$D$16))*'RI compounds'!$H$17+'RI compounds'!$C$16,""),""))</f>
        <v/>
      </c>
      <c r="AP151" s="50" t="str">
        <f>IF($Z151=2000,'RI compounds'!$C$18,IF($Z151&lt;'RI compounds'!$D$18,IF($Z151&gt;'RI compounds'!$D$17,(LN($Z151)-LN('RI compounds'!$D$17))*'RI compounds'!$H$18+'RI compounds'!$C$17,""),""))</f>
        <v/>
      </c>
      <c r="AQ151" s="50" t="str">
        <f>IF($Z151=2100,'RI compounds'!$C$19,IF($Z151&lt;'RI compounds'!$D$19,IF($Z151&gt;'RI compounds'!$D$18,(LN($Z151)-LN('RI compounds'!$D$18))*'RI compounds'!$H$19+'RI compounds'!$C$18,""),""))</f>
        <v/>
      </c>
      <c r="AR151" s="50" t="str">
        <f>IF($Z151=2200,'RI compounds'!$C$20,IF($Z151&lt;'RI compounds'!$D$20,IF($Z151&gt;'RI compounds'!$D$19,(LN($Z151)-LN('RI compounds'!$D$19))*'RI compounds'!$H$20+'RI compounds'!$C$19,""),""))</f>
        <v/>
      </c>
      <c r="AS151" s="50" t="str">
        <f>IF($Z151=2300,'RI compounds'!$C$21,IF($Z151&lt;'RI compounds'!$D$21,IF($Z151&gt;'RI compounds'!$D$20,(LN($Z151)-LN('RI compounds'!$D$20))*'RI compounds'!$H$21+'RI compounds'!$C$20,""),""))</f>
        <v/>
      </c>
      <c r="AT151" s="50" t="str">
        <f>IF($Z151&gt;2300,(LN($Z151)-LN('RI compounds'!$D$20))*'RI compounds'!$H$21+'RI compounds'!$C$20,"")</f>
        <v/>
      </c>
    </row>
    <row r="152" spans="1:46" s="7" customFormat="1" ht="15" x14ac:dyDescent="0.25">
      <c r="A152" s="46">
        <f>+All!F152</f>
        <v>0.5</v>
      </c>
      <c r="B152" s="47" t="e">
        <f>All!#REF!</f>
        <v>#REF!</v>
      </c>
      <c r="C152" s="45" t="e">
        <f>IF(B152&lt;'RI compounds'!$C$3,INT(EXP((B152-'RI compounds'!$C$3)/'RI compounds'!$H$4+LN('RI compounds'!$D$3))),"")</f>
        <v>#REF!</v>
      </c>
      <c r="D152" s="45" t="e">
        <f>IF($B152&lt;'RI compounds'!$C$4,IF($B152&gt;'RI compounds'!$C$3,INT(EXP(($B152-'RI compounds'!$C$3)/'RI compounds'!$H$4+LN('RI compounds'!$D$3))),""),"")</f>
        <v>#REF!</v>
      </c>
      <c r="E152" s="45" t="e">
        <f>IF($B152&lt;'RI compounds'!$C$5,IF($B152&gt;'RI compounds'!$C$4,INT(EXP(($B152-'RI compounds'!$C$4)/'RI compounds'!$H$5+LN('RI compounds'!$D$4))),""),"")</f>
        <v>#REF!</v>
      </c>
      <c r="F152" s="45" t="e">
        <f>IF($B152&lt;'RI compounds'!$C$6,IF($B152&gt;'RI compounds'!$C$5,INT(EXP(($B152-'RI compounds'!$C$5)/'RI compounds'!$H$6+LN('RI compounds'!$D$5))),""),"")</f>
        <v>#REF!</v>
      </c>
      <c r="G152" s="45" t="e">
        <f>IF($B152&lt;'RI compounds'!$C$7,IF($B152&gt;'RI compounds'!$C$6,INT(EXP(($B152-'RI compounds'!$C$6)/'RI compounds'!$H$7+LN('RI compounds'!$D$6))),""),"")</f>
        <v>#REF!</v>
      </c>
      <c r="H152" s="45" t="e">
        <f>IF($B152&lt;'RI compounds'!$C$8,IF($B152&gt;'RI compounds'!$C$7,INT(EXP(($B152-'RI compounds'!$C$7)/'RI compounds'!$H$8+LN('RI compounds'!$D$7))),""),"")</f>
        <v>#REF!</v>
      </c>
      <c r="I152" s="45" t="e">
        <f>IF($B152&lt;'RI compounds'!$C$9,IF($B152&gt;'RI compounds'!$C$8,INT(EXP(($B152-'RI compounds'!$C$8)/'RI compounds'!$H$9+LN('RI compounds'!$D$8))),""),"")</f>
        <v>#REF!</v>
      </c>
      <c r="J152" s="45" t="e">
        <f>IF($B152&lt;'RI compounds'!$C$10,IF($B152&gt;'RI compounds'!$C$9,INT(EXP(($B152-'RI compounds'!$C$9)/'RI compounds'!$H$10+LN('RI compounds'!$D$9))),""),"")</f>
        <v>#REF!</v>
      </c>
      <c r="K152" s="45" t="e">
        <f>IF($B152&lt;'RI compounds'!$C$11,IF($B152&gt;'RI compounds'!$C$10,INT(EXP(($B152-'RI compounds'!$C$10)/'RI compounds'!$H$11+LN('RI compounds'!$D$10))),""),"")</f>
        <v>#REF!</v>
      </c>
      <c r="L152" s="45" t="e">
        <f>IF($B152&lt;'RI compounds'!$C$12,IF($B152&gt;'RI compounds'!$C$11,INT(EXP(($B152-'RI compounds'!$C$11)/'RI compounds'!$H$12+LN('RI compounds'!$D$11))),""),"")</f>
        <v>#REF!</v>
      </c>
      <c r="M152" s="45" t="e">
        <f>IF($B152&lt;'RI compounds'!$C$13,IF($B152&gt;'RI compounds'!$C$12,INT(EXP(($B152-'RI compounds'!$C$12)/'RI compounds'!$H$13+LN('RI compounds'!$D$12))),""),"")</f>
        <v>#REF!</v>
      </c>
      <c r="N152" s="45" t="e">
        <f>IF($B152&lt;'RI compounds'!$C$14,IF($B152&gt;'RI compounds'!$C$13,INT(EXP(($B152-'RI compounds'!$C$13)/'RI compounds'!$H$14+LN('RI compounds'!$D$13))),""),"")</f>
        <v>#REF!</v>
      </c>
      <c r="O152" s="45" t="e">
        <f>IF($B152&lt;'RI compounds'!$C$15,IF($B152&gt;'RI compounds'!$C$14,INT(EXP(($B152-'RI compounds'!$C$14)/'RI compounds'!$H$15+LN('RI compounds'!$D$14))),""),"")</f>
        <v>#REF!</v>
      </c>
      <c r="P152" s="45" t="e">
        <f>IF($B152&lt;'RI compounds'!$C$16,IF($B152&gt;'RI compounds'!$C$15,INT(EXP(($B152-'RI compounds'!$C$15)/'RI compounds'!$H$16+LN('RI compounds'!$D$15))),""),"")</f>
        <v>#REF!</v>
      </c>
      <c r="Q152" s="45" t="e">
        <f>IF($B152&lt;'RI compounds'!$C$17,IF($B152&gt;'RI compounds'!$C$16,INT(EXP(($B152-'RI compounds'!$C$16)/'RI compounds'!$H$17+LN('RI compounds'!$D$16))),""),"")</f>
        <v>#REF!</v>
      </c>
      <c r="R152" s="45" t="e">
        <f>IF($B152&lt;'RI compounds'!$C$18,IF($B152&gt;'RI compounds'!$C$17,INT(EXP(($B152-'RI compounds'!$C$17)/'RI compounds'!$H$18+LN('RI compounds'!$D$17))),""),"")</f>
        <v>#REF!</v>
      </c>
      <c r="S152" s="45" t="e">
        <f>IF($B152&lt;'RI compounds'!$C$19,IF($B152&gt;'RI compounds'!$C$18,INT(EXP(($B152-'RI compounds'!$C$18)/'RI compounds'!$H$19+LN('RI compounds'!$D$18))),""),"")</f>
        <v>#REF!</v>
      </c>
      <c r="T152" s="45" t="e">
        <f>IF($B152&lt;'RI compounds'!$C$20,IF($B152&gt;'RI compounds'!$C$19,INT(EXP(($B152-'RI compounds'!$C$19)/'RI compounds'!$H$20+LN('RI compounds'!$D$19))),""),"")</f>
        <v>#REF!</v>
      </c>
      <c r="U152" s="45" t="e">
        <f>IF($B152&lt;'RI compounds'!$C$21,IF($B152&gt;'RI compounds'!$C$20,INT(EXP(($B152-'RI compounds'!$C$20)/'RI compounds'!$H$21+LN('RI compounds'!$D$20))),""),"")</f>
        <v>#REF!</v>
      </c>
      <c r="V152" s="45" t="e">
        <f>IF($B152&gt;'RI compounds'!$C$21,INT(EXP(($B152-'RI compounds'!$C$20)/'RI compounds'!$H$21+LN('RI compounds'!$D$20))),"")</f>
        <v>#REF!</v>
      </c>
      <c r="W152" s="28"/>
      <c r="X152" s="48" t="str">
        <f>All!B152</f>
        <v>Decyl acetate</v>
      </c>
      <c r="Y152" s="46">
        <f>+All!F152</f>
        <v>0.5</v>
      </c>
      <c r="Z152" s="49">
        <f>+All!H152</f>
        <v>1403</v>
      </c>
      <c r="AA152" s="50" t="str">
        <f>IF($Z152=500,'RI compounds'!$C$3,IF($Z152&lt;'RI compounds'!$D$3,(LN($Z152)-LN('RI compounds'!$D$3))*'RI compounds'!$H$4+'RI compounds'!$C$3,""))</f>
        <v/>
      </c>
      <c r="AB152" s="50" t="str">
        <f>IF($Z152=600,'RI compounds'!$C$4,IF($Z152&lt;'RI compounds'!$D$4,IF($Z152&gt;'RI compounds'!$D$3,(LN($Z152)-LN('RI compounds'!$D$3))*'RI compounds'!$H$4+'RI compounds'!$C$3,""),""))</f>
        <v/>
      </c>
      <c r="AC152" s="50" t="str">
        <f>IF($Z152=700,+'RI compounds'!$C$5,IF($Z152&lt;'RI compounds'!$D$5,IF($Z152&gt;'RI compounds'!$D$4,(LN($Z152)-LN('RI compounds'!$D$4))*'RI compounds'!$H$5+'RI compounds'!$C$4,""),""))</f>
        <v/>
      </c>
      <c r="AD152" s="50" t="str">
        <f>IF($Z152=800,'RI compounds'!$C$6,IF($Z152&lt;'RI compounds'!$D$6,IF($Z152&gt;'RI compounds'!$D$5,(LN($Z152)-LN('RI compounds'!$D$5))*'RI compounds'!$H$6+'RI compounds'!$C$5,""),""))</f>
        <v/>
      </c>
      <c r="AE152" s="50" t="str">
        <f>IF($Z152=900,'RI compounds'!$C$7,IF($Z152&lt;'RI compounds'!$D$7,IF($Z152&gt;'RI compounds'!$D$6,(LN($Z152)-LN('RI compounds'!$D$6))*'RI compounds'!$H$7+'RI compounds'!$C$6,""),""))</f>
        <v/>
      </c>
      <c r="AF152" s="50" t="str">
        <f>IF($Z152=1000,'RI compounds'!$C$8,IF($Z152&lt;'RI compounds'!$D$8,IF($Z152&gt;'RI compounds'!$D$7,(LN($Z152)-LN('RI compounds'!$D$7))*'RI compounds'!$H$8+'RI compounds'!$C$7,""),""))</f>
        <v/>
      </c>
      <c r="AG152" s="50" t="str">
        <f>IF($Z152=1100,'RI compounds'!$C$9,IF($Z152&lt;'RI compounds'!$D$9,IF($Z152&gt;'RI compounds'!$D$8,(LN($Z152)-LN('RI compounds'!$D$8))*'RI compounds'!$H$9+'RI compounds'!$C$8,""),""))</f>
        <v/>
      </c>
      <c r="AH152" s="50" t="str">
        <f>IF($Z152=1200,'RI compounds'!$C$10,IF($Z152&lt;'RI compounds'!$D$10,IF($Z152&gt;'RI compounds'!$D$9,(LN($Z152)-LN('RI compounds'!$D$9))*'RI compounds'!$H$10+'RI compounds'!$C$9,""),""))</f>
        <v/>
      </c>
      <c r="AI152" s="50" t="str">
        <f>IF($Z152=1300,'RI compounds'!$C$11,IF($Z152&lt;'RI compounds'!$D$11,IF($Z152&gt;'RI compounds'!$D$10,(LN($Z152)-LN('RI compounds'!$D$10))*'RI compounds'!$H$11+'RI compounds'!$C$10,""),""))</f>
        <v/>
      </c>
      <c r="AJ152" s="50" t="str">
        <f>IF($Z152=1400,'RI compounds'!$C$12,IF($Z152&lt;'RI compounds'!$D$12,IF($Z152&gt;'RI compounds'!$D$11,(LN($Z152)-LN('RI compounds'!$D$11))*'RI compounds'!$H$12+'RI compounds'!$C$11,""),""))</f>
        <v/>
      </c>
      <c r="AK152" s="50">
        <f>IF($Z152=1500,'RI compounds'!$C$13,IF($Z152&lt;'RI compounds'!$D$13,IF($Z152&gt;'RI compounds'!$D$12,(LN($Z152)-LN('RI compounds'!$D$12))*'RI compounds'!$H$13+'RI compounds'!$C$12,""),""))</f>
        <v>22.107192857343303</v>
      </c>
      <c r="AL152" s="50" t="str">
        <f>IF($Z152=1600,'RI compounds'!$C$14,IF($Z152&lt;'RI compounds'!$D$14,IF($Z152&gt;'RI compounds'!$D$13,(LN($Z152)-LN('RI compounds'!$D$13))*'RI compounds'!$H$14+'RI compounds'!$C$13,""),""))</f>
        <v/>
      </c>
      <c r="AM152" s="50" t="str">
        <f>IF($Z152=1700,'RI compounds'!$C$15,IF($Z152&lt;'RI compounds'!$D$15,IF($Z152&gt;'RI compounds'!$D$14,(LN($Z152)-LN('RI compounds'!$D$14))*'RI compounds'!$H$15+'RI compounds'!$C$14,""),""))</f>
        <v/>
      </c>
      <c r="AN152" s="50" t="str">
        <f>IF($Z152=1800,'RI compounds'!$C$16,IF($Z152&lt;'RI compounds'!$D$16,IF($Z152&gt;'RI compounds'!$D$15,(LN($Z152)-LN('RI compounds'!$D$15))*'RI compounds'!$H$16+'RI compounds'!$C$15,""),""))</f>
        <v/>
      </c>
      <c r="AO152" s="50" t="str">
        <f>IF($Z152=1900,'RI compounds'!$C$17,IF($Z152&lt;'RI compounds'!$D$17,IF($Z152&gt;'RI compounds'!$D$16,(LN($Z152)-LN('RI compounds'!$D$16))*'RI compounds'!$H$17+'RI compounds'!$C$16,""),""))</f>
        <v/>
      </c>
      <c r="AP152" s="50" t="str">
        <f>IF($Z152=2000,'RI compounds'!$C$18,IF($Z152&lt;'RI compounds'!$D$18,IF($Z152&gt;'RI compounds'!$D$17,(LN($Z152)-LN('RI compounds'!$D$17))*'RI compounds'!$H$18+'RI compounds'!$C$17,""),""))</f>
        <v/>
      </c>
      <c r="AQ152" s="50" t="str">
        <f>IF($Z152=2100,'RI compounds'!$C$19,IF($Z152&lt;'RI compounds'!$D$19,IF($Z152&gt;'RI compounds'!$D$18,(LN($Z152)-LN('RI compounds'!$D$18))*'RI compounds'!$H$19+'RI compounds'!$C$18,""),""))</f>
        <v/>
      </c>
      <c r="AR152" s="50" t="str">
        <f>IF($Z152=2200,'RI compounds'!$C$20,IF($Z152&lt;'RI compounds'!$D$20,IF($Z152&gt;'RI compounds'!$D$19,(LN($Z152)-LN('RI compounds'!$D$19))*'RI compounds'!$H$20+'RI compounds'!$C$19,""),""))</f>
        <v/>
      </c>
      <c r="AS152" s="50" t="str">
        <f>IF($Z152=2300,'RI compounds'!$C$21,IF($Z152&lt;'RI compounds'!$D$21,IF($Z152&gt;'RI compounds'!$D$20,(LN($Z152)-LN('RI compounds'!$D$20))*'RI compounds'!$H$21+'RI compounds'!$C$20,""),""))</f>
        <v/>
      </c>
      <c r="AT152" s="50" t="str">
        <f>IF($Z152&gt;2300,(LN($Z152)-LN('RI compounds'!$D$20))*'RI compounds'!$H$21+'RI compounds'!$C$20,"")</f>
        <v/>
      </c>
    </row>
    <row r="153" spans="1:46" s="7" customFormat="1" ht="15" x14ac:dyDescent="0.25">
      <c r="A153" s="46">
        <f>+All!F153</f>
        <v>0.5</v>
      </c>
      <c r="B153" s="47" t="e">
        <f>All!#REF!</f>
        <v>#REF!</v>
      </c>
      <c r="C153" s="45" t="e">
        <f>IF(B153&lt;'RI compounds'!$C$3,INT(EXP((B153-'RI compounds'!$C$3)/'RI compounds'!$H$4+LN('RI compounds'!$D$3))),"")</f>
        <v>#REF!</v>
      </c>
      <c r="D153" s="45" t="e">
        <f>IF($B153&lt;'RI compounds'!$C$4,IF($B153&gt;'RI compounds'!$C$3,INT(EXP(($B153-'RI compounds'!$C$3)/'RI compounds'!$H$4+LN('RI compounds'!$D$3))),""),"")</f>
        <v>#REF!</v>
      </c>
      <c r="E153" s="45" t="e">
        <f>IF($B153&lt;'RI compounds'!$C$5,IF($B153&gt;'RI compounds'!$C$4,INT(EXP(($B153-'RI compounds'!$C$4)/'RI compounds'!$H$5+LN('RI compounds'!$D$4))),""),"")</f>
        <v>#REF!</v>
      </c>
      <c r="F153" s="45" t="e">
        <f>IF($B153&lt;'RI compounds'!$C$6,IF($B153&gt;'RI compounds'!$C$5,INT(EXP(($B153-'RI compounds'!$C$5)/'RI compounds'!$H$6+LN('RI compounds'!$D$5))),""),"")</f>
        <v>#REF!</v>
      </c>
      <c r="G153" s="45" t="e">
        <f>IF($B153&lt;'RI compounds'!$C$7,IF($B153&gt;'RI compounds'!$C$6,INT(EXP(($B153-'RI compounds'!$C$6)/'RI compounds'!$H$7+LN('RI compounds'!$D$6))),""),"")</f>
        <v>#REF!</v>
      </c>
      <c r="H153" s="45" t="e">
        <f>IF($B153&lt;'RI compounds'!$C$8,IF($B153&gt;'RI compounds'!$C$7,INT(EXP(($B153-'RI compounds'!$C$7)/'RI compounds'!$H$8+LN('RI compounds'!$D$7))),""),"")</f>
        <v>#REF!</v>
      </c>
      <c r="I153" s="45" t="e">
        <f>IF($B153&lt;'RI compounds'!$C$9,IF($B153&gt;'RI compounds'!$C$8,INT(EXP(($B153-'RI compounds'!$C$8)/'RI compounds'!$H$9+LN('RI compounds'!$D$8))),""),"")</f>
        <v>#REF!</v>
      </c>
      <c r="J153" s="45" t="e">
        <f>IF($B153&lt;'RI compounds'!$C$10,IF($B153&gt;'RI compounds'!$C$9,INT(EXP(($B153-'RI compounds'!$C$9)/'RI compounds'!$H$10+LN('RI compounds'!$D$9))),""),"")</f>
        <v>#REF!</v>
      </c>
      <c r="K153" s="45" t="e">
        <f>IF($B153&lt;'RI compounds'!$C$11,IF($B153&gt;'RI compounds'!$C$10,INT(EXP(($B153-'RI compounds'!$C$10)/'RI compounds'!$H$11+LN('RI compounds'!$D$10))),""),"")</f>
        <v>#REF!</v>
      </c>
      <c r="L153" s="45" t="e">
        <f>IF($B153&lt;'RI compounds'!$C$12,IF($B153&gt;'RI compounds'!$C$11,INT(EXP(($B153-'RI compounds'!$C$11)/'RI compounds'!$H$12+LN('RI compounds'!$D$11))),""),"")</f>
        <v>#REF!</v>
      </c>
      <c r="M153" s="45" t="e">
        <f>IF($B153&lt;'RI compounds'!$C$13,IF($B153&gt;'RI compounds'!$C$12,INT(EXP(($B153-'RI compounds'!$C$12)/'RI compounds'!$H$13+LN('RI compounds'!$D$12))),""),"")</f>
        <v>#REF!</v>
      </c>
      <c r="N153" s="45" t="e">
        <f>IF($B153&lt;'RI compounds'!$C$14,IF($B153&gt;'RI compounds'!$C$13,INT(EXP(($B153-'RI compounds'!$C$13)/'RI compounds'!$H$14+LN('RI compounds'!$D$13))),""),"")</f>
        <v>#REF!</v>
      </c>
      <c r="O153" s="45" t="e">
        <f>IF($B153&lt;'RI compounds'!$C$15,IF($B153&gt;'RI compounds'!$C$14,INT(EXP(($B153-'RI compounds'!$C$14)/'RI compounds'!$H$15+LN('RI compounds'!$D$14))),""),"")</f>
        <v>#REF!</v>
      </c>
      <c r="P153" s="45" t="e">
        <f>IF($B153&lt;'RI compounds'!$C$16,IF($B153&gt;'RI compounds'!$C$15,INT(EXP(($B153-'RI compounds'!$C$15)/'RI compounds'!$H$16+LN('RI compounds'!$D$15))),""),"")</f>
        <v>#REF!</v>
      </c>
      <c r="Q153" s="45" t="e">
        <f>IF($B153&lt;'RI compounds'!$C$17,IF($B153&gt;'RI compounds'!$C$16,INT(EXP(($B153-'RI compounds'!$C$16)/'RI compounds'!$H$17+LN('RI compounds'!$D$16))),""),"")</f>
        <v>#REF!</v>
      </c>
      <c r="R153" s="45" t="e">
        <f>IF($B153&lt;'RI compounds'!$C$18,IF($B153&gt;'RI compounds'!$C$17,INT(EXP(($B153-'RI compounds'!$C$17)/'RI compounds'!$H$18+LN('RI compounds'!$D$17))),""),"")</f>
        <v>#REF!</v>
      </c>
      <c r="S153" s="45" t="e">
        <f>IF($B153&lt;'RI compounds'!$C$19,IF($B153&gt;'RI compounds'!$C$18,INT(EXP(($B153-'RI compounds'!$C$18)/'RI compounds'!$H$19+LN('RI compounds'!$D$18))),""),"")</f>
        <v>#REF!</v>
      </c>
      <c r="T153" s="45" t="e">
        <f>IF($B153&lt;'RI compounds'!$C$20,IF($B153&gt;'RI compounds'!$C$19,INT(EXP(($B153-'RI compounds'!$C$19)/'RI compounds'!$H$20+LN('RI compounds'!$D$19))),""),"")</f>
        <v>#REF!</v>
      </c>
      <c r="U153" s="45" t="e">
        <f>IF($B153&lt;'RI compounds'!$C$21,IF($B153&gt;'RI compounds'!$C$20,INT(EXP(($B153-'RI compounds'!$C$20)/'RI compounds'!$H$21+LN('RI compounds'!$D$20))),""),"")</f>
        <v>#REF!</v>
      </c>
      <c r="V153" s="45" t="e">
        <f>IF($B153&gt;'RI compounds'!$C$21,INT(EXP(($B153-'RI compounds'!$C$20)/'RI compounds'!$H$21+LN('RI compounds'!$D$20))),"")</f>
        <v>#REF!</v>
      </c>
      <c r="W153" s="28"/>
      <c r="X153" s="48" t="str">
        <f>All!B153</f>
        <v>Dodecanal</v>
      </c>
      <c r="Y153" s="46">
        <f>+All!F153</f>
        <v>0.5</v>
      </c>
      <c r="Z153" s="49">
        <f>+All!H153</f>
        <v>1411</v>
      </c>
      <c r="AA153" s="50" t="str">
        <f>IF($Z153=500,'RI compounds'!$C$3,IF($Z153&lt;'RI compounds'!$D$3,(LN($Z153)-LN('RI compounds'!$D$3))*'RI compounds'!$H$4+'RI compounds'!$C$3,""))</f>
        <v/>
      </c>
      <c r="AB153" s="50" t="str">
        <f>IF($Z153=600,'RI compounds'!$C$4,IF($Z153&lt;'RI compounds'!$D$4,IF($Z153&gt;'RI compounds'!$D$3,(LN($Z153)-LN('RI compounds'!$D$3))*'RI compounds'!$H$4+'RI compounds'!$C$3,""),""))</f>
        <v/>
      </c>
      <c r="AC153" s="50" t="str">
        <f>IF($Z153=700,+'RI compounds'!$C$5,IF($Z153&lt;'RI compounds'!$D$5,IF($Z153&gt;'RI compounds'!$D$4,(LN($Z153)-LN('RI compounds'!$D$4))*'RI compounds'!$H$5+'RI compounds'!$C$4,""),""))</f>
        <v/>
      </c>
      <c r="AD153" s="50" t="str">
        <f>IF($Z153=800,'RI compounds'!$C$6,IF($Z153&lt;'RI compounds'!$D$6,IF($Z153&gt;'RI compounds'!$D$5,(LN($Z153)-LN('RI compounds'!$D$5))*'RI compounds'!$H$6+'RI compounds'!$C$5,""),""))</f>
        <v/>
      </c>
      <c r="AE153" s="50" t="str">
        <f>IF($Z153=900,'RI compounds'!$C$7,IF($Z153&lt;'RI compounds'!$D$7,IF($Z153&gt;'RI compounds'!$D$6,(LN($Z153)-LN('RI compounds'!$D$6))*'RI compounds'!$H$7+'RI compounds'!$C$6,""),""))</f>
        <v/>
      </c>
      <c r="AF153" s="50" t="str">
        <f>IF($Z153=1000,'RI compounds'!$C$8,IF($Z153&lt;'RI compounds'!$D$8,IF($Z153&gt;'RI compounds'!$D$7,(LN($Z153)-LN('RI compounds'!$D$7))*'RI compounds'!$H$8+'RI compounds'!$C$7,""),""))</f>
        <v/>
      </c>
      <c r="AG153" s="50" t="str">
        <f>IF($Z153=1100,'RI compounds'!$C$9,IF($Z153&lt;'RI compounds'!$D$9,IF($Z153&gt;'RI compounds'!$D$8,(LN($Z153)-LN('RI compounds'!$D$8))*'RI compounds'!$H$9+'RI compounds'!$C$8,""),""))</f>
        <v/>
      </c>
      <c r="AH153" s="50" t="str">
        <f>IF($Z153=1200,'RI compounds'!$C$10,IF($Z153&lt;'RI compounds'!$D$10,IF($Z153&gt;'RI compounds'!$D$9,(LN($Z153)-LN('RI compounds'!$D$9))*'RI compounds'!$H$10+'RI compounds'!$C$9,""),""))</f>
        <v/>
      </c>
      <c r="AI153" s="50" t="str">
        <f>IF($Z153=1300,'RI compounds'!$C$11,IF($Z153&lt;'RI compounds'!$D$11,IF($Z153&gt;'RI compounds'!$D$10,(LN($Z153)-LN('RI compounds'!$D$10))*'RI compounds'!$H$11+'RI compounds'!$C$10,""),""))</f>
        <v/>
      </c>
      <c r="AJ153" s="50" t="str">
        <f>IF($Z153=1400,'RI compounds'!$C$12,IF($Z153&lt;'RI compounds'!$D$12,IF($Z153&gt;'RI compounds'!$D$11,(LN($Z153)-LN('RI compounds'!$D$11))*'RI compounds'!$H$12+'RI compounds'!$C$11,""),""))</f>
        <v/>
      </c>
      <c r="AK153" s="50">
        <f>IF($Z153=1500,'RI compounds'!$C$13,IF($Z153&lt;'RI compounds'!$D$13,IF($Z153&gt;'RI compounds'!$D$12,(LN($Z153)-LN('RI compounds'!$D$12))*'RI compounds'!$H$13+'RI compounds'!$C$12,""),""))</f>
        <v>22.208642586479577</v>
      </c>
      <c r="AL153" s="50" t="str">
        <f>IF($Z153=1600,'RI compounds'!$C$14,IF($Z153&lt;'RI compounds'!$D$14,IF($Z153&gt;'RI compounds'!$D$13,(LN($Z153)-LN('RI compounds'!$D$13))*'RI compounds'!$H$14+'RI compounds'!$C$13,""),""))</f>
        <v/>
      </c>
      <c r="AM153" s="50" t="str">
        <f>IF($Z153=1700,'RI compounds'!$C$15,IF($Z153&lt;'RI compounds'!$D$15,IF($Z153&gt;'RI compounds'!$D$14,(LN($Z153)-LN('RI compounds'!$D$14))*'RI compounds'!$H$15+'RI compounds'!$C$14,""),""))</f>
        <v/>
      </c>
      <c r="AN153" s="50" t="str">
        <f>IF($Z153=1800,'RI compounds'!$C$16,IF($Z153&lt;'RI compounds'!$D$16,IF($Z153&gt;'RI compounds'!$D$15,(LN($Z153)-LN('RI compounds'!$D$15))*'RI compounds'!$H$16+'RI compounds'!$C$15,""),""))</f>
        <v/>
      </c>
      <c r="AO153" s="50" t="str">
        <f>IF($Z153=1900,'RI compounds'!$C$17,IF($Z153&lt;'RI compounds'!$D$17,IF($Z153&gt;'RI compounds'!$D$16,(LN($Z153)-LN('RI compounds'!$D$16))*'RI compounds'!$H$17+'RI compounds'!$C$16,""),""))</f>
        <v/>
      </c>
      <c r="AP153" s="50" t="str">
        <f>IF($Z153=2000,'RI compounds'!$C$18,IF($Z153&lt;'RI compounds'!$D$18,IF($Z153&gt;'RI compounds'!$D$17,(LN($Z153)-LN('RI compounds'!$D$17))*'RI compounds'!$H$18+'RI compounds'!$C$17,""),""))</f>
        <v/>
      </c>
      <c r="AQ153" s="50" t="str">
        <f>IF($Z153=2100,'RI compounds'!$C$19,IF($Z153&lt;'RI compounds'!$D$19,IF($Z153&gt;'RI compounds'!$D$18,(LN($Z153)-LN('RI compounds'!$D$18))*'RI compounds'!$H$19+'RI compounds'!$C$18,""),""))</f>
        <v/>
      </c>
      <c r="AR153" s="50" t="str">
        <f>IF($Z153=2200,'RI compounds'!$C$20,IF($Z153&lt;'RI compounds'!$D$20,IF($Z153&gt;'RI compounds'!$D$19,(LN($Z153)-LN('RI compounds'!$D$19))*'RI compounds'!$H$20+'RI compounds'!$C$19,""),""))</f>
        <v/>
      </c>
      <c r="AS153" s="50" t="str">
        <f>IF($Z153=2300,'RI compounds'!$C$21,IF($Z153&lt;'RI compounds'!$D$21,IF($Z153&gt;'RI compounds'!$D$20,(LN($Z153)-LN('RI compounds'!$D$20))*'RI compounds'!$H$21+'RI compounds'!$C$20,""),""))</f>
        <v/>
      </c>
      <c r="AT153" s="50" t="str">
        <f>IF($Z153&gt;2300,(LN($Z153)-LN('RI compounds'!$D$20))*'RI compounds'!$H$21+'RI compounds'!$C$20,"")</f>
        <v/>
      </c>
    </row>
    <row r="154" spans="1:46" s="7" customFormat="1" ht="15" x14ac:dyDescent="0.25">
      <c r="A154" s="46">
        <f>+All!F154</f>
        <v>0.5</v>
      </c>
      <c r="B154" s="47" t="e">
        <f>All!#REF!</f>
        <v>#REF!</v>
      </c>
      <c r="C154" s="45" t="e">
        <f>IF(B154&lt;'RI compounds'!$C$3,INT(EXP((B154-'RI compounds'!$C$3)/'RI compounds'!$H$4+LN('RI compounds'!$D$3))),"")</f>
        <v>#REF!</v>
      </c>
      <c r="D154" s="45" t="e">
        <f>IF($B154&lt;'RI compounds'!$C$4,IF($B154&gt;'RI compounds'!$C$3,INT(EXP(($B154-'RI compounds'!$C$3)/'RI compounds'!$H$4+LN('RI compounds'!$D$3))),""),"")</f>
        <v>#REF!</v>
      </c>
      <c r="E154" s="45" t="e">
        <f>IF($B154&lt;'RI compounds'!$C$5,IF($B154&gt;'RI compounds'!$C$4,INT(EXP(($B154-'RI compounds'!$C$4)/'RI compounds'!$H$5+LN('RI compounds'!$D$4))),""),"")</f>
        <v>#REF!</v>
      </c>
      <c r="F154" s="45" t="e">
        <f>IF($B154&lt;'RI compounds'!$C$6,IF($B154&gt;'RI compounds'!$C$5,INT(EXP(($B154-'RI compounds'!$C$5)/'RI compounds'!$H$6+LN('RI compounds'!$D$5))),""),"")</f>
        <v>#REF!</v>
      </c>
      <c r="G154" s="45" t="e">
        <f>IF($B154&lt;'RI compounds'!$C$7,IF($B154&gt;'RI compounds'!$C$6,INT(EXP(($B154-'RI compounds'!$C$6)/'RI compounds'!$H$7+LN('RI compounds'!$D$6))),""),"")</f>
        <v>#REF!</v>
      </c>
      <c r="H154" s="45" t="e">
        <f>IF($B154&lt;'RI compounds'!$C$8,IF($B154&gt;'RI compounds'!$C$7,INT(EXP(($B154-'RI compounds'!$C$7)/'RI compounds'!$H$8+LN('RI compounds'!$D$7))),""),"")</f>
        <v>#REF!</v>
      </c>
      <c r="I154" s="45" t="e">
        <f>IF($B154&lt;'RI compounds'!$C$9,IF($B154&gt;'RI compounds'!$C$8,INT(EXP(($B154-'RI compounds'!$C$8)/'RI compounds'!$H$9+LN('RI compounds'!$D$8))),""),"")</f>
        <v>#REF!</v>
      </c>
      <c r="J154" s="45" t="e">
        <f>IF($B154&lt;'RI compounds'!$C$10,IF($B154&gt;'RI compounds'!$C$9,INT(EXP(($B154-'RI compounds'!$C$9)/'RI compounds'!$H$10+LN('RI compounds'!$D$9))),""),"")</f>
        <v>#REF!</v>
      </c>
      <c r="K154" s="45" t="e">
        <f>IF($B154&lt;'RI compounds'!$C$11,IF($B154&gt;'RI compounds'!$C$10,INT(EXP(($B154-'RI compounds'!$C$10)/'RI compounds'!$H$11+LN('RI compounds'!$D$10))),""),"")</f>
        <v>#REF!</v>
      </c>
      <c r="L154" s="45" t="e">
        <f>IF($B154&lt;'RI compounds'!$C$12,IF($B154&gt;'RI compounds'!$C$11,INT(EXP(($B154-'RI compounds'!$C$11)/'RI compounds'!$H$12+LN('RI compounds'!$D$11))),""),"")</f>
        <v>#REF!</v>
      </c>
      <c r="M154" s="45" t="e">
        <f>IF($B154&lt;'RI compounds'!$C$13,IF($B154&gt;'RI compounds'!$C$12,INT(EXP(($B154-'RI compounds'!$C$12)/'RI compounds'!$H$13+LN('RI compounds'!$D$12))),""),"")</f>
        <v>#REF!</v>
      </c>
      <c r="N154" s="45" t="e">
        <f>IF($B154&lt;'RI compounds'!$C$14,IF($B154&gt;'RI compounds'!$C$13,INT(EXP(($B154-'RI compounds'!$C$13)/'RI compounds'!$H$14+LN('RI compounds'!$D$13))),""),"")</f>
        <v>#REF!</v>
      </c>
      <c r="O154" s="45" t="e">
        <f>IF($B154&lt;'RI compounds'!$C$15,IF($B154&gt;'RI compounds'!$C$14,INT(EXP(($B154-'RI compounds'!$C$14)/'RI compounds'!$H$15+LN('RI compounds'!$D$14))),""),"")</f>
        <v>#REF!</v>
      </c>
      <c r="P154" s="45" t="e">
        <f>IF($B154&lt;'RI compounds'!$C$16,IF($B154&gt;'RI compounds'!$C$15,INT(EXP(($B154-'RI compounds'!$C$15)/'RI compounds'!$H$16+LN('RI compounds'!$D$15))),""),"")</f>
        <v>#REF!</v>
      </c>
      <c r="Q154" s="45" t="e">
        <f>IF($B154&lt;'RI compounds'!$C$17,IF($B154&gt;'RI compounds'!$C$16,INT(EXP(($B154-'RI compounds'!$C$16)/'RI compounds'!$H$17+LN('RI compounds'!$D$16))),""),"")</f>
        <v>#REF!</v>
      </c>
      <c r="R154" s="45" t="e">
        <f>IF($B154&lt;'RI compounds'!$C$18,IF($B154&gt;'RI compounds'!$C$17,INT(EXP(($B154-'RI compounds'!$C$17)/'RI compounds'!$H$18+LN('RI compounds'!$D$17))),""),"")</f>
        <v>#REF!</v>
      </c>
      <c r="S154" s="45" t="e">
        <f>IF($B154&lt;'RI compounds'!$C$19,IF($B154&gt;'RI compounds'!$C$18,INT(EXP(($B154-'RI compounds'!$C$18)/'RI compounds'!$H$19+LN('RI compounds'!$D$18))),""),"")</f>
        <v>#REF!</v>
      </c>
      <c r="T154" s="45" t="e">
        <f>IF($B154&lt;'RI compounds'!$C$20,IF($B154&gt;'RI compounds'!$C$19,INT(EXP(($B154-'RI compounds'!$C$19)/'RI compounds'!$H$20+LN('RI compounds'!$D$19))),""),"")</f>
        <v>#REF!</v>
      </c>
      <c r="U154" s="45" t="e">
        <f>IF($B154&lt;'RI compounds'!$C$21,IF($B154&gt;'RI compounds'!$C$20,INT(EXP(($B154-'RI compounds'!$C$20)/'RI compounds'!$H$21+LN('RI compounds'!$D$20))),""),"")</f>
        <v>#REF!</v>
      </c>
      <c r="V154" s="45" t="e">
        <f>IF($B154&gt;'RI compounds'!$C$21,INT(EXP(($B154-'RI compounds'!$C$20)/'RI compounds'!$H$21+LN('RI compounds'!$D$20))),"")</f>
        <v>#REF!</v>
      </c>
      <c r="W154" s="28"/>
      <c r="X154" s="48" t="str">
        <f>All!B154</f>
        <v>g-Decalactone</v>
      </c>
      <c r="Y154" s="46">
        <f>+All!F154</f>
        <v>0.5</v>
      </c>
      <c r="Z154" s="49">
        <f>+All!H154</f>
        <v>1473</v>
      </c>
      <c r="AA154" s="50" t="str">
        <f>IF($Z154=500,'RI compounds'!$C$3,IF($Z154&lt;'RI compounds'!$D$3,(LN($Z154)-LN('RI compounds'!$D$3))*'RI compounds'!$H$4+'RI compounds'!$C$3,""))</f>
        <v/>
      </c>
      <c r="AB154" s="50" t="str">
        <f>IF($Z154=600,'RI compounds'!$C$4,IF($Z154&lt;'RI compounds'!$D$4,IF($Z154&gt;'RI compounds'!$D$3,(LN($Z154)-LN('RI compounds'!$D$3))*'RI compounds'!$H$4+'RI compounds'!$C$3,""),""))</f>
        <v/>
      </c>
      <c r="AC154" s="50" t="str">
        <f>IF($Z154=700,+'RI compounds'!$C$5,IF($Z154&lt;'RI compounds'!$D$5,IF($Z154&gt;'RI compounds'!$D$4,(LN($Z154)-LN('RI compounds'!$D$4))*'RI compounds'!$H$5+'RI compounds'!$C$4,""),""))</f>
        <v/>
      </c>
      <c r="AD154" s="50" t="str">
        <f>IF($Z154=800,'RI compounds'!$C$6,IF($Z154&lt;'RI compounds'!$D$6,IF($Z154&gt;'RI compounds'!$D$5,(LN($Z154)-LN('RI compounds'!$D$5))*'RI compounds'!$H$6+'RI compounds'!$C$5,""),""))</f>
        <v/>
      </c>
      <c r="AE154" s="50" t="str">
        <f>IF($Z154=900,'RI compounds'!$C$7,IF($Z154&lt;'RI compounds'!$D$7,IF($Z154&gt;'RI compounds'!$D$6,(LN($Z154)-LN('RI compounds'!$D$6))*'RI compounds'!$H$7+'RI compounds'!$C$6,""),""))</f>
        <v/>
      </c>
      <c r="AF154" s="50" t="str">
        <f>IF($Z154=1000,'RI compounds'!$C$8,IF($Z154&lt;'RI compounds'!$D$8,IF($Z154&gt;'RI compounds'!$D$7,(LN($Z154)-LN('RI compounds'!$D$7))*'RI compounds'!$H$8+'RI compounds'!$C$7,""),""))</f>
        <v/>
      </c>
      <c r="AG154" s="50" t="str">
        <f>IF($Z154=1100,'RI compounds'!$C$9,IF($Z154&lt;'RI compounds'!$D$9,IF($Z154&gt;'RI compounds'!$D$8,(LN($Z154)-LN('RI compounds'!$D$8))*'RI compounds'!$H$9+'RI compounds'!$C$8,""),""))</f>
        <v/>
      </c>
      <c r="AH154" s="50" t="str">
        <f>IF($Z154=1200,'RI compounds'!$C$10,IF($Z154&lt;'RI compounds'!$D$10,IF($Z154&gt;'RI compounds'!$D$9,(LN($Z154)-LN('RI compounds'!$D$9))*'RI compounds'!$H$10+'RI compounds'!$C$9,""),""))</f>
        <v/>
      </c>
      <c r="AI154" s="50" t="str">
        <f>IF($Z154=1300,'RI compounds'!$C$11,IF($Z154&lt;'RI compounds'!$D$11,IF($Z154&gt;'RI compounds'!$D$10,(LN($Z154)-LN('RI compounds'!$D$10))*'RI compounds'!$H$11+'RI compounds'!$C$10,""),""))</f>
        <v/>
      </c>
      <c r="AJ154" s="50" t="str">
        <f>IF($Z154=1400,'RI compounds'!$C$12,IF($Z154&lt;'RI compounds'!$D$12,IF($Z154&gt;'RI compounds'!$D$11,(LN($Z154)-LN('RI compounds'!$D$11))*'RI compounds'!$H$12+'RI compounds'!$C$11,""),""))</f>
        <v/>
      </c>
      <c r="AK154" s="50">
        <f>IF($Z154=1500,'RI compounds'!$C$13,IF($Z154&lt;'RI compounds'!$D$13,IF($Z154&gt;'RI compounds'!$D$12,(LN($Z154)-LN('RI compounds'!$D$12))*'RI compounds'!$H$13+'RI compounds'!$C$12,""),""))</f>
        <v>22.975910751926133</v>
      </c>
      <c r="AL154" s="50" t="str">
        <f>IF($Z154=1600,'RI compounds'!$C$14,IF($Z154&lt;'RI compounds'!$D$14,IF($Z154&gt;'RI compounds'!$D$13,(LN($Z154)-LN('RI compounds'!$D$13))*'RI compounds'!$H$14+'RI compounds'!$C$13,""),""))</f>
        <v/>
      </c>
      <c r="AM154" s="50" t="str">
        <f>IF($Z154=1700,'RI compounds'!$C$15,IF($Z154&lt;'RI compounds'!$D$15,IF($Z154&gt;'RI compounds'!$D$14,(LN($Z154)-LN('RI compounds'!$D$14))*'RI compounds'!$H$15+'RI compounds'!$C$14,""),""))</f>
        <v/>
      </c>
      <c r="AN154" s="50" t="str">
        <f>IF($Z154=1800,'RI compounds'!$C$16,IF($Z154&lt;'RI compounds'!$D$16,IF($Z154&gt;'RI compounds'!$D$15,(LN($Z154)-LN('RI compounds'!$D$15))*'RI compounds'!$H$16+'RI compounds'!$C$15,""),""))</f>
        <v/>
      </c>
      <c r="AO154" s="50" t="str">
        <f>IF($Z154=1900,'RI compounds'!$C$17,IF($Z154&lt;'RI compounds'!$D$17,IF($Z154&gt;'RI compounds'!$D$16,(LN($Z154)-LN('RI compounds'!$D$16))*'RI compounds'!$H$17+'RI compounds'!$C$16,""),""))</f>
        <v/>
      </c>
      <c r="AP154" s="50" t="str">
        <f>IF($Z154=2000,'RI compounds'!$C$18,IF($Z154&lt;'RI compounds'!$D$18,IF($Z154&gt;'RI compounds'!$D$17,(LN($Z154)-LN('RI compounds'!$D$17))*'RI compounds'!$H$18+'RI compounds'!$C$17,""),""))</f>
        <v/>
      </c>
      <c r="AQ154" s="50" t="str">
        <f>IF($Z154=2100,'RI compounds'!$C$19,IF($Z154&lt;'RI compounds'!$D$19,IF($Z154&gt;'RI compounds'!$D$18,(LN($Z154)-LN('RI compounds'!$D$18))*'RI compounds'!$H$19+'RI compounds'!$C$18,""),""))</f>
        <v/>
      </c>
      <c r="AR154" s="50" t="str">
        <f>IF($Z154=2200,'RI compounds'!$C$20,IF($Z154&lt;'RI compounds'!$D$20,IF($Z154&gt;'RI compounds'!$D$19,(LN($Z154)-LN('RI compounds'!$D$19))*'RI compounds'!$H$20+'RI compounds'!$C$19,""),""))</f>
        <v/>
      </c>
      <c r="AS154" s="50" t="str">
        <f>IF($Z154=2300,'RI compounds'!$C$21,IF($Z154&lt;'RI compounds'!$D$21,IF($Z154&gt;'RI compounds'!$D$20,(LN($Z154)-LN('RI compounds'!$D$20))*'RI compounds'!$H$21+'RI compounds'!$C$20,""),""))</f>
        <v/>
      </c>
      <c r="AT154" s="50" t="str">
        <f>IF($Z154&gt;2300,(LN($Z154)-LN('RI compounds'!$D$20))*'RI compounds'!$H$21+'RI compounds'!$C$20,"")</f>
        <v/>
      </c>
    </row>
    <row r="155" spans="1:46" s="7" customFormat="1" ht="15" x14ac:dyDescent="0.25">
      <c r="A155" s="46">
        <f>+All!F155</f>
        <v>0.5</v>
      </c>
      <c r="B155" s="47" t="e">
        <f>All!#REF!</f>
        <v>#REF!</v>
      </c>
      <c r="C155" s="45" t="e">
        <f>IF(B155&lt;'RI compounds'!$C$3,INT(EXP((B155-'RI compounds'!$C$3)/'RI compounds'!$H$4+LN('RI compounds'!$D$3))),"")</f>
        <v>#REF!</v>
      </c>
      <c r="D155" s="45" t="e">
        <f>IF($B155&lt;'RI compounds'!$C$4,IF($B155&gt;'RI compounds'!$C$3,INT(EXP(($B155-'RI compounds'!$C$3)/'RI compounds'!$H$4+LN('RI compounds'!$D$3))),""),"")</f>
        <v>#REF!</v>
      </c>
      <c r="E155" s="45" t="e">
        <f>IF($B155&lt;'RI compounds'!$C$5,IF($B155&gt;'RI compounds'!$C$4,INT(EXP(($B155-'RI compounds'!$C$4)/'RI compounds'!$H$5+LN('RI compounds'!$D$4))),""),"")</f>
        <v>#REF!</v>
      </c>
      <c r="F155" s="45" t="e">
        <f>IF($B155&lt;'RI compounds'!$C$6,IF($B155&gt;'RI compounds'!$C$5,INT(EXP(($B155-'RI compounds'!$C$5)/'RI compounds'!$H$6+LN('RI compounds'!$D$5))),""),"")</f>
        <v>#REF!</v>
      </c>
      <c r="G155" s="45" t="e">
        <f>IF($B155&lt;'RI compounds'!$C$7,IF($B155&gt;'RI compounds'!$C$6,INT(EXP(($B155-'RI compounds'!$C$6)/'RI compounds'!$H$7+LN('RI compounds'!$D$6))),""),"")</f>
        <v>#REF!</v>
      </c>
      <c r="H155" s="45" t="e">
        <f>IF($B155&lt;'RI compounds'!$C$8,IF($B155&gt;'RI compounds'!$C$7,INT(EXP(($B155-'RI compounds'!$C$7)/'RI compounds'!$H$8+LN('RI compounds'!$D$7))),""),"")</f>
        <v>#REF!</v>
      </c>
      <c r="I155" s="45" t="e">
        <f>IF($B155&lt;'RI compounds'!$C$9,IF($B155&gt;'RI compounds'!$C$8,INT(EXP(($B155-'RI compounds'!$C$8)/'RI compounds'!$H$9+LN('RI compounds'!$D$8))),""),"")</f>
        <v>#REF!</v>
      </c>
      <c r="J155" s="45" t="e">
        <f>IF($B155&lt;'RI compounds'!$C$10,IF($B155&gt;'RI compounds'!$C$9,INT(EXP(($B155-'RI compounds'!$C$9)/'RI compounds'!$H$10+LN('RI compounds'!$D$9))),""),"")</f>
        <v>#REF!</v>
      </c>
      <c r="K155" s="45" t="e">
        <f>IF($B155&lt;'RI compounds'!$C$11,IF($B155&gt;'RI compounds'!$C$10,INT(EXP(($B155-'RI compounds'!$C$10)/'RI compounds'!$H$11+LN('RI compounds'!$D$10))),""),"")</f>
        <v>#REF!</v>
      </c>
      <c r="L155" s="45" t="e">
        <f>IF($B155&lt;'RI compounds'!$C$12,IF($B155&gt;'RI compounds'!$C$11,INT(EXP(($B155-'RI compounds'!$C$11)/'RI compounds'!$H$12+LN('RI compounds'!$D$11))),""),"")</f>
        <v>#REF!</v>
      </c>
      <c r="M155" s="45" t="e">
        <f>IF($B155&lt;'RI compounds'!$C$13,IF($B155&gt;'RI compounds'!$C$12,INT(EXP(($B155-'RI compounds'!$C$12)/'RI compounds'!$H$13+LN('RI compounds'!$D$12))),""),"")</f>
        <v>#REF!</v>
      </c>
      <c r="N155" s="45" t="e">
        <f>IF($B155&lt;'RI compounds'!$C$14,IF($B155&gt;'RI compounds'!$C$13,INT(EXP(($B155-'RI compounds'!$C$13)/'RI compounds'!$H$14+LN('RI compounds'!$D$13))),""),"")</f>
        <v>#REF!</v>
      </c>
      <c r="O155" s="45" t="e">
        <f>IF($B155&lt;'RI compounds'!$C$15,IF($B155&gt;'RI compounds'!$C$14,INT(EXP(($B155-'RI compounds'!$C$14)/'RI compounds'!$H$15+LN('RI compounds'!$D$14))),""),"")</f>
        <v>#REF!</v>
      </c>
      <c r="P155" s="45" t="e">
        <f>IF($B155&lt;'RI compounds'!$C$16,IF($B155&gt;'RI compounds'!$C$15,INT(EXP(($B155-'RI compounds'!$C$15)/'RI compounds'!$H$16+LN('RI compounds'!$D$15))),""),"")</f>
        <v>#REF!</v>
      </c>
      <c r="Q155" s="45" t="e">
        <f>IF($B155&lt;'RI compounds'!$C$17,IF($B155&gt;'RI compounds'!$C$16,INT(EXP(($B155-'RI compounds'!$C$16)/'RI compounds'!$H$17+LN('RI compounds'!$D$16))),""),"")</f>
        <v>#REF!</v>
      </c>
      <c r="R155" s="45" t="e">
        <f>IF($B155&lt;'RI compounds'!$C$18,IF($B155&gt;'RI compounds'!$C$17,INT(EXP(($B155-'RI compounds'!$C$17)/'RI compounds'!$H$18+LN('RI compounds'!$D$17))),""),"")</f>
        <v>#REF!</v>
      </c>
      <c r="S155" s="45" t="e">
        <f>IF($B155&lt;'RI compounds'!$C$19,IF($B155&gt;'RI compounds'!$C$18,INT(EXP(($B155-'RI compounds'!$C$18)/'RI compounds'!$H$19+LN('RI compounds'!$D$18))),""),"")</f>
        <v>#REF!</v>
      </c>
      <c r="T155" s="45" t="e">
        <f>IF($B155&lt;'RI compounds'!$C$20,IF($B155&gt;'RI compounds'!$C$19,INT(EXP(($B155-'RI compounds'!$C$19)/'RI compounds'!$H$20+LN('RI compounds'!$D$19))),""),"")</f>
        <v>#REF!</v>
      </c>
      <c r="U155" s="45" t="e">
        <f>IF($B155&lt;'RI compounds'!$C$21,IF($B155&gt;'RI compounds'!$C$20,INT(EXP(($B155-'RI compounds'!$C$20)/'RI compounds'!$H$21+LN('RI compounds'!$D$20))),""),"")</f>
        <v>#REF!</v>
      </c>
      <c r="V155" s="45" t="e">
        <f>IF($B155&gt;'RI compounds'!$C$21,INT(EXP(($B155-'RI compounds'!$C$20)/'RI compounds'!$H$21+LN('RI compounds'!$D$20))),"")</f>
        <v>#REF!</v>
      </c>
      <c r="W155" s="28"/>
      <c r="X155" s="48" t="str">
        <f>All!B155</f>
        <v>2-Tridecanone</v>
      </c>
      <c r="Y155" s="46">
        <f>+All!F155</f>
        <v>0.5</v>
      </c>
      <c r="Z155" s="49">
        <f>+All!H155</f>
        <v>1505</v>
      </c>
      <c r="AA155" s="50" t="str">
        <f>IF($Z155=500,'RI compounds'!$C$3,IF($Z155&lt;'RI compounds'!$D$3,(LN($Z155)-LN('RI compounds'!$D$3))*'RI compounds'!$H$4+'RI compounds'!$C$3,""))</f>
        <v/>
      </c>
      <c r="AB155" s="50" t="str">
        <f>IF($Z155=600,'RI compounds'!$C$4,IF($Z155&lt;'RI compounds'!$D$4,IF($Z155&gt;'RI compounds'!$D$3,(LN($Z155)-LN('RI compounds'!$D$3))*'RI compounds'!$H$4+'RI compounds'!$C$3,""),""))</f>
        <v/>
      </c>
      <c r="AC155" s="50" t="str">
        <f>IF($Z155=700,+'RI compounds'!$C$5,IF($Z155&lt;'RI compounds'!$D$5,IF($Z155&gt;'RI compounds'!$D$4,(LN($Z155)-LN('RI compounds'!$D$4))*'RI compounds'!$H$5+'RI compounds'!$C$4,""),""))</f>
        <v/>
      </c>
      <c r="AD155" s="50" t="str">
        <f>IF($Z155=800,'RI compounds'!$C$6,IF($Z155&lt;'RI compounds'!$D$6,IF($Z155&gt;'RI compounds'!$D$5,(LN($Z155)-LN('RI compounds'!$D$5))*'RI compounds'!$H$6+'RI compounds'!$C$5,""),""))</f>
        <v/>
      </c>
      <c r="AE155" s="50" t="str">
        <f>IF($Z155=900,'RI compounds'!$C$7,IF($Z155&lt;'RI compounds'!$D$7,IF($Z155&gt;'RI compounds'!$D$6,(LN($Z155)-LN('RI compounds'!$D$6))*'RI compounds'!$H$7+'RI compounds'!$C$6,""),""))</f>
        <v/>
      </c>
      <c r="AF155" s="50" t="str">
        <f>IF($Z155=1000,'RI compounds'!$C$8,IF($Z155&lt;'RI compounds'!$D$8,IF($Z155&gt;'RI compounds'!$D$7,(LN($Z155)-LN('RI compounds'!$D$7))*'RI compounds'!$H$8+'RI compounds'!$C$7,""),""))</f>
        <v/>
      </c>
      <c r="AG155" s="50" t="str">
        <f>IF($Z155=1100,'RI compounds'!$C$9,IF($Z155&lt;'RI compounds'!$D$9,IF($Z155&gt;'RI compounds'!$D$8,(LN($Z155)-LN('RI compounds'!$D$8))*'RI compounds'!$H$9+'RI compounds'!$C$8,""),""))</f>
        <v/>
      </c>
      <c r="AH155" s="50" t="str">
        <f>IF($Z155=1200,'RI compounds'!$C$10,IF($Z155&lt;'RI compounds'!$D$10,IF($Z155&gt;'RI compounds'!$D$9,(LN($Z155)-LN('RI compounds'!$D$9))*'RI compounds'!$H$10+'RI compounds'!$C$9,""),""))</f>
        <v/>
      </c>
      <c r="AI155" s="50" t="str">
        <f>IF($Z155=1300,'RI compounds'!$C$11,IF($Z155&lt;'RI compounds'!$D$11,IF($Z155&gt;'RI compounds'!$D$10,(LN($Z155)-LN('RI compounds'!$D$10))*'RI compounds'!$H$11+'RI compounds'!$C$10,""),""))</f>
        <v/>
      </c>
      <c r="AJ155" s="50" t="str">
        <f>IF($Z155=1400,'RI compounds'!$C$12,IF($Z155&lt;'RI compounds'!$D$12,IF($Z155&gt;'RI compounds'!$D$11,(LN($Z155)-LN('RI compounds'!$D$11))*'RI compounds'!$H$12+'RI compounds'!$C$11,""),""))</f>
        <v/>
      </c>
      <c r="AK155" s="50" t="str">
        <f>IF($Z155=1500,'RI compounds'!$C$13,IF($Z155&lt;'RI compounds'!$D$13,IF($Z155&gt;'RI compounds'!$D$12,(LN($Z155)-LN('RI compounds'!$D$12))*'RI compounds'!$H$13+'RI compounds'!$C$12,""),""))</f>
        <v/>
      </c>
      <c r="AL155" s="50">
        <f>IF($Z155=1600,'RI compounds'!$C$14,IF($Z155&lt;'RI compounds'!$D$14,IF($Z155&gt;'RI compounds'!$D$13,(LN($Z155)-LN('RI compounds'!$D$13))*'RI compounds'!$H$14+'RI compounds'!$C$13,""),""))</f>
        <v>23.348984707618289</v>
      </c>
      <c r="AM155" s="50" t="str">
        <f>IF($Z155=1700,'RI compounds'!$C$15,IF($Z155&lt;'RI compounds'!$D$15,IF($Z155&gt;'RI compounds'!$D$14,(LN($Z155)-LN('RI compounds'!$D$14))*'RI compounds'!$H$15+'RI compounds'!$C$14,""),""))</f>
        <v/>
      </c>
      <c r="AN155" s="50" t="str">
        <f>IF($Z155=1800,'RI compounds'!$C$16,IF($Z155&lt;'RI compounds'!$D$16,IF($Z155&gt;'RI compounds'!$D$15,(LN($Z155)-LN('RI compounds'!$D$15))*'RI compounds'!$H$16+'RI compounds'!$C$15,""),""))</f>
        <v/>
      </c>
      <c r="AO155" s="50" t="str">
        <f>IF($Z155=1900,'RI compounds'!$C$17,IF($Z155&lt;'RI compounds'!$D$17,IF($Z155&gt;'RI compounds'!$D$16,(LN($Z155)-LN('RI compounds'!$D$16))*'RI compounds'!$H$17+'RI compounds'!$C$16,""),""))</f>
        <v/>
      </c>
      <c r="AP155" s="50" t="str">
        <f>IF($Z155=2000,'RI compounds'!$C$18,IF($Z155&lt;'RI compounds'!$D$18,IF($Z155&gt;'RI compounds'!$D$17,(LN($Z155)-LN('RI compounds'!$D$17))*'RI compounds'!$H$18+'RI compounds'!$C$17,""),""))</f>
        <v/>
      </c>
      <c r="AQ155" s="50" t="str">
        <f>IF($Z155=2100,'RI compounds'!$C$19,IF($Z155&lt;'RI compounds'!$D$19,IF($Z155&gt;'RI compounds'!$D$18,(LN($Z155)-LN('RI compounds'!$D$18))*'RI compounds'!$H$19+'RI compounds'!$C$18,""),""))</f>
        <v/>
      </c>
      <c r="AR155" s="50" t="str">
        <f>IF($Z155=2200,'RI compounds'!$C$20,IF($Z155&lt;'RI compounds'!$D$20,IF($Z155&gt;'RI compounds'!$D$19,(LN($Z155)-LN('RI compounds'!$D$19))*'RI compounds'!$H$20+'RI compounds'!$C$19,""),""))</f>
        <v/>
      </c>
      <c r="AS155" s="50" t="str">
        <f>IF($Z155=2300,'RI compounds'!$C$21,IF($Z155&lt;'RI compounds'!$D$21,IF($Z155&gt;'RI compounds'!$D$20,(LN($Z155)-LN('RI compounds'!$D$20))*'RI compounds'!$H$21+'RI compounds'!$C$20,""),""))</f>
        <v/>
      </c>
      <c r="AT155" s="50" t="str">
        <f>IF($Z155&gt;2300,(LN($Z155)-LN('RI compounds'!$D$20))*'RI compounds'!$H$21+'RI compounds'!$C$20,"")</f>
        <v/>
      </c>
    </row>
    <row r="156" spans="1:46" s="7" customFormat="1" ht="15" x14ac:dyDescent="0.25">
      <c r="A156" s="46">
        <f>+All!F156</f>
        <v>0.5</v>
      </c>
      <c r="B156" s="47" t="e">
        <f>All!#REF!</f>
        <v>#REF!</v>
      </c>
      <c r="C156" s="45" t="e">
        <f>IF(B156&lt;'RI compounds'!$C$3,INT(EXP((B156-'RI compounds'!$C$3)/'RI compounds'!$H$4+LN('RI compounds'!$D$3))),"")</f>
        <v>#REF!</v>
      </c>
      <c r="D156" s="45" t="e">
        <f>IF($B156&lt;'RI compounds'!$C$4,IF($B156&gt;'RI compounds'!$C$3,INT(EXP(($B156-'RI compounds'!$C$3)/'RI compounds'!$H$4+LN('RI compounds'!$D$3))),""),"")</f>
        <v>#REF!</v>
      </c>
      <c r="E156" s="45" t="e">
        <f>IF($B156&lt;'RI compounds'!$C$5,IF($B156&gt;'RI compounds'!$C$4,INT(EXP(($B156-'RI compounds'!$C$4)/'RI compounds'!$H$5+LN('RI compounds'!$D$4))),""),"")</f>
        <v>#REF!</v>
      </c>
      <c r="F156" s="45" t="e">
        <f>IF($B156&lt;'RI compounds'!$C$6,IF($B156&gt;'RI compounds'!$C$5,INT(EXP(($B156-'RI compounds'!$C$5)/'RI compounds'!$H$6+LN('RI compounds'!$D$5))),""),"")</f>
        <v>#REF!</v>
      </c>
      <c r="G156" s="45" t="e">
        <f>IF($B156&lt;'RI compounds'!$C$7,IF($B156&gt;'RI compounds'!$C$6,INT(EXP(($B156-'RI compounds'!$C$6)/'RI compounds'!$H$7+LN('RI compounds'!$D$6))),""),"")</f>
        <v>#REF!</v>
      </c>
      <c r="H156" s="45" t="e">
        <f>IF($B156&lt;'RI compounds'!$C$8,IF($B156&gt;'RI compounds'!$C$7,INT(EXP(($B156-'RI compounds'!$C$7)/'RI compounds'!$H$8+LN('RI compounds'!$D$7))),""),"")</f>
        <v>#REF!</v>
      </c>
      <c r="I156" s="45" t="e">
        <f>IF($B156&lt;'RI compounds'!$C$9,IF($B156&gt;'RI compounds'!$C$8,INT(EXP(($B156-'RI compounds'!$C$8)/'RI compounds'!$H$9+LN('RI compounds'!$D$8))),""),"")</f>
        <v>#REF!</v>
      </c>
      <c r="J156" s="45" t="e">
        <f>IF($B156&lt;'RI compounds'!$C$10,IF($B156&gt;'RI compounds'!$C$9,INT(EXP(($B156-'RI compounds'!$C$9)/'RI compounds'!$H$10+LN('RI compounds'!$D$9))),""),"")</f>
        <v>#REF!</v>
      </c>
      <c r="K156" s="45" t="e">
        <f>IF($B156&lt;'RI compounds'!$C$11,IF($B156&gt;'RI compounds'!$C$10,INT(EXP(($B156-'RI compounds'!$C$10)/'RI compounds'!$H$11+LN('RI compounds'!$D$10))),""),"")</f>
        <v>#REF!</v>
      </c>
      <c r="L156" s="45" t="e">
        <f>IF($B156&lt;'RI compounds'!$C$12,IF($B156&gt;'RI compounds'!$C$11,INT(EXP(($B156-'RI compounds'!$C$11)/'RI compounds'!$H$12+LN('RI compounds'!$D$11))),""),"")</f>
        <v>#REF!</v>
      </c>
      <c r="M156" s="45" t="e">
        <f>IF($B156&lt;'RI compounds'!$C$13,IF($B156&gt;'RI compounds'!$C$12,INT(EXP(($B156-'RI compounds'!$C$12)/'RI compounds'!$H$13+LN('RI compounds'!$D$12))),""),"")</f>
        <v>#REF!</v>
      </c>
      <c r="N156" s="45" t="e">
        <f>IF($B156&lt;'RI compounds'!$C$14,IF($B156&gt;'RI compounds'!$C$13,INT(EXP(($B156-'RI compounds'!$C$13)/'RI compounds'!$H$14+LN('RI compounds'!$D$13))),""),"")</f>
        <v>#REF!</v>
      </c>
      <c r="O156" s="45" t="e">
        <f>IF($B156&lt;'RI compounds'!$C$15,IF($B156&gt;'RI compounds'!$C$14,INT(EXP(($B156-'RI compounds'!$C$14)/'RI compounds'!$H$15+LN('RI compounds'!$D$14))),""),"")</f>
        <v>#REF!</v>
      </c>
      <c r="P156" s="45" t="e">
        <f>IF($B156&lt;'RI compounds'!$C$16,IF($B156&gt;'RI compounds'!$C$15,INT(EXP(($B156-'RI compounds'!$C$15)/'RI compounds'!$H$16+LN('RI compounds'!$D$15))),""),"")</f>
        <v>#REF!</v>
      </c>
      <c r="Q156" s="45" t="e">
        <f>IF($B156&lt;'RI compounds'!$C$17,IF($B156&gt;'RI compounds'!$C$16,INT(EXP(($B156-'RI compounds'!$C$16)/'RI compounds'!$H$17+LN('RI compounds'!$D$16))),""),"")</f>
        <v>#REF!</v>
      </c>
      <c r="R156" s="45" t="e">
        <f>IF($B156&lt;'RI compounds'!$C$18,IF($B156&gt;'RI compounds'!$C$17,INT(EXP(($B156-'RI compounds'!$C$17)/'RI compounds'!$H$18+LN('RI compounds'!$D$17))),""),"")</f>
        <v>#REF!</v>
      </c>
      <c r="S156" s="45" t="e">
        <f>IF($B156&lt;'RI compounds'!$C$19,IF($B156&gt;'RI compounds'!$C$18,INT(EXP(($B156-'RI compounds'!$C$18)/'RI compounds'!$H$19+LN('RI compounds'!$D$18))),""),"")</f>
        <v>#REF!</v>
      </c>
      <c r="T156" s="45" t="e">
        <f>IF($B156&lt;'RI compounds'!$C$20,IF($B156&gt;'RI compounds'!$C$19,INT(EXP(($B156-'RI compounds'!$C$19)/'RI compounds'!$H$20+LN('RI compounds'!$D$19))),""),"")</f>
        <v>#REF!</v>
      </c>
      <c r="U156" s="45" t="e">
        <f>IF($B156&lt;'RI compounds'!$C$21,IF($B156&gt;'RI compounds'!$C$20,INT(EXP(($B156-'RI compounds'!$C$20)/'RI compounds'!$H$21+LN('RI compounds'!$D$20))),""),"")</f>
        <v>#REF!</v>
      </c>
      <c r="V156" s="45" t="e">
        <f>IF($B156&gt;'RI compounds'!$C$21,INT(EXP(($B156-'RI compounds'!$C$20)/'RI compounds'!$H$21+LN('RI compounds'!$D$20))),"")</f>
        <v>#REF!</v>
      </c>
      <c r="W156" s="28"/>
      <c r="X156" s="48" t="str">
        <f>All!B156</f>
        <v>d-Decalactone</v>
      </c>
      <c r="Y156" s="46">
        <f>+All!F156</f>
        <v>0.5</v>
      </c>
      <c r="Z156" s="49">
        <f>+All!H156</f>
        <v>1510</v>
      </c>
      <c r="AA156" s="50" t="str">
        <f>IF($Z156=500,'RI compounds'!$C$3,IF($Z156&lt;'RI compounds'!$D$3,(LN($Z156)-LN('RI compounds'!$D$3))*'RI compounds'!$H$4+'RI compounds'!$C$3,""))</f>
        <v/>
      </c>
      <c r="AB156" s="50" t="str">
        <f>IF($Z156=600,'RI compounds'!$C$4,IF($Z156&lt;'RI compounds'!$D$4,IF($Z156&gt;'RI compounds'!$D$3,(LN($Z156)-LN('RI compounds'!$D$3))*'RI compounds'!$H$4+'RI compounds'!$C$3,""),""))</f>
        <v/>
      </c>
      <c r="AC156" s="50" t="str">
        <f>IF($Z156=700,+'RI compounds'!$C$5,IF($Z156&lt;'RI compounds'!$D$5,IF($Z156&gt;'RI compounds'!$D$4,(LN($Z156)-LN('RI compounds'!$D$4))*'RI compounds'!$H$5+'RI compounds'!$C$4,""),""))</f>
        <v/>
      </c>
      <c r="AD156" s="50" t="str">
        <f>IF($Z156=800,'RI compounds'!$C$6,IF($Z156&lt;'RI compounds'!$D$6,IF($Z156&gt;'RI compounds'!$D$5,(LN($Z156)-LN('RI compounds'!$D$5))*'RI compounds'!$H$6+'RI compounds'!$C$5,""),""))</f>
        <v/>
      </c>
      <c r="AE156" s="50" t="str">
        <f>IF($Z156=900,'RI compounds'!$C$7,IF($Z156&lt;'RI compounds'!$D$7,IF($Z156&gt;'RI compounds'!$D$6,(LN($Z156)-LN('RI compounds'!$D$6))*'RI compounds'!$H$7+'RI compounds'!$C$6,""),""))</f>
        <v/>
      </c>
      <c r="AF156" s="50" t="str">
        <f>IF($Z156=1000,'RI compounds'!$C$8,IF($Z156&lt;'RI compounds'!$D$8,IF($Z156&gt;'RI compounds'!$D$7,(LN($Z156)-LN('RI compounds'!$D$7))*'RI compounds'!$H$8+'RI compounds'!$C$7,""),""))</f>
        <v/>
      </c>
      <c r="AG156" s="50" t="str">
        <f>IF($Z156=1100,'RI compounds'!$C$9,IF($Z156&lt;'RI compounds'!$D$9,IF($Z156&gt;'RI compounds'!$D$8,(LN($Z156)-LN('RI compounds'!$D$8))*'RI compounds'!$H$9+'RI compounds'!$C$8,""),""))</f>
        <v/>
      </c>
      <c r="AH156" s="50" t="str">
        <f>IF($Z156=1200,'RI compounds'!$C$10,IF($Z156&lt;'RI compounds'!$D$10,IF($Z156&gt;'RI compounds'!$D$9,(LN($Z156)-LN('RI compounds'!$D$9))*'RI compounds'!$H$10+'RI compounds'!$C$9,""),""))</f>
        <v/>
      </c>
      <c r="AI156" s="50" t="str">
        <f>IF($Z156=1300,'RI compounds'!$C$11,IF($Z156&lt;'RI compounds'!$D$11,IF($Z156&gt;'RI compounds'!$D$10,(LN($Z156)-LN('RI compounds'!$D$10))*'RI compounds'!$H$11+'RI compounds'!$C$10,""),""))</f>
        <v/>
      </c>
      <c r="AJ156" s="50" t="str">
        <f>IF($Z156=1400,'RI compounds'!$C$12,IF($Z156&lt;'RI compounds'!$D$12,IF($Z156&gt;'RI compounds'!$D$11,(LN($Z156)-LN('RI compounds'!$D$11))*'RI compounds'!$H$12+'RI compounds'!$C$11,""),""))</f>
        <v/>
      </c>
      <c r="AK156" s="50" t="str">
        <f>IF($Z156=1500,'RI compounds'!$C$13,IF($Z156&lt;'RI compounds'!$D$13,IF($Z156&gt;'RI compounds'!$D$12,(LN($Z156)-LN('RI compounds'!$D$12))*'RI compounds'!$H$13+'RI compounds'!$C$12,""),""))</f>
        <v/>
      </c>
      <c r="AL156" s="50">
        <f>IF($Z156=1600,'RI compounds'!$C$14,IF($Z156&lt;'RI compounds'!$D$14,IF($Z156&gt;'RI compounds'!$D$13,(LN($Z156)-LN('RI compounds'!$D$13))*'RI compounds'!$H$14+'RI compounds'!$C$13,""),""))</f>
        <v>23.397806944929524</v>
      </c>
      <c r="AM156" s="50" t="str">
        <f>IF($Z156=1700,'RI compounds'!$C$15,IF($Z156&lt;'RI compounds'!$D$15,IF($Z156&gt;'RI compounds'!$D$14,(LN($Z156)-LN('RI compounds'!$D$14))*'RI compounds'!$H$15+'RI compounds'!$C$14,""),""))</f>
        <v/>
      </c>
      <c r="AN156" s="50" t="str">
        <f>IF($Z156=1800,'RI compounds'!$C$16,IF($Z156&lt;'RI compounds'!$D$16,IF($Z156&gt;'RI compounds'!$D$15,(LN($Z156)-LN('RI compounds'!$D$15))*'RI compounds'!$H$16+'RI compounds'!$C$15,""),""))</f>
        <v/>
      </c>
      <c r="AO156" s="50" t="str">
        <f>IF($Z156=1900,'RI compounds'!$C$17,IF($Z156&lt;'RI compounds'!$D$17,IF($Z156&gt;'RI compounds'!$D$16,(LN($Z156)-LN('RI compounds'!$D$16))*'RI compounds'!$H$17+'RI compounds'!$C$16,""),""))</f>
        <v/>
      </c>
      <c r="AP156" s="50" t="str">
        <f>IF($Z156=2000,'RI compounds'!$C$18,IF($Z156&lt;'RI compounds'!$D$18,IF($Z156&gt;'RI compounds'!$D$17,(LN($Z156)-LN('RI compounds'!$D$17))*'RI compounds'!$H$18+'RI compounds'!$C$17,""),""))</f>
        <v/>
      </c>
      <c r="AQ156" s="50" t="str">
        <f>IF($Z156=2100,'RI compounds'!$C$19,IF($Z156&lt;'RI compounds'!$D$19,IF($Z156&gt;'RI compounds'!$D$18,(LN($Z156)-LN('RI compounds'!$D$18))*'RI compounds'!$H$19+'RI compounds'!$C$18,""),""))</f>
        <v/>
      </c>
      <c r="AR156" s="50" t="str">
        <f>IF($Z156=2200,'RI compounds'!$C$20,IF($Z156&lt;'RI compounds'!$D$20,IF($Z156&gt;'RI compounds'!$D$19,(LN($Z156)-LN('RI compounds'!$D$19))*'RI compounds'!$H$20+'RI compounds'!$C$19,""),""))</f>
        <v/>
      </c>
      <c r="AS156" s="50" t="str">
        <f>IF($Z156=2300,'RI compounds'!$C$21,IF($Z156&lt;'RI compounds'!$D$21,IF($Z156&gt;'RI compounds'!$D$20,(LN($Z156)-LN('RI compounds'!$D$20))*'RI compounds'!$H$21+'RI compounds'!$C$20,""),""))</f>
        <v/>
      </c>
      <c r="AT156" s="50" t="str">
        <f>IF($Z156&gt;2300,(LN($Z156)-LN('RI compounds'!$D$20))*'RI compounds'!$H$21+'RI compounds'!$C$20,"")</f>
        <v/>
      </c>
    </row>
    <row r="157" spans="1:46" s="7" customFormat="1" ht="15" x14ac:dyDescent="0.25">
      <c r="A157" s="46">
        <f>+All!F157</f>
        <v>0.5</v>
      </c>
      <c r="B157" s="47" t="e">
        <f>All!#REF!</f>
        <v>#REF!</v>
      </c>
      <c r="C157" s="45" t="e">
        <f>IF(B157&lt;'RI compounds'!$C$3,INT(EXP((B157-'RI compounds'!$C$3)/'RI compounds'!$H$4+LN('RI compounds'!$D$3))),"")</f>
        <v>#REF!</v>
      </c>
      <c r="D157" s="45" t="e">
        <f>IF($B157&lt;'RI compounds'!$C$4,IF($B157&gt;'RI compounds'!$C$3,INT(EXP(($B157-'RI compounds'!$C$3)/'RI compounds'!$H$4+LN('RI compounds'!$D$3))),""),"")</f>
        <v>#REF!</v>
      </c>
      <c r="E157" s="45" t="e">
        <f>IF($B157&lt;'RI compounds'!$C$5,IF($B157&gt;'RI compounds'!$C$4,INT(EXP(($B157-'RI compounds'!$C$4)/'RI compounds'!$H$5+LN('RI compounds'!$D$4))),""),"")</f>
        <v>#REF!</v>
      </c>
      <c r="F157" s="45" t="e">
        <f>IF($B157&lt;'RI compounds'!$C$6,IF($B157&gt;'RI compounds'!$C$5,INT(EXP(($B157-'RI compounds'!$C$5)/'RI compounds'!$H$6+LN('RI compounds'!$D$5))),""),"")</f>
        <v>#REF!</v>
      </c>
      <c r="G157" s="45" t="e">
        <f>IF($B157&lt;'RI compounds'!$C$7,IF($B157&gt;'RI compounds'!$C$6,INT(EXP(($B157-'RI compounds'!$C$6)/'RI compounds'!$H$7+LN('RI compounds'!$D$6))),""),"")</f>
        <v>#REF!</v>
      </c>
      <c r="H157" s="45" t="e">
        <f>IF($B157&lt;'RI compounds'!$C$8,IF($B157&gt;'RI compounds'!$C$7,INT(EXP(($B157-'RI compounds'!$C$7)/'RI compounds'!$H$8+LN('RI compounds'!$D$7))),""),"")</f>
        <v>#REF!</v>
      </c>
      <c r="I157" s="45" t="e">
        <f>IF($B157&lt;'RI compounds'!$C$9,IF($B157&gt;'RI compounds'!$C$8,INT(EXP(($B157-'RI compounds'!$C$8)/'RI compounds'!$H$9+LN('RI compounds'!$D$8))),""),"")</f>
        <v>#REF!</v>
      </c>
      <c r="J157" s="45" t="e">
        <f>IF($B157&lt;'RI compounds'!$C$10,IF($B157&gt;'RI compounds'!$C$9,INT(EXP(($B157-'RI compounds'!$C$9)/'RI compounds'!$H$10+LN('RI compounds'!$D$9))),""),"")</f>
        <v>#REF!</v>
      </c>
      <c r="K157" s="45" t="e">
        <f>IF($B157&lt;'RI compounds'!$C$11,IF($B157&gt;'RI compounds'!$C$10,INT(EXP(($B157-'RI compounds'!$C$10)/'RI compounds'!$H$11+LN('RI compounds'!$D$10))),""),"")</f>
        <v>#REF!</v>
      </c>
      <c r="L157" s="45" t="e">
        <f>IF($B157&lt;'RI compounds'!$C$12,IF($B157&gt;'RI compounds'!$C$11,INT(EXP(($B157-'RI compounds'!$C$11)/'RI compounds'!$H$12+LN('RI compounds'!$D$11))),""),"")</f>
        <v>#REF!</v>
      </c>
      <c r="M157" s="45" t="e">
        <f>IF($B157&lt;'RI compounds'!$C$13,IF($B157&gt;'RI compounds'!$C$12,INT(EXP(($B157-'RI compounds'!$C$12)/'RI compounds'!$H$13+LN('RI compounds'!$D$12))),""),"")</f>
        <v>#REF!</v>
      </c>
      <c r="N157" s="45" t="e">
        <f>IF($B157&lt;'RI compounds'!$C$14,IF($B157&gt;'RI compounds'!$C$13,INT(EXP(($B157-'RI compounds'!$C$13)/'RI compounds'!$H$14+LN('RI compounds'!$D$13))),""),"")</f>
        <v>#REF!</v>
      </c>
      <c r="O157" s="45" t="e">
        <f>IF($B157&lt;'RI compounds'!$C$15,IF($B157&gt;'RI compounds'!$C$14,INT(EXP(($B157-'RI compounds'!$C$14)/'RI compounds'!$H$15+LN('RI compounds'!$D$14))),""),"")</f>
        <v>#REF!</v>
      </c>
      <c r="P157" s="45" t="e">
        <f>IF($B157&lt;'RI compounds'!$C$16,IF($B157&gt;'RI compounds'!$C$15,INT(EXP(($B157-'RI compounds'!$C$15)/'RI compounds'!$H$16+LN('RI compounds'!$D$15))),""),"")</f>
        <v>#REF!</v>
      </c>
      <c r="Q157" s="45" t="e">
        <f>IF($B157&lt;'RI compounds'!$C$17,IF($B157&gt;'RI compounds'!$C$16,INT(EXP(($B157-'RI compounds'!$C$16)/'RI compounds'!$H$17+LN('RI compounds'!$D$16))),""),"")</f>
        <v>#REF!</v>
      </c>
      <c r="R157" s="45" t="e">
        <f>IF($B157&lt;'RI compounds'!$C$18,IF($B157&gt;'RI compounds'!$C$17,INT(EXP(($B157-'RI compounds'!$C$17)/'RI compounds'!$H$18+LN('RI compounds'!$D$17))),""),"")</f>
        <v>#REF!</v>
      </c>
      <c r="S157" s="45" t="e">
        <f>IF($B157&lt;'RI compounds'!$C$19,IF($B157&gt;'RI compounds'!$C$18,INT(EXP(($B157-'RI compounds'!$C$18)/'RI compounds'!$H$19+LN('RI compounds'!$D$18))),""),"")</f>
        <v>#REF!</v>
      </c>
      <c r="T157" s="45" t="e">
        <f>IF($B157&lt;'RI compounds'!$C$20,IF($B157&gt;'RI compounds'!$C$19,INT(EXP(($B157-'RI compounds'!$C$19)/'RI compounds'!$H$20+LN('RI compounds'!$D$19))),""),"")</f>
        <v>#REF!</v>
      </c>
      <c r="U157" s="45" t="e">
        <f>IF($B157&lt;'RI compounds'!$C$21,IF($B157&gt;'RI compounds'!$C$20,INT(EXP(($B157-'RI compounds'!$C$20)/'RI compounds'!$H$21+LN('RI compounds'!$D$20))),""),"")</f>
        <v>#REF!</v>
      </c>
      <c r="V157" s="45" t="e">
        <f>IF($B157&gt;'RI compounds'!$C$21,INT(EXP(($B157-'RI compounds'!$C$20)/'RI compounds'!$H$21+LN('RI compounds'!$D$20))),"")</f>
        <v>#REF!</v>
      </c>
      <c r="W157" s="28"/>
      <c r="X157" s="48" t="str">
        <f>All!B157</f>
        <v>Butylated Hydroxytoluene</v>
      </c>
      <c r="Y157" s="46">
        <f>+All!F157</f>
        <v>0.5</v>
      </c>
      <c r="Z157" s="49">
        <f>+All!H157</f>
        <v>1516</v>
      </c>
      <c r="AA157" s="50" t="str">
        <f>IF($Z157=500,'RI compounds'!$C$3,IF($Z157&lt;'RI compounds'!$D$3,(LN($Z157)-LN('RI compounds'!$D$3))*'RI compounds'!$H$4+'RI compounds'!$C$3,""))</f>
        <v/>
      </c>
      <c r="AB157" s="50" t="str">
        <f>IF($Z157=600,'RI compounds'!$C$4,IF($Z157&lt;'RI compounds'!$D$4,IF($Z157&gt;'RI compounds'!$D$3,(LN($Z157)-LN('RI compounds'!$D$3))*'RI compounds'!$H$4+'RI compounds'!$C$3,""),""))</f>
        <v/>
      </c>
      <c r="AC157" s="50" t="str">
        <f>IF($Z157=700,+'RI compounds'!$C$5,IF($Z157&lt;'RI compounds'!$D$5,IF($Z157&gt;'RI compounds'!$D$4,(LN($Z157)-LN('RI compounds'!$D$4))*'RI compounds'!$H$5+'RI compounds'!$C$4,""),""))</f>
        <v/>
      </c>
      <c r="AD157" s="50" t="str">
        <f>IF($Z157=800,'RI compounds'!$C$6,IF($Z157&lt;'RI compounds'!$D$6,IF($Z157&gt;'RI compounds'!$D$5,(LN($Z157)-LN('RI compounds'!$D$5))*'RI compounds'!$H$6+'RI compounds'!$C$5,""),""))</f>
        <v/>
      </c>
      <c r="AE157" s="50" t="str">
        <f>IF($Z157=900,'RI compounds'!$C$7,IF($Z157&lt;'RI compounds'!$D$7,IF($Z157&gt;'RI compounds'!$D$6,(LN($Z157)-LN('RI compounds'!$D$6))*'RI compounds'!$H$7+'RI compounds'!$C$6,""),""))</f>
        <v/>
      </c>
      <c r="AF157" s="50" t="str">
        <f>IF($Z157=1000,'RI compounds'!$C$8,IF($Z157&lt;'RI compounds'!$D$8,IF($Z157&gt;'RI compounds'!$D$7,(LN($Z157)-LN('RI compounds'!$D$7))*'RI compounds'!$H$8+'RI compounds'!$C$7,""),""))</f>
        <v/>
      </c>
      <c r="AG157" s="50" t="str">
        <f>IF($Z157=1100,'RI compounds'!$C$9,IF($Z157&lt;'RI compounds'!$D$9,IF($Z157&gt;'RI compounds'!$D$8,(LN($Z157)-LN('RI compounds'!$D$8))*'RI compounds'!$H$9+'RI compounds'!$C$8,""),""))</f>
        <v/>
      </c>
      <c r="AH157" s="50" t="str">
        <f>IF($Z157=1200,'RI compounds'!$C$10,IF($Z157&lt;'RI compounds'!$D$10,IF($Z157&gt;'RI compounds'!$D$9,(LN($Z157)-LN('RI compounds'!$D$9))*'RI compounds'!$H$10+'RI compounds'!$C$9,""),""))</f>
        <v/>
      </c>
      <c r="AI157" s="50" t="str">
        <f>IF($Z157=1300,'RI compounds'!$C$11,IF($Z157&lt;'RI compounds'!$D$11,IF($Z157&gt;'RI compounds'!$D$10,(LN($Z157)-LN('RI compounds'!$D$10))*'RI compounds'!$H$11+'RI compounds'!$C$10,""),""))</f>
        <v/>
      </c>
      <c r="AJ157" s="50" t="str">
        <f>IF($Z157=1400,'RI compounds'!$C$12,IF($Z157&lt;'RI compounds'!$D$12,IF($Z157&gt;'RI compounds'!$D$11,(LN($Z157)-LN('RI compounds'!$D$11))*'RI compounds'!$H$12+'RI compounds'!$C$11,""),""))</f>
        <v/>
      </c>
      <c r="AK157" s="50" t="str">
        <f>IF($Z157=1500,'RI compounds'!$C$13,IF($Z157&lt;'RI compounds'!$D$13,IF($Z157&gt;'RI compounds'!$D$12,(LN($Z157)-LN('RI compounds'!$D$12))*'RI compounds'!$H$13+'RI compounds'!$C$12,""),""))</f>
        <v/>
      </c>
      <c r="AL157" s="50">
        <f>IF($Z157=1600,'RI compounds'!$C$14,IF($Z157&lt;'RI compounds'!$D$14,IF($Z157&gt;'RI compounds'!$D$13,(LN($Z157)-LN('RI compounds'!$D$13))*'RI compounds'!$H$14+'RI compounds'!$C$13,""),""))</f>
        <v>23.456180680603588</v>
      </c>
      <c r="AM157" s="50" t="str">
        <f>IF($Z157=1700,'RI compounds'!$C$15,IF($Z157&lt;'RI compounds'!$D$15,IF($Z157&gt;'RI compounds'!$D$14,(LN($Z157)-LN('RI compounds'!$D$14))*'RI compounds'!$H$15+'RI compounds'!$C$14,""),""))</f>
        <v/>
      </c>
      <c r="AN157" s="50" t="str">
        <f>IF($Z157=1800,'RI compounds'!$C$16,IF($Z157&lt;'RI compounds'!$D$16,IF($Z157&gt;'RI compounds'!$D$15,(LN($Z157)-LN('RI compounds'!$D$15))*'RI compounds'!$H$16+'RI compounds'!$C$15,""),""))</f>
        <v/>
      </c>
      <c r="AO157" s="50" t="str">
        <f>IF($Z157=1900,'RI compounds'!$C$17,IF($Z157&lt;'RI compounds'!$D$17,IF($Z157&gt;'RI compounds'!$D$16,(LN($Z157)-LN('RI compounds'!$D$16))*'RI compounds'!$H$17+'RI compounds'!$C$16,""),""))</f>
        <v/>
      </c>
      <c r="AP157" s="50" t="str">
        <f>IF($Z157=2000,'RI compounds'!$C$18,IF($Z157&lt;'RI compounds'!$D$18,IF($Z157&gt;'RI compounds'!$D$17,(LN($Z157)-LN('RI compounds'!$D$17))*'RI compounds'!$H$18+'RI compounds'!$C$17,""),""))</f>
        <v/>
      </c>
      <c r="AQ157" s="50" t="str">
        <f>IF($Z157=2100,'RI compounds'!$C$19,IF($Z157&lt;'RI compounds'!$D$19,IF($Z157&gt;'RI compounds'!$D$18,(LN($Z157)-LN('RI compounds'!$D$18))*'RI compounds'!$H$19+'RI compounds'!$C$18,""),""))</f>
        <v/>
      </c>
      <c r="AR157" s="50" t="str">
        <f>IF($Z157=2200,'RI compounds'!$C$20,IF($Z157&lt;'RI compounds'!$D$20,IF($Z157&gt;'RI compounds'!$D$19,(LN($Z157)-LN('RI compounds'!$D$19))*'RI compounds'!$H$20+'RI compounds'!$C$19,""),""))</f>
        <v/>
      </c>
      <c r="AS157" s="50" t="str">
        <f>IF($Z157=2300,'RI compounds'!$C$21,IF($Z157&lt;'RI compounds'!$D$21,IF($Z157&gt;'RI compounds'!$D$20,(LN($Z157)-LN('RI compounds'!$D$20))*'RI compounds'!$H$21+'RI compounds'!$C$20,""),""))</f>
        <v/>
      </c>
      <c r="AT157" s="50" t="str">
        <f>IF($Z157&gt;2300,(LN($Z157)-LN('RI compounds'!$D$20))*'RI compounds'!$H$21+'RI compounds'!$C$20,"")</f>
        <v/>
      </c>
    </row>
    <row r="158" spans="1:46" s="7" customFormat="1" ht="15" x14ac:dyDescent="0.25">
      <c r="A158" s="46">
        <f>+All!F158</f>
        <v>1</v>
      </c>
      <c r="B158" s="47" t="e">
        <f>All!#REF!</f>
        <v>#REF!</v>
      </c>
      <c r="C158" s="45" t="e">
        <f>IF(B158&lt;'RI compounds'!$C$3,INT(EXP((B158-'RI compounds'!$C$3)/'RI compounds'!$H$4+LN('RI compounds'!$D$3))),"")</f>
        <v>#REF!</v>
      </c>
      <c r="D158" s="45" t="e">
        <f>IF($B158&lt;'RI compounds'!$C$4,IF($B158&gt;'RI compounds'!$C$3,INT(EXP(($B158-'RI compounds'!$C$3)/'RI compounds'!$H$4+LN('RI compounds'!$D$3))),""),"")</f>
        <v>#REF!</v>
      </c>
      <c r="E158" s="45" t="e">
        <f>IF($B158&lt;'RI compounds'!$C$5,IF($B158&gt;'RI compounds'!$C$4,INT(EXP(($B158-'RI compounds'!$C$4)/'RI compounds'!$H$5+LN('RI compounds'!$D$4))),""),"")</f>
        <v>#REF!</v>
      </c>
      <c r="F158" s="45" t="e">
        <f>IF($B158&lt;'RI compounds'!$C$6,IF($B158&gt;'RI compounds'!$C$5,INT(EXP(($B158-'RI compounds'!$C$5)/'RI compounds'!$H$6+LN('RI compounds'!$D$5))),""),"")</f>
        <v>#REF!</v>
      </c>
      <c r="G158" s="45" t="e">
        <f>IF($B158&lt;'RI compounds'!$C$7,IF($B158&gt;'RI compounds'!$C$6,INT(EXP(($B158-'RI compounds'!$C$6)/'RI compounds'!$H$7+LN('RI compounds'!$D$6))),""),"")</f>
        <v>#REF!</v>
      </c>
      <c r="H158" s="45" t="e">
        <f>IF($B158&lt;'RI compounds'!$C$8,IF($B158&gt;'RI compounds'!$C$7,INT(EXP(($B158-'RI compounds'!$C$7)/'RI compounds'!$H$8+LN('RI compounds'!$D$7))),""),"")</f>
        <v>#REF!</v>
      </c>
      <c r="I158" s="45" t="e">
        <f>IF($B158&lt;'RI compounds'!$C$9,IF($B158&gt;'RI compounds'!$C$8,INT(EXP(($B158-'RI compounds'!$C$8)/'RI compounds'!$H$9+LN('RI compounds'!$D$8))),""),"")</f>
        <v>#REF!</v>
      </c>
      <c r="J158" s="45" t="e">
        <f>IF($B158&lt;'RI compounds'!$C$10,IF($B158&gt;'RI compounds'!$C$9,INT(EXP(($B158-'RI compounds'!$C$9)/'RI compounds'!$H$10+LN('RI compounds'!$D$9))),""),"")</f>
        <v>#REF!</v>
      </c>
      <c r="K158" s="45" t="e">
        <f>IF($B158&lt;'RI compounds'!$C$11,IF($B158&gt;'RI compounds'!$C$10,INT(EXP(($B158-'RI compounds'!$C$10)/'RI compounds'!$H$11+LN('RI compounds'!$D$10))),""),"")</f>
        <v>#REF!</v>
      </c>
      <c r="L158" s="45" t="e">
        <f>IF($B158&lt;'RI compounds'!$C$12,IF($B158&gt;'RI compounds'!$C$11,INT(EXP(($B158-'RI compounds'!$C$11)/'RI compounds'!$H$12+LN('RI compounds'!$D$11))),""),"")</f>
        <v>#REF!</v>
      </c>
      <c r="M158" s="45" t="e">
        <f>IF($B158&lt;'RI compounds'!$C$13,IF($B158&gt;'RI compounds'!$C$12,INT(EXP(($B158-'RI compounds'!$C$12)/'RI compounds'!$H$13+LN('RI compounds'!$D$12))),""),"")</f>
        <v>#REF!</v>
      </c>
      <c r="N158" s="45" t="e">
        <f>IF($B158&lt;'RI compounds'!$C$14,IF($B158&gt;'RI compounds'!$C$13,INT(EXP(($B158-'RI compounds'!$C$13)/'RI compounds'!$H$14+LN('RI compounds'!$D$13))),""),"")</f>
        <v>#REF!</v>
      </c>
      <c r="O158" s="45" t="e">
        <f>IF($B158&lt;'RI compounds'!$C$15,IF($B158&gt;'RI compounds'!$C$14,INT(EXP(($B158-'RI compounds'!$C$14)/'RI compounds'!$H$15+LN('RI compounds'!$D$14))),""),"")</f>
        <v>#REF!</v>
      </c>
      <c r="P158" s="45" t="e">
        <f>IF($B158&lt;'RI compounds'!$C$16,IF($B158&gt;'RI compounds'!$C$15,INT(EXP(($B158-'RI compounds'!$C$15)/'RI compounds'!$H$16+LN('RI compounds'!$D$15))),""),"")</f>
        <v>#REF!</v>
      </c>
      <c r="Q158" s="45" t="e">
        <f>IF($B158&lt;'RI compounds'!$C$17,IF($B158&gt;'RI compounds'!$C$16,INT(EXP(($B158-'RI compounds'!$C$16)/'RI compounds'!$H$17+LN('RI compounds'!$D$16))),""),"")</f>
        <v>#REF!</v>
      </c>
      <c r="R158" s="45" t="e">
        <f>IF($B158&lt;'RI compounds'!$C$18,IF($B158&gt;'RI compounds'!$C$17,INT(EXP(($B158-'RI compounds'!$C$17)/'RI compounds'!$H$18+LN('RI compounds'!$D$17))),""),"")</f>
        <v>#REF!</v>
      </c>
      <c r="S158" s="45" t="e">
        <f>IF($B158&lt;'RI compounds'!$C$19,IF($B158&gt;'RI compounds'!$C$18,INT(EXP(($B158-'RI compounds'!$C$18)/'RI compounds'!$H$19+LN('RI compounds'!$D$18))),""),"")</f>
        <v>#REF!</v>
      </c>
      <c r="T158" s="45" t="e">
        <f>IF($B158&lt;'RI compounds'!$C$20,IF($B158&gt;'RI compounds'!$C$19,INT(EXP(($B158-'RI compounds'!$C$19)/'RI compounds'!$H$20+LN('RI compounds'!$D$19))),""),"")</f>
        <v>#REF!</v>
      </c>
      <c r="U158" s="45" t="e">
        <f>IF($B158&lt;'RI compounds'!$C$21,IF($B158&gt;'RI compounds'!$C$20,INT(EXP(($B158-'RI compounds'!$C$20)/'RI compounds'!$H$21+LN('RI compounds'!$D$20))),""),"")</f>
        <v>#REF!</v>
      </c>
      <c r="V158" s="45" t="e">
        <f>IF($B158&gt;'RI compounds'!$C$21,INT(EXP(($B158-'RI compounds'!$C$20)/'RI compounds'!$H$21+LN('RI compounds'!$D$20))),"")</f>
        <v>#REF!</v>
      </c>
      <c r="W158" s="28"/>
      <c r="X158" s="48" t="str">
        <f>All!B158</f>
        <v>Unknown silage</v>
      </c>
      <c r="Y158" s="46">
        <f>+All!F158</f>
        <v>1</v>
      </c>
      <c r="Z158" s="49">
        <f>+All!H158</f>
        <v>1528</v>
      </c>
      <c r="AA158" s="50" t="str">
        <f>IF($Z158=500,'RI compounds'!$C$3,IF($Z158&lt;'RI compounds'!$D$3,(LN($Z158)-LN('RI compounds'!$D$3))*'RI compounds'!$H$4+'RI compounds'!$C$3,""))</f>
        <v/>
      </c>
      <c r="AB158" s="50" t="str">
        <f>IF($Z158=600,'RI compounds'!$C$4,IF($Z158&lt;'RI compounds'!$D$4,IF($Z158&gt;'RI compounds'!$D$3,(LN($Z158)-LN('RI compounds'!$D$3))*'RI compounds'!$H$4+'RI compounds'!$C$3,""),""))</f>
        <v/>
      </c>
      <c r="AC158" s="50" t="str">
        <f>IF($Z158=700,+'RI compounds'!$C$5,IF($Z158&lt;'RI compounds'!$D$5,IF($Z158&gt;'RI compounds'!$D$4,(LN($Z158)-LN('RI compounds'!$D$4))*'RI compounds'!$H$5+'RI compounds'!$C$4,""),""))</f>
        <v/>
      </c>
      <c r="AD158" s="50" t="str">
        <f>IF($Z158=800,'RI compounds'!$C$6,IF($Z158&lt;'RI compounds'!$D$6,IF($Z158&gt;'RI compounds'!$D$5,(LN($Z158)-LN('RI compounds'!$D$5))*'RI compounds'!$H$6+'RI compounds'!$C$5,""),""))</f>
        <v/>
      </c>
      <c r="AE158" s="50" t="str">
        <f>IF($Z158=900,'RI compounds'!$C$7,IF($Z158&lt;'RI compounds'!$D$7,IF($Z158&gt;'RI compounds'!$D$6,(LN($Z158)-LN('RI compounds'!$D$6))*'RI compounds'!$H$7+'RI compounds'!$C$6,""),""))</f>
        <v/>
      </c>
      <c r="AF158" s="50" t="str">
        <f>IF($Z158=1000,'RI compounds'!$C$8,IF($Z158&lt;'RI compounds'!$D$8,IF($Z158&gt;'RI compounds'!$D$7,(LN($Z158)-LN('RI compounds'!$D$7))*'RI compounds'!$H$8+'RI compounds'!$C$7,""),""))</f>
        <v/>
      </c>
      <c r="AG158" s="50" t="str">
        <f>IF($Z158=1100,'RI compounds'!$C$9,IF($Z158&lt;'RI compounds'!$D$9,IF($Z158&gt;'RI compounds'!$D$8,(LN($Z158)-LN('RI compounds'!$D$8))*'RI compounds'!$H$9+'RI compounds'!$C$8,""),""))</f>
        <v/>
      </c>
      <c r="AH158" s="50" t="str">
        <f>IF($Z158=1200,'RI compounds'!$C$10,IF($Z158&lt;'RI compounds'!$D$10,IF($Z158&gt;'RI compounds'!$D$9,(LN($Z158)-LN('RI compounds'!$D$9))*'RI compounds'!$H$10+'RI compounds'!$C$9,""),""))</f>
        <v/>
      </c>
      <c r="AI158" s="50" t="str">
        <f>IF($Z158=1300,'RI compounds'!$C$11,IF($Z158&lt;'RI compounds'!$D$11,IF($Z158&gt;'RI compounds'!$D$10,(LN($Z158)-LN('RI compounds'!$D$10))*'RI compounds'!$H$11+'RI compounds'!$C$10,""),""))</f>
        <v/>
      </c>
      <c r="AJ158" s="50" t="str">
        <f>IF($Z158=1400,'RI compounds'!$C$12,IF($Z158&lt;'RI compounds'!$D$12,IF($Z158&gt;'RI compounds'!$D$11,(LN($Z158)-LN('RI compounds'!$D$11))*'RI compounds'!$H$12+'RI compounds'!$C$11,""),""))</f>
        <v/>
      </c>
      <c r="AK158" s="50" t="str">
        <f>IF($Z158=1500,'RI compounds'!$C$13,IF($Z158&lt;'RI compounds'!$D$13,IF($Z158&gt;'RI compounds'!$D$12,(LN($Z158)-LN('RI compounds'!$D$12))*'RI compounds'!$H$13+'RI compounds'!$C$12,""),""))</f>
        <v/>
      </c>
      <c r="AL158" s="50">
        <f>IF($Z158=1600,'RI compounds'!$C$14,IF($Z158&lt;'RI compounds'!$D$14,IF($Z158&gt;'RI compounds'!$D$13,(LN($Z158)-LN('RI compounds'!$D$13))*'RI compounds'!$H$14+'RI compounds'!$C$13,""),""))</f>
        <v>23.572238241513226</v>
      </c>
      <c r="AM158" s="50" t="str">
        <f>IF($Z158=1700,'RI compounds'!$C$15,IF($Z158&lt;'RI compounds'!$D$15,IF($Z158&gt;'RI compounds'!$D$14,(LN($Z158)-LN('RI compounds'!$D$14))*'RI compounds'!$H$15+'RI compounds'!$C$14,""),""))</f>
        <v/>
      </c>
      <c r="AN158" s="50" t="str">
        <f>IF($Z158=1800,'RI compounds'!$C$16,IF($Z158&lt;'RI compounds'!$D$16,IF($Z158&gt;'RI compounds'!$D$15,(LN($Z158)-LN('RI compounds'!$D$15))*'RI compounds'!$H$16+'RI compounds'!$C$15,""),""))</f>
        <v/>
      </c>
      <c r="AO158" s="50" t="str">
        <f>IF($Z158=1900,'RI compounds'!$C$17,IF($Z158&lt;'RI compounds'!$D$17,IF($Z158&gt;'RI compounds'!$D$16,(LN($Z158)-LN('RI compounds'!$D$16))*'RI compounds'!$H$17+'RI compounds'!$C$16,""),""))</f>
        <v/>
      </c>
      <c r="AP158" s="50" t="str">
        <f>IF($Z158=2000,'RI compounds'!$C$18,IF($Z158&lt;'RI compounds'!$D$18,IF($Z158&gt;'RI compounds'!$D$17,(LN($Z158)-LN('RI compounds'!$D$17))*'RI compounds'!$H$18+'RI compounds'!$C$17,""),""))</f>
        <v/>
      </c>
      <c r="AQ158" s="50" t="str">
        <f>IF($Z158=2100,'RI compounds'!$C$19,IF($Z158&lt;'RI compounds'!$D$19,IF($Z158&gt;'RI compounds'!$D$18,(LN($Z158)-LN('RI compounds'!$D$18))*'RI compounds'!$H$19+'RI compounds'!$C$18,""),""))</f>
        <v/>
      </c>
      <c r="AR158" s="50" t="str">
        <f>IF($Z158=2200,'RI compounds'!$C$20,IF($Z158&lt;'RI compounds'!$D$20,IF($Z158&gt;'RI compounds'!$D$19,(LN($Z158)-LN('RI compounds'!$D$19))*'RI compounds'!$H$20+'RI compounds'!$C$19,""),""))</f>
        <v/>
      </c>
      <c r="AS158" s="50" t="str">
        <f>IF($Z158=2300,'RI compounds'!$C$21,IF($Z158&lt;'RI compounds'!$D$21,IF($Z158&gt;'RI compounds'!$D$20,(LN($Z158)-LN('RI compounds'!$D$20))*'RI compounds'!$H$21+'RI compounds'!$C$20,""),""))</f>
        <v/>
      </c>
      <c r="AT158" s="50" t="str">
        <f>IF($Z158&gt;2300,(LN($Z158)-LN('RI compounds'!$D$20))*'RI compounds'!$H$21+'RI compounds'!$C$20,"")</f>
        <v/>
      </c>
    </row>
    <row r="159" spans="1:46" s="7" customFormat="1" ht="15" x14ac:dyDescent="0.25">
      <c r="A159" s="46">
        <f>+All!F159</f>
        <v>0.5</v>
      </c>
      <c r="B159" s="47" t="e">
        <f>All!#REF!</f>
        <v>#REF!</v>
      </c>
      <c r="C159" s="45" t="e">
        <f>IF(B159&lt;'RI compounds'!$C$3,INT(EXP((B159-'RI compounds'!$C$3)/'RI compounds'!$H$4+LN('RI compounds'!$D$3))),"")</f>
        <v>#REF!</v>
      </c>
      <c r="D159" s="45" t="e">
        <f>IF($B159&lt;'RI compounds'!$C$4,IF($B159&gt;'RI compounds'!$C$3,INT(EXP(($B159-'RI compounds'!$C$3)/'RI compounds'!$H$4+LN('RI compounds'!$D$3))),""),"")</f>
        <v>#REF!</v>
      </c>
      <c r="E159" s="45" t="e">
        <f>IF($B159&lt;'RI compounds'!$C$5,IF($B159&gt;'RI compounds'!$C$4,INT(EXP(($B159-'RI compounds'!$C$4)/'RI compounds'!$H$5+LN('RI compounds'!$D$4))),""),"")</f>
        <v>#REF!</v>
      </c>
      <c r="F159" s="45" t="e">
        <f>IF($B159&lt;'RI compounds'!$C$6,IF($B159&gt;'RI compounds'!$C$5,INT(EXP(($B159-'RI compounds'!$C$5)/'RI compounds'!$H$6+LN('RI compounds'!$D$5))),""),"")</f>
        <v>#REF!</v>
      </c>
      <c r="G159" s="45" t="e">
        <f>IF($B159&lt;'RI compounds'!$C$7,IF($B159&gt;'RI compounds'!$C$6,INT(EXP(($B159-'RI compounds'!$C$6)/'RI compounds'!$H$7+LN('RI compounds'!$D$6))),""),"")</f>
        <v>#REF!</v>
      </c>
      <c r="H159" s="45" t="e">
        <f>IF($B159&lt;'RI compounds'!$C$8,IF($B159&gt;'RI compounds'!$C$7,INT(EXP(($B159-'RI compounds'!$C$7)/'RI compounds'!$H$8+LN('RI compounds'!$D$7))),""),"")</f>
        <v>#REF!</v>
      </c>
      <c r="I159" s="45" t="e">
        <f>IF($B159&lt;'RI compounds'!$C$9,IF($B159&gt;'RI compounds'!$C$8,INT(EXP(($B159-'RI compounds'!$C$8)/'RI compounds'!$H$9+LN('RI compounds'!$D$8))),""),"")</f>
        <v>#REF!</v>
      </c>
      <c r="J159" s="45" t="e">
        <f>IF($B159&lt;'RI compounds'!$C$10,IF($B159&gt;'RI compounds'!$C$9,INT(EXP(($B159-'RI compounds'!$C$9)/'RI compounds'!$H$10+LN('RI compounds'!$D$9))),""),"")</f>
        <v>#REF!</v>
      </c>
      <c r="K159" s="45" t="e">
        <f>IF($B159&lt;'RI compounds'!$C$11,IF($B159&gt;'RI compounds'!$C$10,INT(EXP(($B159-'RI compounds'!$C$10)/'RI compounds'!$H$11+LN('RI compounds'!$D$10))),""),"")</f>
        <v>#REF!</v>
      </c>
      <c r="L159" s="45" t="e">
        <f>IF($B159&lt;'RI compounds'!$C$12,IF($B159&gt;'RI compounds'!$C$11,INT(EXP(($B159-'RI compounds'!$C$11)/'RI compounds'!$H$12+LN('RI compounds'!$D$11))),""),"")</f>
        <v>#REF!</v>
      </c>
      <c r="M159" s="45" t="e">
        <f>IF($B159&lt;'RI compounds'!$C$13,IF($B159&gt;'RI compounds'!$C$12,INT(EXP(($B159-'RI compounds'!$C$12)/'RI compounds'!$H$13+LN('RI compounds'!$D$12))),""),"")</f>
        <v>#REF!</v>
      </c>
      <c r="N159" s="45" t="e">
        <f>IF($B159&lt;'RI compounds'!$C$14,IF($B159&gt;'RI compounds'!$C$13,INT(EXP(($B159-'RI compounds'!$C$13)/'RI compounds'!$H$14+LN('RI compounds'!$D$13))),""),"")</f>
        <v>#REF!</v>
      </c>
      <c r="O159" s="45" t="e">
        <f>IF($B159&lt;'RI compounds'!$C$15,IF($B159&gt;'RI compounds'!$C$14,INT(EXP(($B159-'RI compounds'!$C$14)/'RI compounds'!$H$15+LN('RI compounds'!$D$14))),""),"")</f>
        <v>#REF!</v>
      </c>
      <c r="P159" s="45" t="e">
        <f>IF($B159&lt;'RI compounds'!$C$16,IF($B159&gt;'RI compounds'!$C$15,INT(EXP(($B159-'RI compounds'!$C$15)/'RI compounds'!$H$16+LN('RI compounds'!$D$15))),""),"")</f>
        <v>#REF!</v>
      </c>
      <c r="Q159" s="45" t="e">
        <f>IF($B159&lt;'RI compounds'!$C$17,IF($B159&gt;'RI compounds'!$C$16,INT(EXP(($B159-'RI compounds'!$C$16)/'RI compounds'!$H$17+LN('RI compounds'!$D$16))),""),"")</f>
        <v>#REF!</v>
      </c>
      <c r="R159" s="45" t="e">
        <f>IF($B159&lt;'RI compounds'!$C$18,IF($B159&gt;'RI compounds'!$C$17,INT(EXP(($B159-'RI compounds'!$C$17)/'RI compounds'!$H$18+LN('RI compounds'!$D$17))),""),"")</f>
        <v>#REF!</v>
      </c>
      <c r="S159" s="45" t="e">
        <f>IF($B159&lt;'RI compounds'!$C$19,IF($B159&gt;'RI compounds'!$C$18,INT(EXP(($B159-'RI compounds'!$C$18)/'RI compounds'!$H$19+LN('RI compounds'!$D$18))),""),"")</f>
        <v>#REF!</v>
      </c>
      <c r="T159" s="45" t="e">
        <f>IF($B159&lt;'RI compounds'!$C$20,IF($B159&gt;'RI compounds'!$C$19,INT(EXP(($B159-'RI compounds'!$C$19)/'RI compounds'!$H$20+LN('RI compounds'!$D$19))),""),"")</f>
        <v>#REF!</v>
      </c>
      <c r="U159" s="45" t="e">
        <f>IF($B159&lt;'RI compounds'!$C$21,IF($B159&gt;'RI compounds'!$C$20,INT(EXP(($B159-'RI compounds'!$C$20)/'RI compounds'!$H$21+LN('RI compounds'!$D$20))),""),"")</f>
        <v>#REF!</v>
      </c>
      <c r="V159" s="45" t="e">
        <f>IF($B159&gt;'RI compounds'!$C$21,INT(EXP(($B159-'RI compounds'!$C$20)/'RI compounds'!$H$21+LN('RI compounds'!$D$20))),"")</f>
        <v>#REF!</v>
      </c>
      <c r="W159" s="28"/>
      <c r="X159" s="48" t="str">
        <f>All!B159</f>
        <v>Dihydroactinidolide</v>
      </c>
      <c r="Y159" s="46">
        <f>+All!F159</f>
        <v>0.5</v>
      </c>
      <c r="Z159" s="49">
        <f>+All!H159</f>
        <v>1576</v>
      </c>
      <c r="AA159" s="50" t="str">
        <f>IF($Z159=500,'RI compounds'!$C$3,IF($Z159&lt;'RI compounds'!$D$3,(LN($Z159)-LN('RI compounds'!$D$3))*'RI compounds'!$H$4+'RI compounds'!$C$3,""))</f>
        <v/>
      </c>
      <c r="AB159" s="50" t="str">
        <f>IF($Z159=600,'RI compounds'!$C$4,IF($Z159&lt;'RI compounds'!$D$4,IF($Z159&gt;'RI compounds'!$D$3,(LN($Z159)-LN('RI compounds'!$D$3))*'RI compounds'!$H$4+'RI compounds'!$C$3,""),""))</f>
        <v/>
      </c>
      <c r="AC159" s="50" t="str">
        <f>IF($Z159=700,+'RI compounds'!$C$5,IF($Z159&lt;'RI compounds'!$D$5,IF($Z159&gt;'RI compounds'!$D$4,(LN($Z159)-LN('RI compounds'!$D$4))*'RI compounds'!$H$5+'RI compounds'!$C$4,""),""))</f>
        <v/>
      </c>
      <c r="AD159" s="50" t="str">
        <f>IF($Z159=800,'RI compounds'!$C$6,IF($Z159&lt;'RI compounds'!$D$6,IF($Z159&gt;'RI compounds'!$D$5,(LN($Z159)-LN('RI compounds'!$D$5))*'RI compounds'!$H$6+'RI compounds'!$C$5,""),""))</f>
        <v/>
      </c>
      <c r="AE159" s="50" t="str">
        <f>IF($Z159=900,'RI compounds'!$C$7,IF($Z159&lt;'RI compounds'!$D$7,IF($Z159&gt;'RI compounds'!$D$6,(LN($Z159)-LN('RI compounds'!$D$6))*'RI compounds'!$H$7+'RI compounds'!$C$6,""),""))</f>
        <v/>
      </c>
      <c r="AF159" s="50" t="str">
        <f>IF($Z159=1000,'RI compounds'!$C$8,IF($Z159&lt;'RI compounds'!$D$8,IF($Z159&gt;'RI compounds'!$D$7,(LN($Z159)-LN('RI compounds'!$D$7))*'RI compounds'!$H$8+'RI compounds'!$C$7,""),""))</f>
        <v/>
      </c>
      <c r="AG159" s="50" t="str">
        <f>IF($Z159=1100,'RI compounds'!$C$9,IF($Z159&lt;'RI compounds'!$D$9,IF($Z159&gt;'RI compounds'!$D$8,(LN($Z159)-LN('RI compounds'!$D$8))*'RI compounds'!$H$9+'RI compounds'!$C$8,""),""))</f>
        <v/>
      </c>
      <c r="AH159" s="50" t="str">
        <f>IF($Z159=1200,'RI compounds'!$C$10,IF($Z159&lt;'RI compounds'!$D$10,IF($Z159&gt;'RI compounds'!$D$9,(LN($Z159)-LN('RI compounds'!$D$9))*'RI compounds'!$H$10+'RI compounds'!$C$9,""),""))</f>
        <v/>
      </c>
      <c r="AI159" s="50" t="str">
        <f>IF($Z159=1300,'RI compounds'!$C$11,IF($Z159&lt;'RI compounds'!$D$11,IF($Z159&gt;'RI compounds'!$D$10,(LN($Z159)-LN('RI compounds'!$D$10))*'RI compounds'!$H$11+'RI compounds'!$C$10,""),""))</f>
        <v/>
      </c>
      <c r="AJ159" s="50" t="str">
        <f>IF($Z159=1400,'RI compounds'!$C$12,IF($Z159&lt;'RI compounds'!$D$12,IF($Z159&gt;'RI compounds'!$D$11,(LN($Z159)-LN('RI compounds'!$D$11))*'RI compounds'!$H$12+'RI compounds'!$C$11,""),""))</f>
        <v/>
      </c>
      <c r="AK159" s="50" t="str">
        <f>IF($Z159=1500,'RI compounds'!$C$13,IF($Z159&lt;'RI compounds'!$D$13,IF($Z159&gt;'RI compounds'!$D$12,(LN($Z159)-LN('RI compounds'!$D$12))*'RI compounds'!$H$13+'RI compounds'!$C$12,""),""))</f>
        <v/>
      </c>
      <c r="AL159" s="50">
        <f>IF($Z159=1600,'RI compounds'!$C$14,IF($Z159&lt;'RI compounds'!$D$14,IF($Z159&gt;'RI compounds'!$D$13,(LN($Z159)-LN('RI compounds'!$D$13))*'RI compounds'!$H$14+'RI compounds'!$C$13,""),""))</f>
        <v>24.027528897990397</v>
      </c>
      <c r="AM159" s="50" t="str">
        <f>IF($Z159=1700,'RI compounds'!$C$15,IF($Z159&lt;'RI compounds'!$D$15,IF($Z159&gt;'RI compounds'!$D$14,(LN($Z159)-LN('RI compounds'!$D$14))*'RI compounds'!$H$15+'RI compounds'!$C$14,""),""))</f>
        <v/>
      </c>
      <c r="AN159" s="50" t="str">
        <f>IF($Z159=1800,'RI compounds'!$C$16,IF($Z159&lt;'RI compounds'!$D$16,IF($Z159&gt;'RI compounds'!$D$15,(LN($Z159)-LN('RI compounds'!$D$15))*'RI compounds'!$H$16+'RI compounds'!$C$15,""),""))</f>
        <v/>
      </c>
      <c r="AO159" s="50" t="str">
        <f>IF($Z159=1900,'RI compounds'!$C$17,IF($Z159&lt;'RI compounds'!$D$17,IF($Z159&gt;'RI compounds'!$D$16,(LN($Z159)-LN('RI compounds'!$D$16))*'RI compounds'!$H$17+'RI compounds'!$C$16,""),""))</f>
        <v/>
      </c>
      <c r="AP159" s="50" t="str">
        <f>IF($Z159=2000,'RI compounds'!$C$18,IF($Z159&lt;'RI compounds'!$D$18,IF($Z159&gt;'RI compounds'!$D$17,(LN($Z159)-LN('RI compounds'!$D$17))*'RI compounds'!$H$18+'RI compounds'!$C$17,""),""))</f>
        <v/>
      </c>
      <c r="AQ159" s="50" t="str">
        <f>IF($Z159=2100,'RI compounds'!$C$19,IF($Z159&lt;'RI compounds'!$D$19,IF($Z159&gt;'RI compounds'!$D$18,(LN($Z159)-LN('RI compounds'!$D$18))*'RI compounds'!$H$19+'RI compounds'!$C$18,""),""))</f>
        <v/>
      </c>
      <c r="AR159" s="50" t="str">
        <f>IF($Z159=2200,'RI compounds'!$C$20,IF($Z159&lt;'RI compounds'!$D$20,IF($Z159&gt;'RI compounds'!$D$19,(LN($Z159)-LN('RI compounds'!$D$19))*'RI compounds'!$H$20+'RI compounds'!$C$19,""),""))</f>
        <v/>
      </c>
      <c r="AS159" s="50" t="str">
        <f>IF($Z159=2300,'RI compounds'!$C$21,IF($Z159&lt;'RI compounds'!$D$21,IF($Z159&gt;'RI compounds'!$D$20,(LN($Z159)-LN('RI compounds'!$D$20))*'RI compounds'!$H$21+'RI compounds'!$C$20,""),""))</f>
        <v/>
      </c>
      <c r="AT159" s="50" t="str">
        <f>IF($Z159&gt;2300,(LN($Z159)-LN('RI compounds'!$D$20))*'RI compounds'!$H$21+'RI compounds'!$C$20,"")</f>
        <v/>
      </c>
    </row>
    <row r="160" spans="1:46" s="7" customFormat="1" ht="15" x14ac:dyDescent="0.25">
      <c r="A160" s="46">
        <f>+All!F160</f>
        <v>0.5</v>
      </c>
      <c r="B160" s="47" t="e">
        <f>All!#REF!</f>
        <v>#REF!</v>
      </c>
      <c r="C160" s="45" t="e">
        <f>IF(B160&lt;'RI compounds'!$C$3,INT(EXP((B160-'RI compounds'!$C$3)/'RI compounds'!$H$4+LN('RI compounds'!$D$3))),"")</f>
        <v>#REF!</v>
      </c>
      <c r="D160" s="45" t="e">
        <f>IF($B160&lt;'RI compounds'!$C$4,IF($B160&gt;'RI compounds'!$C$3,INT(EXP(($B160-'RI compounds'!$C$3)/'RI compounds'!$H$4+LN('RI compounds'!$D$3))),""),"")</f>
        <v>#REF!</v>
      </c>
      <c r="E160" s="45" t="e">
        <f>IF($B160&lt;'RI compounds'!$C$5,IF($B160&gt;'RI compounds'!$C$4,INT(EXP(($B160-'RI compounds'!$C$4)/'RI compounds'!$H$5+LN('RI compounds'!$D$4))),""),"")</f>
        <v>#REF!</v>
      </c>
      <c r="F160" s="45" t="e">
        <f>IF($B160&lt;'RI compounds'!$C$6,IF($B160&gt;'RI compounds'!$C$5,INT(EXP(($B160-'RI compounds'!$C$5)/'RI compounds'!$H$6+LN('RI compounds'!$D$5))),""),"")</f>
        <v>#REF!</v>
      </c>
      <c r="G160" s="45" t="e">
        <f>IF($B160&lt;'RI compounds'!$C$7,IF($B160&gt;'RI compounds'!$C$6,INT(EXP(($B160-'RI compounds'!$C$6)/'RI compounds'!$H$7+LN('RI compounds'!$D$6))),""),"")</f>
        <v>#REF!</v>
      </c>
      <c r="H160" s="45" t="e">
        <f>IF($B160&lt;'RI compounds'!$C$8,IF($B160&gt;'RI compounds'!$C$7,INT(EXP(($B160-'RI compounds'!$C$7)/'RI compounds'!$H$8+LN('RI compounds'!$D$7))),""),"")</f>
        <v>#REF!</v>
      </c>
      <c r="I160" s="45" t="e">
        <f>IF($B160&lt;'RI compounds'!$C$9,IF($B160&gt;'RI compounds'!$C$8,INT(EXP(($B160-'RI compounds'!$C$8)/'RI compounds'!$H$9+LN('RI compounds'!$D$8))),""),"")</f>
        <v>#REF!</v>
      </c>
      <c r="J160" s="45" t="e">
        <f>IF($B160&lt;'RI compounds'!$C$10,IF($B160&gt;'RI compounds'!$C$9,INT(EXP(($B160-'RI compounds'!$C$9)/'RI compounds'!$H$10+LN('RI compounds'!$D$9))),""),"")</f>
        <v>#REF!</v>
      </c>
      <c r="K160" s="45" t="e">
        <f>IF($B160&lt;'RI compounds'!$C$11,IF($B160&gt;'RI compounds'!$C$10,INT(EXP(($B160-'RI compounds'!$C$10)/'RI compounds'!$H$11+LN('RI compounds'!$D$10))),""),"")</f>
        <v>#REF!</v>
      </c>
      <c r="L160" s="45" t="e">
        <f>IF($B160&lt;'RI compounds'!$C$12,IF($B160&gt;'RI compounds'!$C$11,INT(EXP(($B160-'RI compounds'!$C$11)/'RI compounds'!$H$12+LN('RI compounds'!$D$11))),""),"")</f>
        <v>#REF!</v>
      </c>
      <c r="M160" s="45" t="e">
        <f>IF($B160&lt;'RI compounds'!$C$13,IF($B160&gt;'RI compounds'!$C$12,INT(EXP(($B160-'RI compounds'!$C$12)/'RI compounds'!$H$13+LN('RI compounds'!$D$12))),""),"")</f>
        <v>#REF!</v>
      </c>
      <c r="N160" s="45" t="e">
        <f>IF($B160&lt;'RI compounds'!$C$14,IF($B160&gt;'RI compounds'!$C$13,INT(EXP(($B160-'RI compounds'!$C$13)/'RI compounds'!$H$14+LN('RI compounds'!$D$13))),""),"")</f>
        <v>#REF!</v>
      </c>
      <c r="O160" s="45" t="e">
        <f>IF($B160&lt;'RI compounds'!$C$15,IF($B160&gt;'RI compounds'!$C$14,INT(EXP(($B160-'RI compounds'!$C$14)/'RI compounds'!$H$15+LN('RI compounds'!$D$14))),""),"")</f>
        <v>#REF!</v>
      </c>
      <c r="P160" s="45" t="e">
        <f>IF($B160&lt;'RI compounds'!$C$16,IF($B160&gt;'RI compounds'!$C$15,INT(EXP(($B160-'RI compounds'!$C$15)/'RI compounds'!$H$16+LN('RI compounds'!$D$15))),""),"")</f>
        <v>#REF!</v>
      </c>
      <c r="Q160" s="45" t="e">
        <f>IF($B160&lt;'RI compounds'!$C$17,IF($B160&gt;'RI compounds'!$C$16,INT(EXP(($B160-'RI compounds'!$C$16)/'RI compounds'!$H$17+LN('RI compounds'!$D$16))),""),"")</f>
        <v>#REF!</v>
      </c>
      <c r="R160" s="45" t="e">
        <f>IF($B160&lt;'RI compounds'!$C$18,IF($B160&gt;'RI compounds'!$C$17,INT(EXP(($B160-'RI compounds'!$C$17)/'RI compounds'!$H$18+LN('RI compounds'!$D$17))),""),"")</f>
        <v>#REF!</v>
      </c>
      <c r="S160" s="45" t="e">
        <f>IF($B160&lt;'RI compounds'!$C$19,IF($B160&gt;'RI compounds'!$C$18,INT(EXP(($B160-'RI compounds'!$C$18)/'RI compounds'!$H$19+LN('RI compounds'!$D$18))),""),"")</f>
        <v>#REF!</v>
      </c>
      <c r="T160" s="45" t="e">
        <f>IF($B160&lt;'RI compounds'!$C$20,IF($B160&gt;'RI compounds'!$C$19,INT(EXP(($B160-'RI compounds'!$C$19)/'RI compounds'!$H$20+LN('RI compounds'!$D$19))),""),"")</f>
        <v>#REF!</v>
      </c>
      <c r="U160" s="45" t="e">
        <f>IF($B160&lt;'RI compounds'!$C$21,IF($B160&gt;'RI compounds'!$C$20,INT(EXP(($B160-'RI compounds'!$C$20)/'RI compounds'!$H$21+LN('RI compounds'!$D$20))),""),"")</f>
        <v>#REF!</v>
      </c>
      <c r="V160" s="45" t="e">
        <f>IF($B160&gt;'RI compounds'!$C$21,INT(EXP(($B160-'RI compounds'!$C$20)/'RI compounds'!$H$21+LN('RI compounds'!$D$20))),"")</f>
        <v>#REF!</v>
      </c>
      <c r="W160" s="28"/>
      <c r="X160" s="48" t="str">
        <f>All!B160</f>
        <v>Z-Tetradecanal</v>
      </c>
      <c r="Y160" s="46">
        <f>+All!F160</f>
        <v>0.5</v>
      </c>
      <c r="Z160" s="49">
        <f>+All!H160</f>
        <v>1578</v>
      </c>
      <c r="AA160" s="50" t="str">
        <f>IF($Z160=500,'RI compounds'!$C$3,IF($Z160&lt;'RI compounds'!$D$3,(LN($Z160)-LN('RI compounds'!$D$3))*'RI compounds'!$H$4+'RI compounds'!$C$3,""))</f>
        <v/>
      </c>
      <c r="AB160" s="50" t="str">
        <f>IF($Z160=600,'RI compounds'!$C$4,IF($Z160&lt;'RI compounds'!$D$4,IF($Z160&gt;'RI compounds'!$D$3,(LN($Z160)-LN('RI compounds'!$D$3))*'RI compounds'!$H$4+'RI compounds'!$C$3,""),""))</f>
        <v/>
      </c>
      <c r="AC160" s="50" t="str">
        <f>IF($Z160=700,+'RI compounds'!$C$5,IF($Z160&lt;'RI compounds'!$D$5,IF($Z160&gt;'RI compounds'!$D$4,(LN($Z160)-LN('RI compounds'!$D$4))*'RI compounds'!$H$5+'RI compounds'!$C$4,""),""))</f>
        <v/>
      </c>
      <c r="AD160" s="50" t="str">
        <f>IF($Z160=800,'RI compounds'!$C$6,IF($Z160&lt;'RI compounds'!$D$6,IF($Z160&gt;'RI compounds'!$D$5,(LN($Z160)-LN('RI compounds'!$D$5))*'RI compounds'!$H$6+'RI compounds'!$C$5,""),""))</f>
        <v/>
      </c>
      <c r="AE160" s="50" t="str">
        <f>IF($Z160=900,'RI compounds'!$C$7,IF($Z160&lt;'RI compounds'!$D$7,IF($Z160&gt;'RI compounds'!$D$6,(LN($Z160)-LN('RI compounds'!$D$6))*'RI compounds'!$H$7+'RI compounds'!$C$6,""),""))</f>
        <v/>
      </c>
      <c r="AF160" s="50" t="str">
        <f>IF($Z160=1000,'RI compounds'!$C$8,IF($Z160&lt;'RI compounds'!$D$8,IF($Z160&gt;'RI compounds'!$D$7,(LN($Z160)-LN('RI compounds'!$D$7))*'RI compounds'!$H$8+'RI compounds'!$C$7,""),""))</f>
        <v/>
      </c>
      <c r="AG160" s="50" t="str">
        <f>IF($Z160=1100,'RI compounds'!$C$9,IF($Z160&lt;'RI compounds'!$D$9,IF($Z160&gt;'RI compounds'!$D$8,(LN($Z160)-LN('RI compounds'!$D$8))*'RI compounds'!$H$9+'RI compounds'!$C$8,""),""))</f>
        <v/>
      </c>
      <c r="AH160" s="50" t="str">
        <f>IF($Z160=1200,'RI compounds'!$C$10,IF($Z160&lt;'RI compounds'!$D$10,IF($Z160&gt;'RI compounds'!$D$9,(LN($Z160)-LN('RI compounds'!$D$9))*'RI compounds'!$H$10+'RI compounds'!$C$9,""),""))</f>
        <v/>
      </c>
      <c r="AI160" s="50" t="str">
        <f>IF($Z160=1300,'RI compounds'!$C$11,IF($Z160&lt;'RI compounds'!$D$11,IF($Z160&gt;'RI compounds'!$D$10,(LN($Z160)-LN('RI compounds'!$D$10))*'RI compounds'!$H$11+'RI compounds'!$C$10,""),""))</f>
        <v/>
      </c>
      <c r="AJ160" s="50" t="str">
        <f>IF($Z160=1400,'RI compounds'!$C$12,IF($Z160&lt;'RI compounds'!$D$12,IF($Z160&gt;'RI compounds'!$D$11,(LN($Z160)-LN('RI compounds'!$D$11))*'RI compounds'!$H$12+'RI compounds'!$C$11,""),""))</f>
        <v/>
      </c>
      <c r="AK160" s="50" t="str">
        <f>IF($Z160=1500,'RI compounds'!$C$13,IF($Z160&lt;'RI compounds'!$D$13,IF($Z160&gt;'RI compounds'!$D$12,(LN($Z160)-LN('RI compounds'!$D$12))*'RI compounds'!$H$13+'RI compounds'!$C$12,""),""))</f>
        <v/>
      </c>
      <c r="AL160" s="50">
        <f>IF($Z160=1600,'RI compounds'!$C$14,IF($Z160&lt;'RI compounds'!$D$14,IF($Z160&gt;'RI compounds'!$D$13,(LN($Z160)-LN('RI compounds'!$D$13))*'RI compounds'!$H$14+'RI compounds'!$C$13,""),""))</f>
        <v>24.046197119966333</v>
      </c>
      <c r="AM160" s="50" t="str">
        <f>IF($Z160=1700,'RI compounds'!$C$15,IF($Z160&lt;'RI compounds'!$D$15,IF($Z160&gt;'RI compounds'!$D$14,(LN($Z160)-LN('RI compounds'!$D$14))*'RI compounds'!$H$15+'RI compounds'!$C$14,""),""))</f>
        <v/>
      </c>
      <c r="AN160" s="50" t="str">
        <f>IF($Z160=1800,'RI compounds'!$C$16,IF($Z160&lt;'RI compounds'!$D$16,IF($Z160&gt;'RI compounds'!$D$15,(LN($Z160)-LN('RI compounds'!$D$15))*'RI compounds'!$H$16+'RI compounds'!$C$15,""),""))</f>
        <v/>
      </c>
      <c r="AO160" s="50" t="str">
        <f>IF($Z160=1900,'RI compounds'!$C$17,IF($Z160&lt;'RI compounds'!$D$17,IF($Z160&gt;'RI compounds'!$D$16,(LN($Z160)-LN('RI compounds'!$D$16))*'RI compounds'!$H$17+'RI compounds'!$C$16,""),""))</f>
        <v/>
      </c>
      <c r="AP160" s="50" t="str">
        <f>IF($Z160=2000,'RI compounds'!$C$18,IF($Z160&lt;'RI compounds'!$D$18,IF($Z160&gt;'RI compounds'!$D$17,(LN($Z160)-LN('RI compounds'!$D$17))*'RI compounds'!$H$18+'RI compounds'!$C$17,""),""))</f>
        <v/>
      </c>
      <c r="AQ160" s="50" t="str">
        <f>IF($Z160=2100,'RI compounds'!$C$19,IF($Z160&lt;'RI compounds'!$D$19,IF($Z160&gt;'RI compounds'!$D$18,(LN($Z160)-LN('RI compounds'!$D$18))*'RI compounds'!$H$19+'RI compounds'!$C$18,""),""))</f>
        <v/>
      </c>
      <c r="AR160" s="50" t="str">
        <f>IF($Z160=2200,'RI compounds'!$C$20,IF($Z160&lt;'RI compounds'!$D$20,IF($Z160&gt;'RI compounds'!$D$19,(LN($Z160)-LN('RI compounds'!$D$19))*'RI compounds'!$H$20+'RI compounds'!$C$19,""),""))</f>
        <v/>
      </c>
      <c r="AS160" s="50" t="str">
        <f>IF($Z160=2300,'RI compounds'!$C$21,IF($Z160&lt;'RI compounds'!$D$21,IF($Z160&gt;'RI compounds'!$D$20,(LN($Z160)-LN('RI compounds'!$D$20))*'RI compounds'!$H$21+'RI compounds'!$C$20,""),""))</f>
        <v/>
      </c>
      <c r="AT160" s="50" t="str">
        <f>IF($Z160&gt;2300,(LN($Z160)-LN('RI compounds'!$D$20))*'RI compounds'!$H$21+'RI compounds'!$C$20,"")</f>
        <v/>
      </c>
    </row>
    <row r="161" spans="1:46" s="7" customFormat="1" ht="15" x14ac:dyDescent="0.25">
      <c r="A161" s="46">
        <f>+All!F161</f>
        <v>0.5</v>
      </c>
      <c r="B161" s="47" t="e">
        <f>All!#REF!</f>
        <v>#REF!</v>
      </c>
      <c r="C161" s="45" t="e">
        <f>IF(B161&lt;'RI compounds'!$C$3,INT(EXP((B161-'RI compounds'!$C$3)/'RI compounds'!$H$4+LN('RI compounds'!$D$3))),"")</f>
        <v>#REF!</v>
      </c>
      <c r="D161" s="45" t="e">
        <f>IF($B161&lt;'RI compounds'!$C$4,IF($B161&gt;'RI compounds'!$C$3,INT(EXP(($B161-'RI compounds'!$C$3)/'RI compounds'!$H$4+LN('RI compounds'!$D$3))),""),"")</f>
        <v>#REF!</v>
      </c>
      <c r="E161" s="45" t="e">
        <f>IF($B161&lt;'RI compounds'!$C$5,IF($B161&gt;'RI compounds'!$C$4,INT(EXP(($B161-'RI compounds'!$C$4)/'RI compounds'!$H$5+LN('RI compounds'!$D$4))),""),"")</f>
        <v>#REF!</v>
      </c>
      <c r="F161" s="45" t="e">
        <f>IF($B161&lt;'RI compounds'!$C$6,IF($B161&gt;'RI compounds'!$C$5,INT(EXP(($B161-'RI compounds'!$C$5)/'RI compounds'!$H$6+LN('RI compounds'!$D$5))),""),"")</f>
        <v>#REF!</v>
      </c>
      <c r="G161" s="45" t="e">
        <f>IF($B161&lt;'RI compounds'!$C$7,IF($B161&gt;'RI compounds'!$C$6,INT(EXP(($B161-'RI compounds'!$C$6)/'RI compounds'!$H$7+LN('RI compounds'!$D$6))),""),"")</f>
        <v>#REF!</v>
      </c>
      <c r="H161" s="45" t="e">
        <f>IF($B161&lt;'RI compounds'!$C$8,IF($B161&gt;'RI compounds'!$C$7,INT(EXP(($B161-'RI compounds'!$C$7)/'RI compounds'!$H$8+LN('RI compounds'!$D$7))),""),"")</f>
        <v>#REF!</v>
      </c>
      <c r="I161" s="45" t="e">
        <f>IF($B161&lt;'RI compounds'!$C$9,IF($B161&gt;'RI compounds'!$C$8,INT(EXP(($B161-'RI compounds'!$C$8)/'RI compounds'!$H$9+LN('RI compounds'!$D$8))),""),"")</f>
        <v>#REF!</v>
      </c>
      <c r="J161" s="45" t="e">
        <f>IF($B161&lt;'RI compounds'!$C$10,IF($B161&gt;'RI compounds'!$C$9,INT(EXP(($B161-'RI compounds'!$C$9)/'RI compounds'!$H$10+LN('RI compounds'!$D$9))),""),"")</f>
        <v>#REF!</v>
      </c>
      <c r="K161" s="45" t="e">
        <f>IF($B161&lt;'RI compounds'!$C$11,IF($B161&gt;'RI compounds'!$C$10,INT(EXP(($B161-'RI compounds'!$C$10)/'RI compounds'!$H$11+LN('RI compounds'!$D$10))),""),"")</f>
        <v>#REF!</v>
      </c>
      <c r="L161" s="45" t="e">
        <f>IF($B161&lt;'RI compounds'!$C$12,IF($B161&gt;'RI compounds'!$C$11,INT(EXP(($B161-'RI compounds'!$C$11)/'RI compounds'!$H$12+LN('RI compounds'!$D$11))),""),"")</f>
        <v>#REF!</v>
      </c>
      <c r="M161" s="45" t="e">
        <f>IF($B161&lt;'RI compounds'!$C$13,IF($B161&gt;'RI compounds'!$C$12,INT(EXP(($B161-'RI compounds'!$C$12)/'RI compounds'!$H$13+LN('RI compounds'!$D$12))),""),"")</f>
        <v>#REF!</v>
      </c>
      <c r="N161" s="45" t="e">
        <f>IF($B161&lt;'RI compounds'!$C$14,IF($B161&gt;'RI compounds'!$C$13,INT(EXP(($B161-'RI compounds'!$C$13)/'RI compounds'!$H$14+LN('RI compounds'!$D$13))),""),"")</f>
        <v>#REF!</v>
      </c>
      <c r="O161" s="45" t="e">
        <f>IF($B161&lt;'RI compounds'!$C$15,IF($B161&gt;'RI compounds'!$C$14,INT(EXP(($B161-'RI compounds'!$C$14)/'RI compounds'!$H$15+LN('RI compounds'!$D$14))),""),"")</f>
        <v>#REF!</v>
      </c>
      <c r="P161" s="45" t="e">
        <f>IF($B161&lt;'RI compounds'!$C$16,IF($B161&gt;'RI compounds'!$C$15,INT(EXP(($B161-'RI compounds'!$C$15)/'RI compounds'!$H$16+LN('RI compounds'!$D$15))),""),"")</f>
        <v>#REF!</v>
      </c>
      <c r="Q161" s="45" t="e">
        <f>IF($B161&lt;'RI compounds'!$C$17,IF($B161&gt;'RI compounds'!$C$16,INT(EXP(($B161-'RI compounds'!$C$16)/'RI compounds'!$H$17+LN('RI compounds'!$D$16))),""),"")</f>
        <v>#REF!</v>
      </c>
      <c r="R161" s="45" t="e">
        <f>IF($B161&lt;'RI compounds'!$C$18,IF($B161&gt;'RI compounds'!$C$17,INT(EXP(($B161-'RI compounds'!$C$17)/'RI compounds'!$H$18+LN('RI compounds'!$D$17))),""),"")</f>
        <v>#REF!</v>
      </c>
      <c r="S161" s="45" t="e">
        <f>IF($B161&lt;'RI compounds'!$C$19,IF($B161&gt;'RI compounds'!$C$18,INT(EXP(($B161-'RI compounds'!$C$18)/'RI compounds'!$H$19+LN('RI compounds'!$D$18))),""),"")</f>
        <v>#REF!</v>
      </c>
      <c r="T161" s="45" t="e">
        <f>IF($B161&lt;'RI compounds'!$C$20,IF($B161&gt;'RI compounds'!$C$19,INT(EXP(($B161-'RI compounds'!$C$19)/'RI compounds'!$H$20+LN('RI compounds'!$D$19))),""),"")</f>
        <v>#REF!</v>
      </c>
      <c r="U161" s="45" t="e">
        <f>IF($B161&lt;'RI compounds'!$C$21,IF($B161&gt;'RI compounds'!$C$20,INT(EXP(($B161-'RI compounds'!$C$20)/'RI compounds'!$H$21+LN('RI compounds'!$D$20))),""),"")</f>
        <v>#REF!</v>
      </c>
      <c r="V161" s="45" t="e">
        <f>IF($B161&gt;'RI compounds'!$C$21,INT(EXP(($B161-'RI compounds'!$C$20)/'RI compounds'!$H$21+LN('RI compounds'!$D$20))),"")</f>
        <v>#REF!</v>
      </c>
      <c r="W161" s="28"/>
      <c r="X161" s="48" t="str">
        <f>All!B161</f>
        <v>Pentadecanal</v>
      </c>
      <c r="Y161" s="46">
        <f>+All!F161</f>
        <v>0.5</v>
      </c>
      <c r="Z161" s="49">
        <f>+All!H161</f>
        <v>1617</v>
      </c>
      <c r="AA161" s="50" t="str">
        <f>IF($Z161=500,'RI compounds'!$C$3,IF($Z161&lt;'RI compounds'!$D$3,(LN($Z161)-LN('RI compounds'!$D$3))*'RI compounds'!$H$4+'RI compounds'!$C$3,""))</f>
        <v/>
      </c>
      <c r="AB161" s="50" t="str">
        <f>IF($Z161=600,'RI compounds'!$C$4,IF($Z161&lt;'RI compounds'!$D$4,IF($Z161&gt;'RI compounds'!$D$3,(LN($Z161)-LN('RI compounds'!$D$3))*'RI compounds'!$H$4+'RI compounds'!$C$3,""),""))</f>
        <v/>
      </c>
      <c r="AC161" s="50" t="str">
        <f>IF($Z161=700,+'RI compounds'!$C$5,IF($Z161&lt;'RI compounds'!$D$5,IF($Z161&gt;'RI compounds'!$D$4,(LN($Z161)-LN('RI compounds'!$D$4))*'RI compounds'!$H$5+'RI compounds'!$C$4,""),""))</f>
        <v/>
      </c>
      <c r="AD161" s="50" t="str">
        <f>IF($Z161=800,'RI compounds'!$C$6,IF($Z161&lt;'RI compounds'!$D$6,IF($Z161&gt;'RI compounds'!$D$5,(LN($Z161)-LN('RI compounds'!$D$5))*'RI compounds'!$H$6+'RI compounds'!$C$5,""),""))</f>
        <v/>
      </c>
      <c r="AE161" s="50" t="str">
        <f>IF($Z161=900,'RI compounds'!$C$7,IF($Z161&lt;'RI compounds'!$D$7,IF($Z161&gt;'RI compounds'!$D$6,(LN($Z161)-LN('RI compounds'!$D$6))*'RI compounds'!$H$7+'RI compounds'!$C$6,""),""))</f>
        <v/>
      </c>
      <c r="AF161" s="50" t="str">
        <f>IF($Z161=1000,'RI compounds'!$C$8,IF($Z161&lt;'RI compounds'!$D$8,IF($Z161&gt;'RI compounds'!$D$7,(LN($Z161)-LN('RI compounds'!$D$7))*'RI compounds'!$H$8+'RI compounds'!$C$7,""),""))</f>
        <v/>
      </c>
      <c r="AG161" s="50" t="str">
        <f>IF($Z161=1100,'RI compounds'!$C$9,IF($Z161&lt;'RI compounds'!$D$9,IF($Z161&gt;'RI compounds'!$D$8,(LN($Z161)-LN('RI compounds'!$D$8))*'RI compounds'!$H$9+'RI compounds'!$C$8,""),""))</f>
        <v/>
      </c>
      <c r="AH161" s="50" t="str">
        <f>IF($Z161=1200,'RI compounds'!$C$10,IF($Z161&lt;'RI compounds'!$D$10,IF($Z161&gt;'RI compounds'!$D$9,(LN($Z161)-LN('RI compounds'!$D$9))*'RI compounds'!$H$10+'RI compounds'!$C$9,""),""))</f>
        <v/>
      </c>
      <c r="AI161" s="50" t="str">
        <f>IF($Z161=1300,'RI compounds'!$C$11,IF($Z161&lt;'RI compounds'!$D$11,IF($Z161&gt;'RI compounds'!$D$10,(LN($Z161)-LN('RI compounds'!$D$10))*'RI compounds'!$H$11+'RI compounds'!$C$10,""),""))</f>
        <v/>
      </c>
      <c r="AJ161" s="50" t="str">
        <f>IF($Z161=1400,'RI compounds'!$C$12,IF($Z161&lt;'RI compounds'!$D$12,IF($Z161&gt;'RI compounds'!$D$11,(LN($Z161)-LN('RI compounds'!$D$11))*'RI compounds'!$H$12+'RI compounds'!$C$11,""),""))</f>
        <v/>
      </c>
      <c r="AK161" s="50" t="str">
        <f>IF($Z161=1500,'RI compounds'!$C$13,IF($Z161&lt;'RI compounds'!$D$13,IF($Z161&gt;'RI compounds'!$D$12,(LN($Z161)-LN('RI compounds'!$D$12))*'RI compounds'!$H$13+'RI compounds'!$C$12,""),""))</f>
        <v/>
      </c>
      <c r="AL161" s="50" t="str">
        <f>IF($Z161=1600,'RI compounds'!$C$14,IF($Z161&lt;'RI compounds'!$D$14,IF($Z161&gt;'RI compounds'!$D$13,(LN($Z161)-LN('RI compounds'!$D$13))*'RI compounds'!$H$14+'RI compounds'!$C$13,""),""))</f>
        <v/>
      </c>
      <c r="AM161" s="50">
        <f>IF($Z161=1700,'RI compounds'!$C$15,IF($Z161&lt;'RI compounds'!$D$15,IF($Z161&gt;'RI compounds'!$D$14,(LN($Z161)-LN('RI compounds'!$D$14))*'RI compounds'!$H$15+'RI compounds'!$C$14,""),""))</f>
        <v>24.398184159796504</v>
      </c>
      <c r="AN161" s="50" t="str">
        <f>IF($Z161=1800,'RI compounds'!$C$16,IF($Z161&lt;'RI compounds'!$D$16,IF($Z161&gt;'RI compounds'!$D$15,(LN($Z161)-LN('RI compounds'!$D$15))*'RI compounds'!$H$16+'RI compounds'!$C$15,""),""))</f>
        <v/>
      </c>
      <c r="AO161" s="50" t="str">
        <f>IF($Z161=1900,'RI compounds'!$C$17,IF($Z161&lt;'RI compounds'!$D$17,IF($Z161&gt;'RI compounds'!$D$16,(LN($Z161)-LN('RI compounds'!$D$16))*'RI compounds'!$H$17+'RI compounds'!$C$16,""),""))</f>
        <v/>
      </c>
      <c r="AP161" s="50" t="str">
        <f>IF($Z161=2000,'RI compounds'!$C$18,IF($Z161&lt;'RI compounds'!$D$18,IF($Z161&gt;'RI compounds'!$D$17,(LN($Z161)-LN('RI compounds'!$D$17))*'RI compounds'!$H$18+'RI compounds'!$C$17,""),""))</f>
        <v/>
      </c>
      <c r="AQ161" s="50" t="str">
        <f>IF($Z161=2100,'RI compounds'!$C$19,IF($Z161&lt;'RI compounds'!$D$19,IF($Z161&gt;'RI compounds'!$D$18,(LN($Z161)-LN('RI compounds'!$D$18))*'RI compounds'!$H$19+'RI compounds'!$C$18,""),""))</f>
        <v/>
      </c>
      <c r="AR161" s="50" t="str">
        <f>IF($Z161=2200,'RI compounds'!$C$20,IF($Z161&lt;'RI compounds'!$D$20,IF($Z161&gt;'RI compounds'!$D$19,(LN($Z161)-LN('RI compounds'!$D$19))*'RI compounds'!$H$20+'RI compounds'!$C$19,""),""))</f>
        <v/>
      </c>
      <c r="AS161" s="50" t="str">
        <f>IF($Z161=2300,'RI compounds'!$C$21,IF($Z161&lt;'RI compounds'!$D$21,IF($Z161&gt;'RI compounds'!$D$20,(LN($Z161)-LN('RI compounds'!$D$20))*'RI compounds'!$H$21+'RI compounds'!$C$20,""),""))</f>
        <v/>
      </c>
      <c r="AT161" s="50" t="str">
        <f>IF($Z161&gt;2300,(LN($Z161)-LN('RI compounds'!$D$20))*'RI compounds'!$H$21+'RI compounds'!$C$20,"")</f>
        <v/>
      </c>
    </row>
    <row r="162" spans="1:46" s="7" customFormat="1" ht="15" x14ac:dyDescent="0.25">
      <c r="A162" s="46">
        <f>+All!F162</f>
        <v>0.5</v>
      </c>
      <c r="B162" s="47" t="e">
        <f>All!#REF!</f>
        <v>#REF!</v>
      </c>
      <c r="C162" s="45" t="e">
        <f>IF(B162&lt;'RI compounds'!$C$3,INT(EXP((B162-'RI compounds'!$C$3)/'RI compounds'!$H$4+LN('RI compounds'!$D$3))),"")</f>
        <v>#REF!</v>
      </c>
      <c r="D162" s="45" t="e">
        <f>IF($B162&lt;'RI compounds'!$C$4,IF($B162&gt;'RI compounds'!$C$3,INT(EXP(($B162-'RI compounds'!$C$3)/'RI compounds'!$H$4+LN('RI compounds'!$D$3))),""),"")</f>
        <v>#REF!</v>
      </c>
      <c r="E162" s="45" t="e">
        <f>IF($B162&lt;'RI compounds'!$C$5,IF($B162&gt;'RI compounds'!$C$4,INT(EXP(($B162-'RI compounds'!$C$4)/'RI compounds'!$H$5+LN('RI compounds'!$D$4))),""),"")</f>
        <v>#REF!</v>
      </c>
      <c r="F162" s="45" t="e">
        <f>IF($B162&lt;'RI compounds'!$C$6,IF($B162&gt;'RI compounds'!$C$5,INT(EXP(($B162-'RI compounds'!$C$5)/'RI compounds'!$H$6+LN('RI compounds'!$D$5))),""),"")</f>
        <v>#REF!</v>
      </c>
      <c r="G162" s="45" t="e">
        <f>IF($B162&lt;'RI compounds'!$C$7,IF($B162&gt;'RI compounds'!$C$6,INT(EXP(($B162-'RI compounds'!$C$6)/'RI compounds'!$H$7+LN('RI compounds'!$D$6))),""),"")</f>
        <v>#REF!</v>
      </c>
      <c r="H162" s="45" t="e">
        <f>IF($B162&lt;'RI compounds'!$C$8,IF($B162&gt;'RI compounds'!$C$7,INT(EXP(($B162-'RI compounds'!$C$7)/'RI compounds'!$H$8+LN('RI compounds'!$D$7))),""),"")</f>
        <v>#REF!</v>
      </c>
      <c r="I162" s="45" t="e">
        <f>IF($B162&lt;'RI compounds'!$C$9,IF($B162&gt;'RI compounds'!$C$8,INT(EXP(($B162-'RI compounds'!$C$8)/'RI compounds'!$H$9+LN('RI compounds'!$D$8))),""),"")</f>
        <v>#REF!</v>
      </c>
      <c r="J162" s="45" t="e">
        <f>IF($B162&lt;'RI compounds'!$C$10,IF($B162&gt;'RI compounds'!$C$9,INT(EXP(($B162-'RI compounds'!$C$9)/'RI compounds'!$H$10+LN('RI compounds'!$D$9))),""),"")</f>
        <v>#REF!</v>
      </c>
      <c r="K162" s="45" t="e">
        <f>IF($B162&lt;'RI compounds'!$C$11,IF($B162&gt;'RI compounds'!$C$10,INT(EXP(($B162-'RI compounds'!$C$10)/'RI compounds'!$H$11+LN('RI compounds'!$D$10))),""),"")</f>
        <v>#REF!</v>
      </c>
      <c r="L162" s="45" t="e">
        <f>IF($B162&lt;'RI compounds'!$C$12,IF($B162&gt;'RI compounds'!$C$11,INT(EXP(($B162-'RI compounds'!$C$11)/'RI compounds'!$H$12+LN('RI compounds'!$D$11))),""),"")</f>
        <v>#REF!</v>
      </c>
      <c r="M162" s="45" t="e">
        <f>IF($B162&lt;'RI compounds'!$C$13,IF($B162&gt;'RI compounds'!$C$12,INT(EXP(($B162-'RI compounds'!$C$12)/'RI compounds'!$H$13+LN('RI compounds'!$D$12))),""),"")</f>
        <v>#REF!</v>
      </c>
      <c r="N162" s="45" t="e">
        <f>IF($B162&lt;'RI compounds'!$C$14,IF($B162&gt;'RI compounds'!$C$13,INT(EXP(($B162-'RI compounds'!$C$13)/'RI compounds'!$H$14+LN('RI compounds'!$D$13))),""),"")</f>
        <v>#REF!</v>
      </c>
      <c r="O162" s="45" t="e">
        <f>IF($B162&lt;'RI compounds'!$C$15,IF($B162&gt;'RI compounds'!$C$14,INT(EXP(($B162-'RI compounds'!$C$14)/'RI compounds'!$H$15+LN('RI compounds'!$D$14))),""),"")</f>
        <v>#REF!</v>
      </c>
      <c r="P162" s="45" t="e">
        <f>IF($B162&lt;'RI compounds'!$C$16,IF($B162&gt;'RI compounds'!$C$15,INT(EXP(($B162-'RI compounds'!$C$15)/'RI compounds'!$H$16+LN('RI compounds'!$D$15))),""),"")</f>
        <v>#REF!</v>
      </c>
      <c r="Q162" s="45" t="e">
        <f>IF($B162&lt;'RI compounds'!$C$17,IF($B162&gt;'RI compounds'!$C$16,INT(EXP(($B162-'RI compounds'!$C$16)/'RI compounds'!$H$17+LN('RI compounds'!$D$16))),""),"")</f>
        <v>#REF!</v>
      </c>
      <c r="R162" s="45" t="e">
        <f>IF($B162&lt;'RI compounds'!$C$18,IF($B162&gt;'RI compounds'!$C$17,INT(EXP(($B162-'RI compounds'!$C$17)/'RI compounds'!$H$18+LN('RI compounds'!$D$17))),""),"")</f>
        <v>#REF!</v>
      </c>
      <c r="S162" s="45" t="e">
        <f>IF($B162&lt;'RI compounds'!$C$19,IF($B162&gt;'RI compounds'!$C$18,INT(EXP(($B162-'RI compounds'!$C$18)/'RI compounds'!$H$19+LN('RI compounds'!$D$18))),""),"")</f>
        <v>#REF!</v>
      </c>
      <c r="T162" s="45" t="e">
        <f>IF($B162&lt;'RI compounds'!$C$20,IF($B162&gt;'RI compounds'!$C$19,INT(EXP(($B162-'RI compounds'!$C$19)/'RI compounds'!$H$20+LN('RI compounds'!$D$19))),""),"")</f>
        <v>#REF!</v>
      </c>
      <c r="U162" s="45" t="e">
        <f>IF($B162&lt;'RI compounds'!$C$21,IF($B162&gt;'RI compounds'!$C$20,INT(EXP(($B162-'RI compounds'!$C$20)/'RI compounds'!$H$21+LN('RI compounds'!$D$20))),""),"")</f>
        <v>#REF!</v>
      </c>
      <c r="V162" s="45" t="e">
        <f>IF($B162&gt;'RI compounds'!$C$21,INT(EXP(($B162-'RI compounds'!$C$20)/'RI compounds'!$H$21+LN('RI compounds'!$D$20))),"")</f>
        <v>#REF!</v>
      </c>
      <c r="W162" s="28"/>
      <c r="X162" s="48" t="str">
        <f>All!B162</f>
        <v>d-Dodecalactone</v>
      </c>
      <c r="Y162" s="46">
        <f>+All!F162</f>
        <v>0.5</v>
      </c>
      <c r="Z162" s="49">
        <f>+All!H162</f>
        <v>1739</v>
      </c>
      <c r="AA162" s="50" t="str">
        <f>IF($Z162=500,'RI compounds'!$C$3,IF($Z162&lt;'RI compounds'!$D$3,(LN($Z162)-LN('RI compounds'!$D$3))*'RI compounds'!$H$4+'RI compounds'!$C$3,""))</f>
        <v/>
      </c>
      <c r="AB162" s="50" t="str">
        <f>IF($Z162=600,'RI compounds'!$C$4,IF($Z162&lt;'RI compounds'!$D$4,IF($Z162&gt;'RI compounds'!$D$3,(LN($Z162)-LN('RI compounds'!$D$3))*'RI compounds'!$H$4+'RI compounds'!$C$3,""),""))</f>
        <v/>
      </c>
      <c r="AC162" s="50" t="str">
        <f>IF($Z162=700,+'RI compounds'!$C$5,IF($Z162&lt;'RI compounds'!$D$5,IF($Z162&gt;'RI compounds'!$D$4,(LN($Z162)-LN('RI compounds'!$D$4))*'RI compounds'!$H$5+'RI compounds'!$C$4,""),""))</f>
        <v/>
      </c>
      <c r="AD162" s="50" t="str">
        <f>IF($Z162=800,'RI compounds'!$C$6,IF($Z162&lt;'RI compounds'!$D$6,IF($Z162&gt;'RI compounds'!$D$5,(LN($Z162)-LN('RI compounds'!$D$5))*'RI compounds'!$H$6+'RI compounds'!$C$5,""),""))</f>
        <v/>
      </c>
      <c r="AE162" s="50" t="str">
        <f>IF($Z162=900,'RI compounds'!$C$7,IF($Z162&lt;'RI compounds'!$D$7,IF($Z162&gt;'RI compounds'!$D$6,(LN($Z162)-LN('RI compounds'!$D$6))*'RI compounds'!$H$7+'RI compounds'!$C$6,""),""))</f>
        <v/>
      </c>
      <c r="AF162" s="50" t="str">
        <f>IF($Z162=1000,'RI compounds'!$C$8,IF($Z162&lt;'RI compounds'!$D$8,IF($Z162&gt;'RI compounds'!$D$7,(LN($Z162)-LN('RI compounds'!$D$7))*'RI compounds'!$H$8+'RI compounds'!$C$7,""),""))</f>
        <v/>
      </c>
      <c r="AG162" s="50" t="str">
        <f>IF($Z162=1100,'RI compounds'!$C$9,IF($Z162&lt;'RI compounds'!$D$9,IF($Z162&gt;'RI compounds'!$D$8,(LN($Z162)-LN('RI compounds'!$D$8))*'RI compounds'!$H$9+'RI compounds'!$C$8,""),""))</f>
        <v/>
      </c>
      <c r="AH162" s="50" t="str">
        <f>IF($Z162=1200,'RI compounds'!$C$10,IF($Z162&lt;'RI compounds'!$D$10,IF($Z162&gt;'RI compounds'!$D$9,(LN($Z162)-LN('RI compounds'!$D$9))*'RI compounds'!$H$10+'RI compounds'!$C$9,""),""))</f>
        <v/>
      </c>
      <c r="AI162" s="50" t="str">
        <f>IF($Z162=1300,'RI compounds'!$C$11,IF($Z162&lt;'RI compounds'!$D$11,IF($Z162&gt;'RI compounds'!$D$10,(LN($Z162)-LN('RI compounds'!$D$10))*'RI compounds'!$H$11+'RI compounds'!$C$10,""),""))</f>
        <v/>
      </c>
      <c r="AJ162" s="50" t="str">
        <f>IF($Z162=1400,'RI compounds'!$C$12,IF($Z162&lt;'RI compounds'!$D$12,IF($Z162&gt;'RI compounds'!$D$11,(LN($Z162)-LN('RI compounds'!$D$11))*'RI compounds'!$H$12+'RI compounds'!$C$11,""),""))</f>
        <v/>
      </c>
      <c r="AK162" s="50" t="str">
        <f>IF($Z162=1500,'RI compounds'!$C$13,IF($Z162&lt;'RI compounds'!$D$13,IF($Z162&gt;'RI compounds'!$D$12,(LN($Z162)-LN('RI compounds'!$D$12))*'RI compounds'!$H$13+'RI compounds'!$C$12,""),""))</f>
        <v/>
      </c>
      <c r="AL162" s="50" t="str">
        <f>IF($Z162=1600,'RI compounds'!$C$14,IF($Z162&lt;'RI compounds'!$D$14,IF($Z162&gt;'RI compounds'!$D$13,(LN($Z162)-LN('RI compounds'!$D$13))*'RI compounds'!$H$14+'RI compounds'!$C$13,""),""))</f>
        <v/>
      </c>
      <c r="AM162" s="50" t="str">
        <f>IF($Z162=1700,'RI compounds'!$C$15,IF($Z162&lt;'RI compounds'!$D$15,IF($Z162&gt;'RI compounds'!$D$14,(LN($Z162)-LN('RI compounds'!$D$14))*'RI compounds'!$H$15+'RI compounds'!$C$14,""),""))</f>
        <v/>
      </c>
      <c r="AN162" s="50">
        <f>IF($Z162=1800,'RI compounds'!$C$16,IF($Z162&lt;'RI compounds'!$D$16,IF($Z162&gt;'RI compounds'!$D$15,(LN($Z162)-LN('RI compounds'!$D$15))*'RI compounds'!$H$16+'RI compounds'!$C$15,""),""))</f>
        <v>25.397620019339875</v>
      </c>
      <c r="AO162" s="50" t="str">
        <f>IF($Z162=1900,'RI compounds'!$C$17,IF($Z162&lt;'RI compounds'!$D$17,IF($Z162&gt;'RI compounds'!$D$16,(LN($Z162)-LN('RI compounds'!$D$16))*'RI compounds'!$H$17+'RI compounds'!$C$16,""),""))</f>
        <v/>
      </c>
      <c r="AP162" s="50" t="str">
        <f>IF($Z162=2000,'RI compounds'!$C$18,IF($Z162&lt;'RI compounds'!$D$18,IF($Z162&gt;'RI compounds'!$D$17,(LN($Z162)-LN('RI compounds'!$D$17))*'RI compounds'!$H$18+'RI compounds'!$C$17,""),""))</f>
        <v/>
      </c>
      <c r="AQ162" s="50" t="str">
        <f>IF($Z162=2100,'RI compounds'!$C$19,IF($Z162&lt;'RI compounds'!$D$19,IF($Z162&gt;'RI compounds'!$D$18,(LN($Z162)-LN('RI compounds'!$D$18))*'RI compounds'!$H$19+'RI compounds'!$C$18,""),""))</f>
        <v/>
      </c>
      <c r="AR162" s="50" t="str">
        <f>IF($Z162=2200,'RI compounds'!$C$20,IF($Z162&lt;'RI compounds'!$D$20,IF($Z162&gt;'RI compounds'!$D$19,(LN($Z162)-LN('RI compounds'!$D$19))*'RI compounds'!$H$20+'RI compounds'!$C$19,""),""))</f>
        <v/>
      </c>
      <c r="AS162" s="50" t="str">
        <f>IF($Z162=2300,'RI compounds'!$C$21,IF($Z162&lt;'RI compounds'!$D$21,IF($Z162&gt;'RI compounds'!$D$20,(LN($Z162)-LN('RI compounds'!$D$20))*'RI compounds'!$H$21+'RI compounds'!$C$20,""),""))</f>
        <v/>
      </c>
      <c r="AT162" s="50" t="str">
        <f>IF($Z162&gt;2300,(LN($Z162)-LN('RI compounds'!$D$20))*'RI compounds'!$H$21+'RI compounds'!$C$20,"")</f>
        <v/>
      </c>
    </row>
    <row r="163" spans="1:46" s="7" customFormat="1" ht="15" x14ac:dyDescent="0.25">
      <c r="A163" s="46">
        <f>+All!F163</f>
        <v>0.5</v>
      </c>
      <c r="B163" s="47" t="e">
        <f>All!#REF!</f>
        <v>#REF!</v>
      </c>
      <c r="C163" s="45" t="e">
        <f>IF(B163&lt;'RI compounds'!$C$3,INT(EXP((B163-'RI compounds'!$C$3)/'RI compounds'!$H$4+LN('RI compounds'!$D$3))),"")</f>
        <v>#REF!</v>
      </c>
      <c r="D163" s="45" t="e">
        <f>IF($B163&lt;'RI compounds'!$C$4,IF($B163&gt;'RI compounds'!$C$3,INT(EXP(($B163-'RI compounds'!$C$3)/'RI compounds'!$H$4+LN('RI compounds'!$D$3))),""),"")</f>
        <v>#REF!</v>
      </c>
      <c r="E163" s="45" t="e">
        <f>IF($B163&lt;'RI compounds'!$C$5,IF($B163&gt;'RI compounds'!$C$4,INT(EXP(($B163-'RI compounds'!$C$4)/'RI compounds'!$H$5+LN('RI compounds'!$D$4))),""),"")</f>
        <v>#REF!</v>
      </c>
      <c r="F163" s="45" t="e">
        <f>IF($B163&lt;'RI compounds'!$C$6,IF($B163&gt;'RI compounds'!$C$5,INT(EXP(($B163-'RI compounds'!$C$5)/'RI compounds'!$H$6+LN('RI compounds'!$D$5))),""),"")</f>
        <v>#REF!</v>
      </c>
      <c r="G163" s="45" t="e">
        <f>IF($B163&lt;'RI compounds'!$C$7,IF($B163&gt;'RI compounds'!$C$6,INT(EXP(($B163-'RI compounds'!$C$6)/'RI compounds'!$H$7+LN('RI compounds'!$D$6))),""),"")</f>
        <v>#REF!</v>
      </c>
      <c r="H163" s="45" t="e">
        <f>IF($B163&lt;'RI compounds'!$C$8,IF($B163&gt;'RI compounds'!$C$7,INT(EXP(($B163-'RI compounds'!$C$7)/'RI compounds'!$H$8+LN('RI compounds'!$D$7))),""),"")</f>
        <v>#REF!</v>
      </c>
      <c r="I163" s="45" t="e">
        <f>IF($B163&lt;'RI compounds'!$C$9,IF($B163&gt;'RI compounds'!$C$8,INT(EXP(($B163-'RI compounds'!$C$8)/'RI compounds'!$H$9+LN('RI compounds'!$D$8))),""),"")</f>
        <v>#REF!</v>
      </c>
      <c r="J163" s="45" t="e">
        <f>IF($B163&lt;'RI compounds'!$C$10,IF($B163&gt;'RI compounds'!$C$9,INT(EXP(($B163-'RI compounds'!$C$9)/'RI compounds'!$H$10+LN('RI compounds'!$D$9))),""),"")</f>
        <v>#REF!</v>
      </c>
      <c r="K163" s="45" t="e">
        <f>IF($B163&lt;'RI compounds'!$C$11,IF($B163&gt;'RI compounds'!$C$10,INT(EXP(($B163-'RI compounds'!$C$10)/'RI compounds'!$H$11+LN('RI compounds'!$D$10))),""),"")</f>
        <v>#REF!</v>
      </c>
      <c r="L163" s="45" t="e">
        <f>IF($B163&lt;'RI compounds'!$C$12,IF($B163&gt;'RI compounds'!$C$11,INT(EXP(($B163-'RI compounds'!$C$11)/'RI compounds'!$H$12+LN('RI compounds'!$D$11))),""),"")</f>
        <v>#REF!</v>
      </c>
      <c r="M163" s="45" t="e">
        <f>IF($B163&lt;'RI compounds'!$C$13,IF($B163&gt;'RI compounds'!$C$12,INT(EXP(($B163-'RI compounds'!$C$12)/'RI compounds'!$H$13+LN('RI compounds'!$D$12))),""),"")</f>
        <v>#REF!</v>
      </c>
      <c r="N163" s="45" t="e">
        <f>IF($B163&lt;'RI compounds'!$C$14,IF($B163&gt;'RI compounds'!$C$13,INT(EXP(($B163-'RI compounds'!$C$13)/'RI compounds'!$H$14+LN('RI compounds'!$D$13))),""),"")</f>
        <v>#REF!</v>
      </c>
      <c r="O163" s="45" t="e">
        <f>IF($B163&lt;'RI compounds'!$C$15,IF($B163&gt;'RI compounds'!$C$14,INT(EXP(($B163-'RI compounds'!$C$14)/'RI compounds'!$H$15+LN('RI compounds'!$D$14))),""),"")</f>
        <v>#REF!</v>
      </c>
      <c r="P163" s="45" t="e">
        <f>IF($B163&lt;'RI compounds'!$C$16,IF($B163&gt;'RI compounds'!$C$15,INT(EXP(($B163-'RI compounds'!$C$15)/'RI compounds'!$H$16+LN('RI compounds'!$D$15))),""),"")</f>
        <v>#REF!</v>
      </c>
      <c r="Q163" s="45" t="e">
        <f>IF($B163&lt;'RI compounds'!$C$17,IF($B163&gt;'RI compounds'!$C$16,INT(EXP(($B163-'RI compounds'!$C$16)/'RI compounds'!$H$17+LN('RI compounds'!$D$16))),""),"")</f>
        <v>#REF!</v>
      </c>
      <c r="R163" s="45" t="e">
        <f>IF($B163&lt;'RI compounds'!$C$18,IF($B163&gt;'RI compounds'!$C$17,INT(EXP(($B163-'RI compounds'!$C$17)/'RI compounds'!$H$18+LN('RI compounds'!$D$17))),""),"")</f>
        <v>#REF!</v>
      </c>
      <c r="S163" s="45" t="e">
        <f>IF($B163&lt;'RI compounds'!$C$19,IF($B163&gt;'RI compounds'!$C$18,INT(EXP(($B163-'RI compounds'!$C$18)/'RI compounds'!$H$19+LN('RI compounds'!$D$18))),""),"")</f>
        <v>#REF!</v>
      </c>
      <c r="T163" s="45" t="e">
        <f>IF($B163&lt;'RI compounds'!$C$20,IF($B163&gt;'RI compounds'!$C$19,INT(EXP(($B163-'RI compounds'!$C$19)/'RI compounds'!$H$20+LN('RI compounds'!$D$19))),""),"")</f>
        <v>#REF!</v>
      </c>
      <c r="U163" s="45" t="e">
        <f>IF($B163&lt;'RI compounds'!$C$21,IF($B163&gt;'RI compounds'!$C$20,INT(EXP(($B163-'RI compounds'!$C$20)/'RI compounds'!$H$21+LN('RI compounds'!$D$20))),""),"")</f>
        <v>#REF!</v>
      </c>
      <c r="V163" s="45" t="e">
        <f>IF($B163&gt;'RI compounds'!$C$21,INT(EXP(($B163-'RI compounds'!$C$20)/'RI compounds'!$H$21+LN('RI compounds'!$D$20))),"")</f>
        <v>#REF!</v>
      </c>
      <c r="W163" s="28"/>
      <c r="X163" s="48" t="str">
        <f>All!B163</f>
        <v>d-Nonalactone</v>
      </c>
      <c r="Y163" s="46">
        <f>+All!F163</f>
        <v>0.5</v>
      </c>
      <c r="Z163" s="49">
        <f>+All!H163</f>
        <v>1765</v>
      </c>
      <c r="AA163" s="50" t="str">
        <f>IF($Z163=500,'RI compounds'!$C$3,IF($Z163&lt;'RI compounds'!$D$3,(LN($Z163)-LN('RI compounds'!$D$3))*'RI compounds'!$H$4+'RI compounds'!$C$3,""))</f>
        <v/>
      </c>
      <c r="AB163" s="50" t="str">
        <f>IF($Z163=600,'RI compounds'!$C$4,IF($Z163&lt;'RI compounds'!$D$4,IF($Z163&gt;'RI compounds'!$D$3,(LN($Z163)-LN('RI compounds'!$D$3))*'RI compounds'!$H$4+'RI compounds'!$C$3,""),""))</f>
        <v/>
      </c>
      <c r="AC163" s="50" t="str">
        <f>IF($Z163=700,+'RI compounds'!$C$5,IF($Z163&lt;'RI compounds'!$D$5,IF($Z163&gt;'RI compounds'!$D$4,(LN($Z163)-LN('RI compounds'!$D$4))*'RI compounds'!$H$5+'RI compounds'!$C$4,""),""))</f>
        <v/>
      </c>
      <c r="AD163" s="50" t="str">
        <f>IF($Z163=800,'RI compounds'!$C$6,IF($Z163&lt;'RI compounds'!$D$6,IF($Z163&gt;'RI compounds'!$D$5,(LN($Z163)-LN('RI compounds'!$D$5))*'RI compounds'!$H$6+'RI compounds'!$C$5,""),""))</f>
        <v/>
      </c>
      <c r="AE163" s="50" t="str">
        <f>IF($Z163=900,'RI compounds'!$C$7,IF($Z163&lt;'RI compounds'!$D$7,IF($Z163&gt;'RI compounds'!$D$6,(LN($Z163)-LN('RI compounds'!$D$6))*'RI compounds'!$H$7+'RI compounds'!$C$6,""),""))</f>
        <v/>
      </c>
      <c r="AF163" s="50" t="str">
        <f>IF($Z163=1000,'RI compounds'!$C$8,IF($Z163&lt;'RI compounds'!$D$8,IF($Z163&gt;'RI compounds'!$D$7,(LN($Z163)-LN('RI compounds'!$D$7))*'RI compounds'!$H$8+'RI compounds'!$C$7,""),""))</f>
        <v/>
      </c>
      <c r="AG163" s="50" t="str">
        <f>IF($Z163=1100,'RI compounds'!$C$9,IF($Z163&lt;'RI compounds'!$D$9,IF($Z163&gt;'RI compounds'!$D$8,(LN($Z163)-LN('RI compounds'!$D$8))*'RI compounds'!$H$9+'RI compounds'!$C$8,""),""))</f>
        <v/>
      </c>
      <c r="AH163" s="50" t="str">
        <f>IF($Z163=1200,'RI compounds'!$C$10,IF($Z163&lt;'RI compounds'!$D$10,IF($Z163&gt;'RI compounds'!$D$9,(LN($Z163)-LN('RI compounds'!$D$9))*'RI compounds'!$H$10+'RI compounds'!$C$9,""),""))</f>
        <v/>
      </c>
      <c r="AI163" s="50" t="str">
        <f>IF($Z163=1300,'RI compounds'!$C$11,IF($Z163&lt;'RI compounds'!$D$11,IF($Z163&gt;'RI compounds'!$D$10,(LN($Z163)-LN('RI compounds'!$D$10))*'RI compounds'!$H$11+'RI compounds'!$C$10,""),""))</f>
        <v/>
      </c>
      <c r="AJ163" s="50" t="str">
        <f>IF($Z163=1400,'RI compounds'!$C$12,IF($Z163&lt;'RI compounds'!$D$12,IF($Z163&gt;'RI compounds'!$D$11,(LN($Z163)-LN('RI compounds'!$D$11))*'RI compounds'!$H$12+'RI compounds'!$C$11,""),""))</f>
        <v/>
      </c>
      <c r="AK163" s="50" t="str">
        <f>IF($Z163=1500,'RI compounds'!$C$13,IF($Z163&lt;'RI compounds'!$D$13,IF($Z163&gt;'RI compounds'!$D$12,(LN($Z163)-LN('RI compounds'!$D$12))*'RI compounds'!$H$13+'RI compounds'!$C$12,""),""))</f>
        <v/>
      </c>
      <c r="AL163" s="50" t="str">
        <f>IF($Z163=1600,'RI compounds'!$C$14,IF($Z163&lt;'RI compounds'!$D$14,IF($Z163&gt;'RI compounds'!$D$13,(LN($Z163)-LN('RI compounds'!$D$13))*'RI compounds'!$H$14+'RI compounds'!$C$13,""),""))</f>
        <v/>
      </c>
      <c r="AM163" s="50" t="str">
        <f>IF($Z163=1700,'RI compounds'!$C$15,IF($Z163&lt;'RI compounds'!$D$15,IF($Z163&gt;'RI compounds'!$D$14,(LN($Z163)-LN('RI compounds'!$D$14))*'RI compounds'!$H$15+'RI compounds'!$C$14,""),""))</f>
        <v/>
      </c>
      <c r="AN163" s="50">
        <f>IF($Z163=1800,'RI compounds'!$C$16,IF($Z163&lt;'RI compounds'!$D$16,IF($Z163&gt;'RI compounds'!$D$15,(LN($Z163)-LN('RI compounds'!$D$15))*'RI compounds'!$H$16+'RI compounds'!$C$15,""),""))</f>
        <v>25.592347978219237</v>
      </c>
      <c r="AO163" s="50" t="str">
        <f>IF($Z163=1900,'RI compounds'!$C$17,IF($Z163&lt;'RI compounds'!$D$17,IF($Z163&gt;'RI compounds'!$D$16,(LN($Z163)-LN('RI compounds'!$D$16))*'RI compounds'!$H$17+'RI compounds'!$C$16,""),""))</f>
        <v/>
      </c>
      <c r="AP163" s="50" t="str">
        <f>IF($Z163=2000,'RI compounds'!$C$18,IF($Z163&lt;'RI compounds'!$D$18,IF($Z163&gt;'RI compounds'!$D$17,(LN($Z163)-LN('RI compounds'!$D$17))*'RI compounds'!$H$18+'RI compounds'!$C$17,""),""))</f>
        <v/>
      </c>
      <c r="AQ163" s="50" t="str">
        <f>IF($Z163=2100,'RI compounds'!$C$19,IF($Z163&lt;'RI compounds'!$D$19,IF($Z163&gt;'RI compounds'!$D$18,(LN($Z163)-LN('RI compounds'!$D$18))*'RI compounds'!$H$19+'RI compounds'!$C$18,""),""))</f>
        <v/>
      </c>
      <c r="AR163" s="50" t="str">
        <f>IF($Z163=2200,'RI compounds'!$C$20,IF($Z163&lt;'RI compounds'!$D$20,IF($Z163&gt;'RI compounds'!$D$19,(LN($Z163)-LN('RI compounds'!$D$19))*'RI compounds'!$H$20+'RI compounds'!$C$19,""),""))</f>
        <v/>
      </c>
      <c r="AS163" s="50" t="str">
        <f>IF($Z163=2300,'RI compounds'!$C$21,IF($Z163&lt;'RI compounds'!$D$21,IF($Z163&gt;'RI compounds'!$D$20,(LN($Z163)-LN('RI compounds'!$D$20))*'RI compounds'!$H$21+'RI compounds'!$C$20,""),""))</f>
        <v/>
      </c>
      <c r="AT163" s="50" t="str">
        <f>IF($Z163&gt;2300,(LN($Z163)-LN('RI compounds'!$D$20))*'RI compounds'!$H$21+'RI compounds'!$C$20,"")</f>
        <v/>
      </c>
    </row>
    <row r="164" spans="1:46" s="7" customFormat="1" ht="15" x14ac:dyDescent="0.25">
      <c r="A164" s="46">
        <f>+All!F164</f>
        <v>0.5</v>
      </c>
      <c r="B164" s="47" t="e">
        <f>All!#REF!</f>
        <v>#REF!</v>
      </c>
      <c r="C164" s="45" t="e">
        <f>IF(B164&lt;'RI compounds'!$C$3,INT(EXP((B164-'RI compounds'!$C$3)/'RI compounds'!$H$4+LN('RI compounds'!$D$3))),"")</f>
        <v>#REF!</v>
      </c>
      <c r="D164" s="45" t="e">
        <f>IF($B164&lt;'RI compounds'!$C$4,IF($B164&gt;'RI compounds'!$C$3,INT(EXP(($B164-'RI compounds'!$C$3)/'RI compounds'!$H$4+LN('RI compounds'!$D$3))),""),"")</f>
        <v>#REF!</v>
      </c>
      <c r="E164" s="45" t="e">
        <f>IF($B164&lt;'RI compounds'!$C$5,IF($B164&gt;'RI compounds'!$C$4,INT(EXP(($B164-'RI compounds'!$C$4)/'RI compounds'!$H$5+LN('RI compounds'!$D$4))),""),"")</f>
        <v>#REF!</v>
      </c>
      <c r="F164" s="45" t="e">
        <f>IF($B164&lt;'RI compounds'!$C$6,IF($B164&gt;'RI compounds'!$C$5,INT(EXP(($B164-'RI compounds'!$C$5)/'RI compounds'!$H$6+LN('RI compounds'!$D$5))),""),"")</f>
        <v>#REF!</v>
      </c>
      <c r="G164" s="45" t="e">
        <f>IF($B164&lt;'RI compounds'!$C$7,IF($B164&gt;'RI compounds'!$C$6,INT(EXP(($B164-'RI compounds'!$C$6)/'RI compounds'!$H$7+LN('RI compounds'!$D$6))),""),"")</f>
        <v>#REF!</v>
      </c>
      <c r="H164" s="45" t="e">
        <f>IF($B164&lt;'RI compounds'!$C$8,IF($B164&gt;'RI compounds'!$C$7,INT(EXP(($B164-'RI compounds'!$C$7)/'RI compounds'!$H$8+LN('RI compounds'!$D$7))),""),"")</f>
        <v>#REF!</v>
      </c>
      <c r="I164" s="45" t="e">
        <f>IF($B164&lt;'RI compounds'!$C$9,IF($B164&gt;'RI compounds'!$C$8,INT(EXP(($B164-'RI compounds'!$C$8)/'RI compounds'!$H$9+LN('RI compounds'!$D$8))),""),"")</f>
        <v>#REF!</v>
      </c>
      <c r="J164" s="45" t="e">
        <f>IF($B164&lt;'RI compounds'!$C$10,IF($B164&gt;'RI compounds'!$C$9,INT(EXP(($B164-'RI compounds'!$C$9)/'RI compounds'!$H$10+LN('RI compounds'!$D$9))),""),"")</f>
        <v>#REF!</v>
      </c>
      <c r="K164" s="45" t="e">
        <f>IF($B164&lt;'RI compounds'!$C$11,IF($B164&gt;'RI compounds'!$C$10,INT(EXP(($B164-'RI compounds'!$C$10)/'RI compounds'!$H$11+LN('RI compounds'!$D$10))),""),"")</f>
        <v>#REF!</v>
      </c>
      <c r="L164" s="45" t="e">
        <f>IF($B164&lt;'RI compounds'!$C$12,IF($B164&gt;'RI compounds'!$C$11,INT(EXP(($B164-'RI compounds'!$C$11)/'RI compounds'!$H$12+LN('RI compounds'!$D$11))),""),"")</f>
        <v>#REF!</v>
      </c>
      <c r="M164" s="45" t="e">
        <f>IF($B164&lt;'RI compounds'!$C$13,IF($B164&gt;'RI compounds'!$C$12,INT(EXP(($B164-'RI compounds'!$C$12)/'RI compounds'!$H$13+LN('RI compounds'!$D$12))),""),"")</f>
        <v>#REF!</v>
      </c>
      <c r="N164" s="45" t="e">
        <f>IF($B164&lt;'RI compounds'!$C$14,IF($B164&gt;'RI compounds'!$C$13,INT(EXP(($B164-'RI compounds'!$C$13)/'RI compounds'!$H$14+LN('RI compounds'!$D$13))),""),"")</f>
        <v>#REF!</v>
      </c>
      <c r="O164" s="45" t="e">
        <f>IF($B164&lt;'RI compounds'!$C$15,IF($B164&gt;'RI compounds'!$C$14,INT(EXP(($B164-'RI compounds'!$C$14)/'RI compounds'!$H$15+LN('RI compounds'!$D$14))),""),"")</f>
        <v>#REF!</v>
      </c>
      <c r="P164" s="45" t="e">
        <f>IF($B164&lt;'RI compounds'!$C$16,IF($B164&gt;'RI compounds'!$C$15,INT(EXP(($B164-'RI compounds'!$C$15)/'RI compounds'!$H$16+LN('RI compounds'!$D$15))),""),"")</f>
        <v>#REF!</v>
      </c>
      <c r="Q164" s="45" t="e">
        <f>IF($B164&lt;'RI compounds'!$C$17,IF($B164&gt;'RI compounds'!$C$16,INT(EXP(($B164-'RI compounds'!$C$16)/'RI compounds'!$H$17+LN('RI compounds'!$D$16))),""),"")</f>
        <v>#REF!</v>
      </c>
      <c r="R164" s="45" t="e">
        <f>IF($B164&lt;'RI compounds'!$C$18,IF($B164&gt;'RI compounds'!$C$17,INT(EXP(($B164-'RI compounds'!$C$17)/'RI compounds'!$H$18+LN('RI compounds'!$D$17))),""),"")</f>
        <v>#REF!</v>
      </c>
      <c r="S164" s="45" t="e">
        <f>IF($B164&lt;'RI compounds'!$C$19,IF($B164&gt;'RI compounds'!$C$18,INT(EXP(($B164-'RI compounds'!$C$18)/'RI compounds'!$H$19+LN('RI compounds'!$D$18))),""),"")</f>
        <v>#REF!</v>
      </c>
      <c r="T164" s="45" t="e">
        <f>IF($B164&lt;'RI compounds'!$C$20,IF($B164&gt;'RI compounds'!$C$19,INT(EXP(($B164-'RI compounds'!$C$19)/'RI compounds'!$H$20+LN('RI compounds'!$D$19))),""),"")</f>
        <v>#REF!</v>
      </c>
      <c r="U164" s="45" t="e">
        <f>IF($B164&lt;'RI compounds'!$C$21,IF($B164&gt;'RI compounds'!$C$20,INT(EXP(($B164-'RI compounds'!$C$20)/'RI compounds'!$H$21+LN('RI compounds'!$D$20))),""),"")</f>
        <v>#REF!</v>
      </c>
      <c r="V164" s="45" t="e">
        <f>IF($B164&gt;'RI compounds'!$C$21,INT(EXP(($B164-'RI compounds'!$C$20)/'RI compounds'!$H$21+LN('RI compounds'!$D$20))),"")</f>
        <v>#REF!</v>
      </c>
      <c r="W164" s="28"/>
      <c r="X164" s="48" t="str">
        <f>All!B164</f>
        <v>1-Dodecanol, 3,7,11-trimethyl-</v>
      </c>
      <c r="Y164" s="46">
        <f>+All!F164</f>
        <v>0.5</v>
      </c>
      <c r="Z164" s="49">
        <f>+All!H164</f>
        <v>1781</v>
      </c>
      <c r="AA164" s="50" t="str">
        <f>IF($Z164=500,'RI compounds'!$C$3,IF($Z164&lt;'RI compounds'!$D$3,(LN($Z164)-LN('RI compounds'!$D$3))*'RI compounds'!$H$4+'RI compounds'!$C$3,""))</f>
        <v/>
      </c>
      <c r="AB164" s="50" t="str">
        <f>IF($Z164=600,'RI compounds'!$C$4,IF($Z164&lt;'RI compounds'!$D$4,IF($Z164&gt;'RI compounds'!$D$3,(LN($Z164)-LN('RI compounds'!$D$3))*'RI compounds'!$H$4+'RI compounds'!$C$3,""),""))</f>
        <v/>
      </c>
      <c r="AC164" s="50" t="str">
        <f>IF($Z164=700,+'RI compounds'!$C$5,IF($Z164&lt;'RI compounds'!$D$5,IF($Z164&gt;'RI compounds'!$D$4,(LN($Z164)-LN('RI compounds'!$D$4))*'RI compounds'!$H$5+'RI compounds'!$C$4,""),""))</f>
        <v/>
      </c>
      <c r="AD164" s="50" t="str">
        <f>IF($Z164=800,'RI compounds'!$C$6,IF($Z164&lt;'RI compounds'!$D$6,IF($Z164&gt;'RI compounds'!$D$5,(LN($Z164)-LN('RI compounds'!$D$5))*'RI compounds'!$H$6+'RI compounds'!$C$5,""),""))</f>
        <v/>
      </c>
      <c r="AE164" s="50" t="str">
        <f>IF($Z164=900,'RI compounds'!$C$7,IF($Z164&lt;'RI compounds'!$D$7,IF($Z164&gt;'RI compounds'!$D$6,(LN($Z164)-LN('RI compounds'!$D$6))*'RI compounds'!$H$7+'RI compounds'!$C$6,""),""))</f>
        <v/>
      </c>
      <c r="AF164" s="50" t="str">
        <f>IF($Z164=1000,'RI compounds'!$C$8,IF($Z164&lt;'RI compounds'!$D$8,IF($Z164&gt;'RI compounds'!$D$7,(LN($Z164)-LN('RI compounds'!$D$7))*'RI compounds'!$H$8+'RI compounds'!$C$7,""),""))</f>
        <v/>
      </c>
      <c r="AG164" s="50" t="str">
        <f>IF($Z164=1100,'RI compounds'!$C$9,IF($Z164&lt;'RI compounds'!$D$9,IF($Z164&gt;'RI compounds'!$D$8,(LN($Z164)-LN('RI compounds'!$D$8))*'RI compounds'!$H$9+'RI compounds'!$C$8,""),""))</f>
        <v/>
      </c>
      <c r="AH164" s="50" t="str">
        <f>IF($Z164=1200,'RI compounds'!$C$10,IF($Z164&lt;'RI compounds'!$D$10,IF($Z164&gt;'RI compounds'!$D$9,(LN($Z164)-LN('RI compounds'!$D$9))*'RI compounds'!$H$10+'RI compounds'!$C$9,""),""))</f>
        <v/>
      </c>
      <c r="AI164" s="50" t="str">
        <f>IF($Z164=1300,'RI compounds'!$C$11,IF($Z164&lt;'RI compounds'!$D$11,IF($Z164&gt;'RI compounds'!$D$10,(LN($Z164)-LN('RI compounds'!$D$10))*'RI compounds'!$H$11+'RI compounds'!$C$10,""),""))</f>
        <v/>
      </c>
      <c r="AJ164" s="50" t="str">
        <f>IF($Z164=1400,'RI compounds'!$C$12,IF($Z164&lt;'RI compounds'!$D$12,IF($Z164&gt;'RI compounds'!$D$11,(LN($Z164)-LN('RI compounds'!$D$11))*'RI compounds'!$H$12+'RI compounds'!$C$11,""),""))</f>
        <v/>
      </c>
      <c r="AK164" s="50" t="str">
        <f>IF($Z164=1500,'RI compounds'!$C$13,IF($Z164&lt;'RI compounds'!$D$13,IF($Z164&gt;'RI compounds'!$D$12,(LN($Z164)-LN('RI compounds'!$D$12))*'RI compounds'!$H$13+'RI compounds'!$C$12,""),""))</f>
        <v/>
      </c>
      <c r="AL164" s="50" t="str">
        <f>IF($Z164=1600,'RI compounds'!$C$14,IF($Z164&lt;'RI compounds'!$D$14,IF($Z164&gt;'RI compounds'!$D$13,(LN($Z164)-LN('RI compounds'!$D$13))*'RI compounds'!$H$14+'RI compounds'!$C$13,""),""))</f>
        <v/>
      </c>
      <c r="AM164" s="50" t="str">
        <f>IF($Z164=1700,'RI compounds'!$C$15,IF($Z164&lt;'RI compounds'!$D$15,IF($Z164&gt;'RI compounds'!$D$14,(LN($Z164)-LN('RI compounds'!$D$14))*'RI compounds'!$H$15+'RI compounds'!$C$14,""),""))</f>
        <v/>
      </c>
      <c r="AN164" s="50">
        <f>IF($Z164=1800,'RI compounds'!$C$16,IF($Z164&lt;'RI compounds'!$D$16,IF($Z164&gt;'RI compounds'!$D$15,(LN($Z164)-LN('RI compounds'!$D$15))*'RI compounds'!$H$16+'RI compounds'!$C$15,""),""))</f>
        <v>25.710759861737387</v>
      </c>
      <c r="AO164" s="50" t="str">
        <f>IF($Z164=1900,'RI compounds'!$C$17,IF($Z164&lt;'RI compounds'!$D$17,IF($Z164&gt;'RI compounds'!$D$16,(LN($Z164)-LN('RI compounds'!$D$16))*'RI compounds'!$H$17+'RI compounds'!$C$16,""),""))</f>
        <v/>
      </c>
      <c r="AP164" s="50" t="str">
        <f>IF($Z164=2000,'RI compounds'!$C$18,IF($Z164&lt;'RI compounds'!$D$18,IF($Z164&gt;'RI compounds'!$D$17,(LN($Z164)-LN('RI compounds'!$D$17))*'RI compounds'!$H$18+'RI compounds'!$C$17,""),""))</f>
        <v/>
      </c>
      <c r="AQ164" s="50" t="str">
        <f>IF($Z164=2100,'RI compounds'!$C$19,IF($Z164&lt;'RI compounds'!$D$19,IF($Z164&gt;'RI compounds'!$D$18,(LN($Z164)-LN('RI compounds'!$D$18))*'RI compounds'!$H$19+'RI compounds'!$C$18,""),""))</f>
        <v/>
      </c>
      <c r="AR164" s="50" t="str">
        <f>IF($Z164=2200,'RI compounds'!$C$20,IF($Z164&lt;'RI compounds'!$D$20,IF($Z164&gt;'RI compounds'!$D$19,(LN($Z164)-LN('RI compounds'!$D$19))*'RI compounds'!$H$20+'RI compounds'!$C$19,""),""))</f>
        <v/>
      </c>
      <c r="AS164" s="50" t="str">
        <f>IF($Z164=2300,'RI compounds'!$C$21,IF($Z164&lt;'RI compounds'!$D$21,IF($Z164&gt;'RI compounds'!$D$20,(LN($Z164)-LN('RI compounds'!$D$20))*'RI compounds'!$H$21+'RI compounds'!$C$20,""),""))</f>
        <v/>
      </c>
      <c r="AT164" s="50" t="str">
        <f>IF($Z164&gt;2300,(LN($Z164)-LN('RI compounds'!$D$20))*'RI compounds'!$H$21+'RI compounds'!$C$20,"")</f>
        <v/>
      </c>
    </row>
    <row r="165" spans="1:46" s="7" customFormat="1" ht="15" x14ac:dyDescent="0.25">
      <c r="A165" s="46">
        <f>+All!F165</f>
        <v>0.5</v>
      </c>
      <c r="B165" s="47" t="e">
        <f>All!#REF!</f>
        <v>#REF!</v>
      </c>
      <c r="C165" s="45" t="e">
        <f>IF(B165&lt;'RI compounds'!$C$3,INT(EXP((B165-'RI compounds'!$C$3)/'RI compounds'!$H$4+LN('RI compounds'!$D$3))),"")</f>
        <v>#REF!</v>
      </c>
      <c r="D165" s="45" t="e">
        <f>IF($B165&lt;'RI compounds'!$C$4,IF($B165&gt;'RI compounds'!$C$3,INT(EXP(($B165-'RI compounds'!$C$3)/'RI compounds'!$H$4+LN('RI compounds'!$D$3))),""),"")</f>
        <v>#REF!</v>
      </c>
      <c r="E165" s="45" t="e">
        <f>IF($B165&lt;'RI compounds'!$C$5,IF($B165&gt;'RI compounds'!$C$4,INT(EXP(($B165-'RI compounds'!$C$4)/'RI compounds'!$H$5+LN('RI compounds'!$D$4))),""),"")</f>
        <v>#REF!</v>
      </c>
      <c r="F165" s="45" t="e">
        <f>IF($B165&lt;'RI compounds'!$C$6,IF($B165&gt;'RI compounds'!$C$5,INT(EXP(($B165-'RI compounds'!$C$5)/'RI compounds'!$H$6+LN('RI compounds'!$D$5))),""),"")</f>
        <v>#REF!</v>
      </c>
      <c r="G165" s="45" t="e">
        <f>IF($B165&lt;'RI compounds'!$C$7,IF($B165&gt;'RI compounds'!$C$6,INT(EXP(($B165-'RI compounds'!$C$6)/'RI compounds'!$H$7+LN('RI compounds'!$D$6))),""),"")</f>
        <v>#REF!</v>
      </c>
      <c r="H165" s="45" t="e">
        <f>IF($B165&lt;'RI compounds'!$C$8,IF($B165&gt;'RI compounds'!$C$7,INT(EXP(($B165-'RI compounds'!$C$7)/'RI compounds'!$H$8+LN('RI compounds'!$D$7))),""),"")</f>
        <v>#REF!</v>
      </c>
      <c r="I165" s="45" t="e">
        <f>IF($B165&lt;'RI compounds'!$C$9,IF($B165&gt;'RI compounds'!$C$8,INT(EXP(($B165-'RI compounds'!$C$8)/'RI compounds'!$H$9+LN('RI compounds'!$D$8))),""),"")</f>
        <v>#REF!</v>
      </c>
      <c r="J165" s="45" t="e">
        <f>IF($B165&lt;'RI compounds'!$C$10,IF($B165&gt;'RI compounds'!$C$9,INT(EXP(($B165-'RI compounds'!$C$9)/'RI compounds'!$H$10+LN('RI compounds'!$D$9))),""),"")</f>
        <v>#REF!</v>
      </c>
      <c r="K165" s="45" t="e">
        <f>IF($B165&lt;'RI compounds'!$C$11,IF($B165&gt;'RI compounds'!$C$10,INT(EXP(($B165-'RI compounds'!$C$10)/'RI compounds'!$H$11+LN('RI compounds'!$D$10))),""),"")</f>
        <v>#REF!</v>
      </c>
      <c r="L165" s="45" t="e">
        <f>IF($B165&lt;'RI compounds'!$C$12,IF($B165&gt;'RI compounds'!$C$11,INT(EXP(($B165-'RI compounds'!$C$11)/'RI compounds'!$H$12+LN('RI compounds'!$D$11))),""),"")</f>
        <v>#REF!</v>
      </c>
      <c r="M165" s="45" t="e">
        <f>IF($B165&lt;'RI compounds'!$C$13,IF($B165&gt;'RI compounds'!$C$12,INT(EXP(($B165-'RI compounds'!$C$12)/'RI compounds'!$H$13+LN('RI compounds'!$D$12))),""),"")</f>
        <v>#REF!</v>
      </c>
      <c r="N165" s="45" t="e">
        <f>IF($B165&lt;'RI compounds'!$C$14,IF($B165&gt;'RI compounds'!$C$13,INT(EXP(($B165-'RI compounds'!$C$13)/'RI compounds'!$H$14+LN('RI compounds'!$D$13))),""),"")</f>
        <v>#REF!</v>
      </c>
      <c r="O165" s="45" t="e">
        <f>IF($B165&lt;'RI compounds'!$C$15,IF($B165&gt;'RI compounds'!$C$14,INT(EXP(($B165-'RI compounds'!$C$14)/'RI compounds'!$H$15+LN('RI compounds'!$D$14))),""),"")</f>
        <v>#REF!</v>
      </c>
      <c r="P165" s="45" t="e">
        <f>IF($B165&lt;'RI compounds'!$C$16,IF($B165&gt;'RI compounds'!$C$15,INT(EXP(($B165-'RI compounds'!$C$15)/'RI compounds'!$H$16+LN('RI compounds'!$D$15))),""),"")</f>
        <v>#REF!</v>
      </c>
      <c r="Q165" s="45" t="e">
        <f>IF($B165&lt;'RI compounds'!$C$17,IF($B165&gt;'RI compounds'!$C$16,INT(EXP(($B165-'RI compounds'!$C$16)/'RI compounds'!$H$17+LN('RI compounds'!$D$16))),""),"")</f>
        <v>#REF!</v>
      </c>
      <c r="R165" s="45" t="e">
        <f>IF($B165&lt;'RI compounds'!$C$18,IF($B165&gt;'RI compounds'!$C$17,INT(EXP(($B165-'RI compounds'!$C$17)/'RI compounds'!$H$18+LN('RI compounds'!$D$17))),""),"")</f>
        <v>#REF!</v>
      </c>
      <c r="S165" s="45" t="e">
        <f>IF($B165&lt;'RI compounds'!$C$19,IF($B165&gt;'RI compounds'!$C$18,INT(EXP(($B165-'RI compounds'!$C$18)/'RI compounds'!$H$19+LN('RI compounds'!$D$18))),""),"")</f>
        <v>#REF!</v>
      </c>
      <c r="T165" s="45" t="e">
        <f>IF($B165&lt;'RI compounds'!$C$20,IF($B165&gt;'RI compounds'!$C$19,INT(EXP(($B165-'RI compounds'!$C$19)/'RI compounds'!$H$20+LN('RI compounds'!$D$19))),""),"")</f>
        <v>#REF!</v>
      </c>
      <c r="U165" s="45" t="e">
        <f>IF($B165&lt;'RI compounds'!$C$21,IF($B165&gt;'RI compounds'!$C$20,INT(EXP(($B165-'RI compounds'!$C$20)/'RI compounds'!$H$21+LN('RI compounds'!$D$20))),""),"")</f>
        <v>#REF!</v>
      </c>
      <c r="V165" s="45" t="e">
        <f>IF($B165&gt;'RI compounds'!$C$21,INT(EXP(($B165-'RI compounds'!$C$20)/'RI compounds'!$H$21+LN('RI compounds'!$D$20))),"")</f>
        <v>#REF!</v>
      </c>
      <c r="W165" s="28"/>
      <c r="X165" s="48" t="str">
        <f>All!B165</f>
        <v>Hexahydropyrrolo[1,2-a]pyrazine-1,4-dione</v>
      </c>
      <c r="Y165" s="46">
        <f>+All!F165</f>
        <v>0.5</v>
      </c>
      <c r="Z165" s="49">
        <f>+All!H165</f>
        <v>1795</v>
      </c>
      <c r="AA165" s="50" t="str">
        <f>IF($Z165=500,'RI compounds'!$C$3,IF($Z165&lt;'RI compounds'!$D$3,(LN($Z165)-LN('RI compounds'!$D$3))*'RI compounds'!$H$4+'RI compounds'!$C$3,""))</f>
        <v/>
      </c>
      <c r="AB165" s="50" t="str">
        <f>IF($Z165=600,'RI compounds'!$C$4,IF($Z165&lt;'RI compounds'!$D$4,IF($Z165&gt;'RI compounds'!$D$3,(LN($Z165)-LN('RI compounds'!$D$3))*'RI compounds'!$H$4+'RI compounds'!$C$3,""),""))</f>
        <v/>
      </c>
      <c r="AC165" s="50" t="str">
        <f>IF($Z165=700,+'RI compounds'!$C$5,IF($Z165&lt;'RI compounds'!$D$5,IF($Z165&gt;'RI compounds'!$D$4,(LN($Z165)-LN('RI compounds'!$D$4))*'RI compounds'!$H$5+'RI compounds'!$C$4,""),""))</f>
        <v/>
      </c>
      <c r="AD165" s="50" t="str">
        <f>IF($Z165=800,'RI compounds'!$C$6,IF($Z165&lt;'RI compounds'!$D$6,IF($Z165&gt;'RI compounds'!$D$5,(LN($Z165)-LN('RI compounds'!$D$5))*'RI compounds'!$H$6+'RI compounds'!$C$5,""),""))</f>
        <v/>
      </c>
      <c r="AE165" s="50" t="str">
        <f>IF($Z165=900,'RI compounds'!$C$7,IF($Z165&lt;'RI compounds'!$D$7,IF($Z165&gt;'RI compounds'!$D$6,(LN($Z165)-LN('RI compounds'!$D$6))*'RI compounds'!$H$7+'RI compounds'!$C$6,""),""))</f>
        <v/>
      </c>
      <c r="AF165" s="50" t="str">
        <f>IF($Z165=1000,'RI compounds'!$C$8,IF($Z165&lt;'RI compounds'!$D$8,IF($Z165&gt;'RI compounds'!$D$7,(LN($Z165)-LN('RI compounds'!$D$7))*'RI compounds'!$H$8+'RI compounds'!$C$7,""),""))</f>
        <v/>
      </c>
      <c r="AG165" s="50" t="str">
        <f>IF($Z165=1100,'RI compounds'!$C$9,IF($Z165&lt;'RI compounds'!$D$9,IF($Z165&gt;'RI compounds'!$D$8,(LN($Z165)-LN('RI compounds'!$D$8))*'RI compounds'!$H$9+'RI compounds'!$C$8,""),""))</f>
        <v/>
      </c>
      <c r="AH165" s="50" t="str">
        <f>IF($Z165=1200,'RI compounds'!$C$10,IF($Z165&lt;'RI compounds'!$D$10,IF($Z165&gt;'RI compounds'!$D$9,(LN($Z165)-LN('RI compounds'!$D$9))*'RI compounds'!$H$10+'RI compounds'!$C$9,""),""))</f>
        <v/>
      </c>
      <c r="AI165" s="50" t="str">
        <f>IF($Z165=1300,'RI compounds'!$C$11,IF($Z165&lt;'RI compounds'!$D$11,IF($Z165&gt;'RI compounds'!$D$10,(LN($Z165)-LN('RI compounds'!$D$10))*'RI compounds'!$H$11+'RI compounds'!$C$10,""),""))</f>
        <v/>
      </c>
      <c r="AJ165" s="50" t="str">
        <f>IF($Z165=1400,'RI compounds'!$C$12,IF($Z165&lt;'RI compounds'!$D$12,IF($Z165&gt;'RI compounds'!$D$11,(LN($Z165)-LN('RI compounds'!$D$11))*'RI compounds'!$H$12+'RI compounds'!$C$11,""),""))</f>
        <v/>
      </c>
      <c r="AK165" s="50" t="str">
        <f>IF($Z165=1500,'RI compounds'!$C$13,IF($Z165&lt;'RI compounds'!$D$13,IF($Z165&gt;'RI compounds'!$D$12,(LN($Z165)-LN('RI compounds'!$D$12))*'RI compounds'!$H$13+'RI compounds'!$C$12,""),""))</f>
        <v/>
      </c>
      <c r="AL165" s="50" t="str">
        <f>IF($Z165=1600,'RI compounds'!$C$14,IF($Z165&lt;'RI compounds'!$D$14,IF($Z165&gt;'RI compounds'!$D$13,(LN($Z165)-LN('RI compounds'!$D$13))*'RI compounds'!$H$14+'RI compounds'!$C$13,""),""))</f>
        <v/>
      </c>
      <c r="AM165" s="50" t="str">
        <f>IF($Z165=1700,'RI compounds'!$C$15,IF($Z165&lt;'RI compounds'!$D$15,IF($Z165&gt;'RI compounds'!$D$14,(LN($Z165)-LN('RI compounds'!$D$14))*'RI compounds'!$H$15+'RI compounds'!$C$14,""),""))</f>
        <v/>
      </c>
      <c r="AN165" s="50">
        <f>IF($Z165=1800,'RI compounds'!$C$16,IF($Z165&lt;'RI compounds'!$D$16,IF($Z165&gt;'RI compounds'!$D$15,(LN($Z165)-LN('RI compounds'!$D$15))*'RI compounds'!$H$16+'RI compounds'!$C$15,""),""))</f>
        <v>25.813500872728039</v>
      </c>
      <c r="AO165" s="50" t="str">
        <f>IF($Z165=1900,'RI compounds'!$C$17,IF($Z165&lt;'RI compounds'!$D$17,IF($Z165&gt;'RI compounds'!$D$16,(LN($Z165)-LN('RI compounds'!$D$16))*'RI compounds'!$H$17+'RI compounds'!$C$16,""),""))</f>
        <v/>
      </c>
      <c r="AP165" s="50" t="str">
        <f>IF($Z165=2000,'RI compounds'!$C$18,IF($Z165&lt;'RI compounds'!$D$18,IF($Z165&gt;'RI compounds'!$D$17,(LN($Z165)-LN('RI compounds'!$D$17))*'RI compounds'!$H$18+'RI compounds'!$C$17,""),""))</f>
        <v/>
      </c>
      <c r="AQ165" s="50" t="str">
        <f>IF($Z165=2100,'RI compounds'!$C$19,IF($Z165&lt;'RI compounds'!$D$19,IF($Z165&gt;'RI compounds'!$D$18,(LN($Z165)-LN('RI compounds'!$D$18))*'RI compounds'!$H$19+'RI compounds'!$C$18,""),""))</f>
        <v/>
      </c>
      <c r="AR165" s="50" t="str">
        <f>IF($Z165=2200,'RI compounds'!$C$20,IF($Z165&lt;'RI compounds'!$D$20,IF($Z165&gt;'RI compounds'!$D$19,(LN($Z165)-LN('RI compounds'!$D$19))*'RI compounds'!$H$20+'RI compounds'!$C$19,""),""))</f>
        <v/>
      </c>
      <c r="AS165" s="50" t="str">
        <f>IF($Z165=2300,'RI compounds'!$C$21,IF($Z165&lt;'RI compounds'!$D$21,IF($Z165&gt;'RI compounds'!$D$20,(LN($Z165)-LN('RI compounds'!$D$20))*'RI compounds'!$H$21+'RI compounds'!$C$20,""),""))</f>
        <v/>
      </c>
      <c r="AT165" s="50" t="str">
        <f>IF($Z165&gt;2300,(LN($Z165)-LN('RI compounds'!$D$20))*'RI compounds'!$H$21+'RI compounds'!$C$20,"")</f>
        <v/>
      </c>
    </row>
    <row r="166" spans="1:46" s="7" customFormat="1" ht="15" x14ac:dyDescent="0.25">
      <c r="A166" s="46">
        <f>+All!F166</f>
        <v>0.5</v>
      </c>
      <c r="B166" s="47" t="e">
        <f>All!#REF!</f>
        <v>#REF!</v>
      </c>
      <c r="C166" s="45" t="e">
        <f>IF(B166&lt;'RI compounds'!$C$3,INT(EXP((B166-'RI compounds'!$C$3)/'RI compounds'!$H$4+LN('RI compounds'!$D$3))),"")</f>
        <v>#REF!</v>
      </c>
      <c r="D166" s="45" t="e">
        <f>IF($B166&lt;'RI compounds'!$C$4,IF($B166&gt;'RI compounds'!$C$3,INT(EXP(($B166-'RI compounds'!$C$3)/'RI compounds'!$H$4+LN('RI compounds'!$D$3))),""),"")</f>
        <v>#REF!</v>
      </c>
      <c r="E166" s="45" t="e">
        <f>IF($B166&lt;'RI compounds'!$C$5,IF($B166&gt;'RI compounds'!$C$4,INT(EXP(($B166-'RI compounds'!$C$4)/'RI compounds'!$H$5+LN('RI compounds'!$D$4))),""),"")</f>
        <v>#REF!</v>
      </c>
      <c r="F166" s="45" t="e">
        <f>IF($B166&lt;'RI compounds'!$C$6,IF($B166&gt;'RI compounds'!$C$5,INT(EXP(($B166-'RI compounds'!$C$5)/'RI compounds'!$H$6+LN('RI compounds'!$D$5))),""),"")</f>
        <v>#REF!</v>
      </c>
      <c r="G166" s="45" t="e">
        <f>IF($B166&lt;'RI compounds'!$C$7,IF($B166&gt;'RI compounds'!$C$6,INT(EXP(($B166-'RI compounds'!$C$6)/'RI compounds'!$H$7+LN('RI compounds'!$D$6))),""),"")</f>
        <v>#REF!</v>
      </c>
      <c r="H166" s="45" t="e">
        <f>IF($B166&lt;'RI compounds'!$C$8,IF($B166&gt;'RI compounds'!$C$7,INT(EXP(($B166-'RI compounds'!$C$7)/'RI compounds'!$H$8+LN('RI compounds'!$D$7))),""),"")</f>
        <v>#REF!</v>
      </c>
      <c r="I166" s="45" t="e">
        <f>IF($B166&lt;'RI compounds'!$C$9,IF($B166&gt;'RI compounds'!$C$8,INT(EXP(($B166-'RI compounds'!$C$8)/'RI compounds'!$H$9+LN('RI compounds'!$D$8))),""),"")</f>
        <v>#REF!</v>
      </c>
      <c r="J166" s="45" t="e">
        <f>IF($B166&lt;'RI compounds'!$C$10,IF($B166&gt;'RI compounds'!$C$9,INT(EXP(($B166-'RI compounds'!$C$9)/'RI compounds'!$H$10+LN('RI compounds'!$D$9))),""),"")</f>
        <v>#REF!</v>
      </c>
      <c r="K166" s="45" t="e">
        <f>IF($B166&lt;'RI compounds'!$C$11,IF($B166&gt;'RI compounds'!$C$10,INT(EXP(($B166-'RI compounds'!$C$10)/'RI compounds'!$H$11+LN('RI compounds'!$D$10))),""),"")</f>
        <v>#REF!</v>
      </c>
      <c r="L166" s="45" t="e">
        <f>IF($B166&lt;'RI compounds'!$C$12,IF($B166&gt;'RI compounds'!$C$11,INT(EXP(($B166-'RI compounds'!$C$11)/'RI compounds'!$H$12+LN('RI compounds'!$D$11))),""),"")</f>
        <v>#REF!</v>
      </c>
      <c r="M166" s="45" t="e">
        <f>IF($B166&lt;'RI compounds'!$C$13,IF($B166&gt;'RI compounds'!$C$12,INT(EXP(($B166-'RI compounds'!$C$12)/'RI compounds'!$H$13+LN('RI compounds'!$D$12))),""),"")</f>
        <v>#REF!</v>
      </c>
      <c r="N166" s="45" t="e">
        <f>IF($B166&lt;'RI compounds'!$C$14,IF($B166&gt;'RI compounds'!$C$13,INT(EXP(($B166-'RI compounds'!$C$13)/'RI compounds'!$H$14+LN('RI compounds'!$D$13))),""),"")</f>
        <v>#REF!</v>
      </c>
      <c r="O166" s="45" t="e">
        <f>IF($B166&lt;'RI compounds'!$C$15,IF($B166&gt;'RI compounds'!$C$14,INT(EXP(($B166-'RI compounds'!$C$14)/'RI compounds'!$H$15+LN('RI compounds'!$D$14))),""),"")</f>
        <v>#REF!</v>
      </c>
      <c r="P166" s="45" t="e">
        <f>IF($B166&lt;'RI compounds'!$C$16,IF($B166&gt;'RI compounds'!$C$15,INT(EXP(($B166-'RI compounds'!$C$15)/'RI compounds'!$H$16+LN('RI compounds'!$D$15))),""),"")</f>
        <v>#REF!</v>
      </c>
      <c r="Q166" s="45" t="e">
        <f>IF($B166&lt;'RI compounds'!$C$17,IF($B166&gt;'RI compounds'!$C$16,INT(EXP(($B166-'RI compounds'!$C$16)/'RI compounds'!$H$17+LN('RI compounds'!$D$16))),""),"")</f>
        <v>#REF!</v>
      </c>
      <c r="R166" s="45" t="e">
        <f>IF($B166&lt;'RI compounds'!$C$18,IF($B166&gt;'RI compounds'!$C$17,INT(EXP(($B166-'RI compounds'!$C$17)/'RI compounds'!$H$18+LN('RI compounds'!$D$17))),""),"")</f>
        <v>#REF!</v>
      </c>
      <c r="S166" s="45" t="e">
        <f>IF($B166&lt;'RI compounds'!$C$19,IF($B166&gt;'RI compounds'!$C$18,INT(EXP(($B166-'RI compounds'!$C$18)/'RI compounds'!$H$19+LN('RI compounds'!$D$18))),""),"")</f>
        <v>#REF!</v>
      </c>
      <c r="T166" s="45" t="e">
        <f>IF($B166&lt;'RI compounds'!$C$20,IF($B166&gt;'RI compounds'!$C$19,INT(EXP(($B166-'RI compounds'!$C$19)/'RI compounds'!$H$20+LN('RI compounds'!$D$19))),""),"")</f>
        <v>#REF!</v>
      </c>
      <c r="U166" s="45" t="e">
        <f>IF($B166&lt;'RI compounds'!$C$21,IF($B166&gt;'RI compounds'!$C$20,INT(EXP(($B166-'RI compounds'!$C$20)/'RI compounds'!$H$21+LN('RI compounds'!$D$20))),""),"")</f>
        <v>#REF!</v>
      </c>
      <c r="V166" s="45" t="e">
        <f>IF($B166&gt;'RI compounds'!$C$21,INT(EXP(($B166-'RI compounds'!$C$20)/'RI compounds'!$H$21+LN('RI compounds'!$D$20))),"")</f>
        <v>#REF!</v>
      </c>
      <c r="W166" s="28"/>
      <c r="X166" s="48" t="str">
        <f>All!B166</f>
        <v>Z-Hexadecanal</v>
      </c>
      <c r="Y166" s="46">
        <f>+All!F166</f>
        <v>0.5</v>
      </c>
      <c r="Z166" s="49">
        <f>+All!H166</f>
        <v>1814</v>
      </c>
      <c r="AA166" s="50" t="str">
        <f>IF($Z166=500,'RI compounds'!$C$3,IF($Z166&lt;'RI compounds'!$D$3,(LN($Z166)-LN('RI compounds'!$D$3))*'RI compounds'!$H$4+'RI compounds'!$C$3,""))</f>
        <v/>
      </c>
      <c r="AB166" s="50" t="str">
        <f>IF($Z166=600,'RI compounds'!$C$4,IF($Z166&lt;'RI compounds'!$D$4,IF($Z166&gt;'RI compounds'!$D$3,(LN($Z166)-LN('RI compounds'!$D$3))*'RI compounds'!$H$4+'RI compounds'!$C$3,""),""))</f>
        <v/>
      </c>
      <c r="AC166" s="50" t="str">
        <f>IF($Z166=700,+'RI compounds'!$C$5,IF($Z166&lt;'RI compounds'!$D$5,IF($Z166&gt;'RI compounds'!$D$4,(LN($Z166)-LN('RI compounds'!$D$4))*'RI compounds'!$H$5+'RI compounds'!$C$4,""),""))</f>
        <v/>
      </c>
      <c r="AD166" s="50" t="str">
        <f>IF($Z166=800,'RI compounds'!$C$6,IF($Z166&lt;'RI compounds'!$D$6,IF($Z166&gt;'RI compounds'!$D$5,(LN($Z166)-LN('RI compounds'!$D$5))*'RI compounds'!$H$6+'RI compounds'!$C$5,""),""))</f>
        <v/>
      </c>
      <c r="AE166" s="50" t="str">
        <f>IF($Z166=900,'RI compounds'!$C$7,IF($Z166&lt;'RI compounds'!$D$7,IF($Z166&gt;'RI compounds'!$D$6,(LN($Z166)-LN('RI compounds'!$D$6))*'RI compounds'!$H$7+'RI compounds'!$C$6,""),""))</f>
        <v/>
      </c>
      <c r="AF166" s="50" t="str">
        <f>IF($Z166=1000,'RI compounds'!$C$8,IF($Z166&lt;'RI compounds'!$D$8,IF($Z166&gt;'RI compounds'!$D$7,(LN($Z166)-LN('RI compounds'!$D$7))*'RI compounds'!$H$8+'RI compounds'!$C$7,""),""))</f>
        <v/>
      </c>
      <c r="AG166" s="50" t="str">
        <f>IF($Z166=1100,'RI compounds'!$C$9,IF($Z166&lt;'RI compounds'!$D$9,IF($Z166&gt;'RI compounds'!$D$8,(LN($Z166)-LN('RI compounds'!$D$8))*'RI compounds'!$H$9+'RI compounds'!$C$8,""),""))</f>
        <v/>
      </c>
      <c r="AH166" s="50" t="str">
        <f>IF($Z166=1200,'RI compounds'!$C$10,IF($Z166&lt;'RI compounds'!$D$10,IF($Z166&gt;'RI compounds'!$D$9,(LN($Z166)-LN('RI compounds'!$D$9))*'RI compounds'!$H$10+'RI compounds'!$C$9,""),""))</f>
        <v/>
      </c>
      <c r="AI166" s="50" t="str">
        <f>IF($Z166=1300,'RI compounds'!$C$11,IF($Z166&lt;'RI compounds'!$D$11,IF($Z166&gt;'RI compounds'!$D$10,(LN($Z166)-LN('RI compounds'!$D$10))*'RI compounds'!$H$11+'RI compounds'!$C$10,""),""))</f>
        <v/>
      </c>
      <c r="AJ166" s="50" t="str">
        <f>IF($Z166=1400,'RI compounds'!$C$12,IF($Z166&lt;'RI compounds'!$D$12,IF($Z166&gt;'RI compounds'!$D$11,(LN($Z166)-LN('RI compounds'!$D$11))*'RI compounds'!$H$12+'RI compounds'!$C$11,""),""))</f>
        <v/>
      </c>
      <c r="AK166" s="50" t="str">
        <f>IF($Z166=1500,'RI compounds'!$C$13,IF($Z166&lt;'RI compounds'!$D$13,IF($Z166&gt;'RI compounds'!$D$12,(LN($Z166)-LN('RI compounds'!$D$12))*'RI compounds'!$H$13+'RI compounds'!$C$12,""),""))</f>
        <v/>
      </c>
      <c r="AL166" s="50" t="str">
        <f>IF($Z166=1600,'RI compounds'!$C$14,IF($Z166&lt;'RI compounds'!$D$14,IF($Z166&gt;'RI compounds'!$D$13,(LN($Z166)-LN('RI compounds'!$D$13))*'RI compounds'!$H$14+'RI compounds'!$C$13,""),""))</f>
        <v/>
      </c>
      <c r="AM166" s="50" t="str">
        <f>IF($Z166=1700,'RI compounds'!$C$15,IF($Z166&lt;'RI compounds'!$D$15,IF($Z166&gt;'RI compounds'!$D$14,(LN($Z166)-LN('RI compounds'!$D$14))*'RI compounds'!$H$15+'RI compounds'!$C$14,""),""))</f>
        <v/>
      </c>
      <c r="AN166" s="50" t="str">
        <f>IF($Z166=1800,'RI compounds'!$C$16,IF($Z166&lt;'RI compounds'!$D$16,IF($Z166&gt;'RI compounds'!$D$15,(LN($Z166)-LN('RI compounds'!$D$15))*'RI compounds'!$H$16+'RI compounds'!$C$15,""),""))</f>
        <v/>
      </c>
      <c r="AO166" s="50">
        <f>IF($Z166=1900,'RI compounds'!$C$17,IF($Z166&lt;'RI compounds'!$D$17,IF($Z166&gt;'RI compounds'!$D$16,(LN($Z166)-LN('RI compounds'!$D$16))*'RI compounds'!$H$17+'RI compounds'!$C$16,""),""))</f>
        <v>25.94314324457072</v>
      </c>
      <c r="AP166" s="50" t="str">
        <f>IF($Z166=2000,'RI compounds'!$C$18,IF($Z166&lt;'RI compounds'!$D$18,IF($Z166&gt;'RI compounds'!$D$17,(LN($Z166)-LN('RI compounds'!$D$17))*'RI compounds'!$H$18+'RI compounds'!$C$17,""),""))</f>
        <v/>
      </c>
      <c r="AQ166" s="50" t="str">
        <f>IF($Z166=2100,'RI compounds'!$C$19,IF($Z166&lt;'RI compounds'!$D$19,IF($Z166&gt;'RI compounds'!$D$18,(LN($Z166)-LN('RI compounds'!$D$18))*'RI compounds'!$H$19+'RI compounds'!$C$18,""),""))</f>
        <v/>
      </c>
      <c r="AR166" s="50" t="str">
        <f>IF($Z166=2200,'RI compounds'!$C$20,IF($Z166&lt;'RI compounds'!$D$20,IF($Z166&gt;'RI compounds'!$D$19,(LN($Z166)-LN('RI compounds'!$D$19))*'RI compounds'!$H$20+'RI compounds'!$C$19,""),""))</f>
        <v/>
      </c>
      <c r="AS166" s="50" t="str">
        <f>IF($Z166=2300,'RI compounds'!$C$21,IF($Z166&lt;'RI compounds'!$D$21,IF($Z166&gt;'RI compounds'!$D$20,(LN($Z166)-LN('RI compounds'!$D$20))*'RI compounds'!$H$21+'RI compounds'!$C$20,""),""))</f>
        <v/>
      </c>
      <c r="AT166" s="50" t="str">
        <f>IF($Z166&gt;2300,(LN($Z166)-LN('RI compounds'!$D$20))*'RI compounds'!$H$21+'RI compounds'!$C$20,"")</f>
        <v/>
      </c>
    </row>
    <row r="167" spans="1:46" s="7" customFormat="1" ht="15" x14ac:dyDescent="0.25">
      <c r="A167" s="46">
        <f>+All!F167</f>
        <v>0.5</v>
      </c>
      <c r="B167" s="47" t="e">
        <f>All!#REF!</f>
        <v>#REF!</v>
      </c>
      <c r="C167" s="45" t="e">
        <f>IF(B167&lt;'RI compounds'!$C$3,INT(EXP((B167-'RI compounds'!$C$3)/'RI compounds'!$H$4+LN('RI compounds'!$D$3))),"")</f>
        <v>#REF!</v>
      </c>
      <c r="D167" s="45" t="e">
        <f>IF($B167&lt;'RI compounds'!$C$4,IF($B167&gt;'RI compounds'!$C$3,INT(EXP(($B167-'RI compounds'!$C$3)/'RI compounds'!$H$4+LN('RI compounds'!$D$3))),""),"")</f>
        <v>#REF!</v>
      </c>
      <c r="E167" s="45" t="e">
        <f>IF($B167&lt;'RI compounds'!$C$5,IF($B167&gt;'RI compounds'!$C$4,INT(EXP(($B167-'RI compounds'!$C$4)/'RI compounds'!$H$5+LN('RI compounds'!$D$4))),""),"")</f>
        <v>#REF!</v>
      </c>
      <c r="F167" s="45" t="e">
        <f>IF($B167&lt;'RI compounds'!$C$6,IF($B167&gt;'RI compounds'!$C$5,INT(EXP(($B167-'RI compounds'!$C$5)/'RI compounds'!$H$6+LN('RI compounds'!$D$5))),""),"")</f>
        <v>#REF!</v>
      </c>
      <c r="G167" s="45" t="e">
        <f>IF($B167&lt;'RI compounds'!$C$7,IF($B167&gt;'RI compounds'!$C$6,INT(EXP(($B167-'RI compounds'!$C$6)/'RI compounds'!$H$7+LN('RI compounds'!$D$6))),""),"")</f>
        <v>#REF!</v>
      </c>
      <c r="H167" s="45" t="e">
        <f>IF($B167&lt;'RI compounds'!$C$8,IF($B167&gt;'RI compounds'!$C$7,INT(EXP(($B167-'RI compounds'!$C$7)/'RI compounds'!$H$8+LN('RI compounds'!$D$7))),""),"")</f>
        <v>#REF!</v>
      </c>
      <c r="I167" s="45" t="e">
        <f>IF($B167&lt;'RI compounds'!$C$9,IF($B167&gt;'RI compounds'!$C$8,INT(EXP(($B167-'RI compounds'!$C$8)/'RI compounds'!$H$9+LN('RI compounds'!$D$8))),""),"")</f>
        <v>#REF!</v>
      </c>
      <c r="J167" s="45" t="e">
        <f>IF($B167&lt;'RI compounds'!$C$10,IF($B167&gt;'RI compounds'!$C$9,INT(EXP(($B167-'RI compounds'!$C$9)/'RI compounds'!$H$10+LN('RI compounds'!$D$9))),""),"")</f>
        <v>#REF!</v>
      </c>
      <c r="K167" s="45" t="e">
        <f>IF($B167&lt;'RI compounds'!$C$11,IF($B167&gt;'RI compounds'!$C$10,INT(EXP(($B167-'RI compounds'!$C$10)/'RI compounds'!$H$11+LN('RI compounds'!$D$10))),""),"")</f>
        <v>#REF!</v>
      </c>
      <c r="L167" s="45" t="e">
        <f>IF($B167&lt;'RI compounds'!$C$12,IF($B167&gt;'RI compounds'!$C$11,INT(EXP(($B167-'RI compounds'!$C$11)/'RI compounds'!$H$12+LN('RI compounds'!$D$11))),""),"")</f>
        <v>#REF!</v>
      </c>
      <c r="M167" s="45" t="e">
        <f>IF($B167&lt;'RI compounds'!$C$13,IF($B167&gt;'RI compounds'!$C$12,INT(EXP(($B167-'RI compounds'!$C$12)/'RI compounds'!$H$13+LN('RI compounds'!$D$12))),""),"")</f>
        <v>#REF!</v>
      </c>
      <c r="N167" s="45" t="e">
        <f>IF($B167&lt;'RI compounds'!$C$14,IF($B167&gt;'RI compounds'!$C$13,INT(EXP(($B167-'RI compounds'!$C$13)/'RI compounds'!$H$14+LN('RI compounds'!$D$13))),""),"")</f>
        <v>#REF!</v>
      </c>
      <c r="O167" s="45" t="e">
        <f>IF($B167&lt;'RI compounds'!$C$15,IF($B167&gt;'RI compounds'!$C$14,INT(EXP(($B167-'RI compounds'!$C$14)/'RI compounds'!$H$15+LN('RI compounds'!$D$14))),""),"")</f>
        <v>#REF!</v>
      </c>
      <c r="P167" s="45" t="e">
        <f>IF($B167&lt;'RI compounds'!$C$16,IF($B167&gt;'RI compounds'!$C$15,INT(EXP(($B167-'RI compounds'!$C$15)/'RI compounds'!$H$16+LN('RI compounds'!$D$15))),""),"")</f>
        <v>#REF!</v>
      </c>
      <c r="Q167" s="45" t="e">
        <f>IF($B167&lt;'RI compounds'!$C$17,IF($B167&gt;'RI compounds'!$C$16,INT(EXP(($B167-'RI compounds'!$C$16)/'RI compounds'!$H$17+LN('RI compounds'!$D$16))),""),"")</f>
        <v>#REF!</v>
      </c>
      <c r="R167" s="45" t="e">
        <f>IF($B167&lt;'RI compounds'!$C$18,IF($B167&gt;'RI compounds'!$C$17,INT(EXP(($B167-'RI compounds'!$C$17)/'RI compounds'!$H$18+LN('RI compounds'!$D$17))),""),"")</f>
        <v>#REF!</v>
      </c>
      <c r="S167" s="45" t="e">
        <f>IF($B167&lt;'RI compounds'!$C$19,IF($B167&gt;'RI compounds'!$C$18,INT(EXP(($B167-'RI compounds'!$C$18)/'RI compounds'!$H$19+LN('RI compounds'!$D$18))),""),"")</f>
        <v>#REF!</v>
      </c>
      <c r="T167" s="45" t="e">
        <f>IF($B167&lt;'RI compounds'!$C$20,IF($B167&gt;'RI compounds'!$C$19,INT(EXP(($B167-'RI compounds'!$C$19)/'RI compounds'!$H$20+LN('RI compounds'!$D$19))),""),"")</f>
        <v>#REF!</v>
      </c>
      <c r="U167" s="45" t="e">
        <f>IF($B167&lt;'RI compounds'!$C$21,IF($B167&gt;'RI compounds'!$C$20,INT(EXP(($B167-'RI compounds'!$C$20)/'RI compounds'!$H$21+LN('RI compounds'!$D$20))),""),"")</f>
        <v>#REF!</v>
      </c>
      <c r="V167" s="45" t="e">
        <f>IF($B167&gt;'RI compounds'!$C$21,INT(EXP(($B167-'RI compounds'!$C$20)/'RI compounds'!$H$21+LN('RI compounds'!$D$20))),"")</f>
        <v>#REF!</v>
      </c>
      <c r="W167" s="28"/>
      <c r="X167" s="48" t="str">
        <f>All!B167</f>
        <v>Dibutyl phthalate</v>
      </c>
      <c r="Y167" s="46">
        <f>+All!F167</f>
        <v>0.5</v>
      </c>
      <c r="Z167" s="49">
        <f>+All!H167</f>
        <v>1814</v>
      </c>
      <c r="AA167" s="50" t="str">
        <f>IF($Z167=500,'RI compounds'!$C$3,IF($Z167&lt;'RI compounds'!$D$3,(LN($Z167)-LN('RI compounds'!$D$3))*'RI compounds'!$H$4+'RI compounds'!$C$3,""))</f>
        <v/>
      </c>
      <c r="AB167" s="50" t="str">
        <f>IF($Z167=600,'RI compounds'!$C$4,IF($Z167&lt;'RI compounds'!$D$4,IF($Z167&gt;'RI compounds'!$D$3,(LN($Z167)-LN('RI compounds'!$D$3))*'RI compounds'!$H$4+'RI compounds'!$C$3,""),""))</f>
        <v/>
      </c>
      <c r="AC167" s="50" t="str">
        <f>IF($Z167=700,+'RI compounds'!$C$5,IF($Z167&lt;'RI compounds'!$D$5,IF($Z167&gt;'RI compounds'!$D$4,(LN($Z167)-LN('RI compounds'!$D$4))*'RI compounds'!$H$5+'RI compounds'!$C$4,""),""))</f>
        <v/>
      </c>
      <c r="AD167" s="50" t="str">
        <f>IF($Z167=800,'RI compounds'!$C$6,IF($Z167&lt;'RI compounds'!$D$6,IF($Z167&gt;'RI compounds'!$D$5,(LN($Z167)-LN('RI compounds'!$D$5))*'RI compounds'!$H$6+'RI compounds'!$C$5,""),""))</f>
        <v/>
      </c>
      <c r="AE167" s="50" t="str">
        <f>IF($Z167=900,'RI compounds'!$C$7,IF($Z167&lt;'RI compounds'!$D$7,IF($Z167&gt;'RI compounds'!$D$6,(LN($Z167)-LN('RI compounds'!$D$6))*'RI compounds'!$H$7+'RI compounds'!$C$6,""),""))</f>
        <v/>
      </c>
      <c r="AF167" s="50" t="str">
        <f>IF($Z167=1000,'RI compounds'!$C$8,IF($Z167&lt;'RI compounds'!$D$8,IF($Z167&gt;'RI compounds'!$D$7,(LN($Z167)-LN('RI compounds'!$D$7))*'RI compounds'!$H$8+'RI compounds'!$C$7,""),""))</f>
        <v/>
      </c>
      <c r="AG167" s="50" t="str">
        <f>IF($Z167=1100,'RI compounds'!$C$9,IF($Z167&lt;'RI compounds'!$D$9,IF($Z167&gt;'RI compounds'!$D$8,(LN($Z167)-LN('RI compounds'!$D$8))*'RI compounds'!$H$9+'RI compounds'!$C$8,""),""))</f>
        <v/>
      </c>
      <c r="AH167" s="50" t="str">
        <f>IF($Z167=1200,'RI compounds'!$C$10,IF($Z167&lt;'RI compounds'!$D$10,IF($Z167&gt;'RI compounds'!$D$9,(LN($Z167)-LN('RI compounds'!$D$9))*'RI compounds'!$H$10+'RI compounds'!$C$9,""),""))</f>
        <v/>
      </c>
      <c r="AI167" s="50" t="str">
        <f>IF($Z167=1300,'RI compounds'!$C$11,IF($Z167&lt;'RI compounds'!$D$11,IF($Z167&gt;'RI compounds'!$D$10,(LN($Z167)-LN('RI compounds'!$D$10))*'RI compounds'!$H$11+'RI compounds'!$C$10,""),""))</f>
        <v/>
      </c>
      <c r="AJ167" s="50" t="str">
        <f>IF($Z167=1400,'RI compounds'!$C$12,IF($Z167&lt;'RI compounds'!$D$12,IF($Z167&gt;'RI compounds'!$D$11,(LN($Z167)-LN('RI compounds'!$D$11))*'RI compounds'!$H$12+'RI compounds'!$C$11,""),""))</f>
        <v/>
      </c>
      <c r="AK167" s="50" t="str">
        <f>IF($Z167=1500,'RI compounds'!$C$13,IF($Z167&lt;'RI compounds'!$D$13,IF($Z167&gt;'RI compounds'!$D$12,(LN($Z167)-LN('RI compounds'!$D$12))*'RI compounds'!$H$13+'RI compounds'!$C$12,""),""))</f>
        <v/>
      </c>
      <c r="AL167" s="50" t="str">
        <f>IF($Z167=1600,'RI compounds'!$C$14,IF($Z167&lt;'RI compounds'!$D$14,IF($Z167&gt;'RI compounds'!$D$13,(LN($Z167)-LN('RI compounds'!$D$13))*'RI compounds'!$H$14+'RI compounds'!$C$13,""),""))</f>
        <v/>
      </c>
      <c r="AM167" s="50" t="str">
        <f>IF($Z167=1700,'RI compounds'!$C$15,IF($Z167&lt;'RI compounds'!$D$15,IF($Z167&gt;'RI compounds'!$D$14,(LN($Z167)-LN('RI compounds'!$D$14))*'RI compounds'!$H$15+'RI compounds'!$C$14,""),""))</f>
        <v/>
      </c>
      <c r="AN167" s="50" t="str">
        <f>IF($Z167=1800,'RI compounds'!$C$16,IF($Z167&lt;'RI compounds'!$D$16,IF($Z167&gt;'RI compounds'!$D$15,(LN($Z167)-LN('RI compounds'!$D$15))*'RI compounds'!$H$16+'RI compounds'!$C$15,""),""))</f>
        <v/>
      </c>
      <c r="AO167" s="50">
        <f>IF($Z167=1900,'RI compounds'!$C$17,IF($Z167&lt;'RI compounds'!$D$17,IF($Z167&gt;'RI compounds'!$D$16,(LN($Z167)-LN('RI compounds'!$D$16))*'RI compounds'!$H$17+'RI compounds'!$C$16,""),""))</f>
        <v>25.94314324457072</v>
      </c>
      <c r="AP167" s="50" t="str">
        <f>IF($Z167=2000,'RI compounds'!$C$18,IF($Z167&lt;'RI compounds'!$D$18,IF($Z167&gt;'RI compounds'!$D$17,(LN($Z167)-LN('RI compounds'!$D$17))*'RI compounds'!$H$18+'RI compounds'!$C$17,""),""))</f>
        <v/>
      </c>
      <c r="AQ167" s="50" t="str">
        <f>IF($Z167=2100,'RI compounds'!$C$19,IF($Z167&lt;'RI compounds'!$D$19,IF($Z167&gt;'RI compounds'!$D$18,(LN($Z167)-LN('RI compounds'!$D$18))*'RI compounds'!$H$19+'RI compounds'!$C$18,""),""))</f>
        <v/>
      </c>
      <c r="AR167" s="50" t="str">
        <f>IF($Z167=2200,'RI compounds'!$C$20,IF($Z167&lt;'RI compounds'!$D$20,IF($Z167&gt;'RI compounds'!$D$19,(LN($Z167)-LN('RI compounds'!$D$19))*'RI compounds'!$H$20+'RI compounds'!$C$19,""),""))</f>
        <v/>
      </c>
      <c r="AS167" s="50" t="str">
        <f>IF($Z167=2300,'RI compounds'!$C$21,IF($Z167&lt;'RI compounds'!$D$21,IF($Z167&gt;'RI compounds'!$D$20,(LN($Z167)-LN('RI compounds'!$D$20))*'RI compounds'!$H$21+'RI compounds'!$C$20,""),""))</f>
        <v/>
      </c>
      <c r="AT167" s="50" t="str">
        <f>IF($Z167&gt;2300,(LN($Z167)-LN('RI compounds'!$D$20))*'RI compounds'!$H$21+'RI compounds'!$C$20,"")</f>
        <v/>
      </c>
    </row>
    <row r="168" spans="1:46" s="7" customFormat="1" ht="15" x14ac:dyDescent="0.25">
      <c r="A168" s="46">
        <f>+All!F168</f>
        <v>0</v>
      </c>
      <c r="B168" s="47" t="e">
        <f>All!#REF!</f>
        <v>#REF!</v>
      </c>
      <c r="C168" s="45" t="e">
        <f>IF(B168&lt;'RI compounds'!$C$3,INT(EXP((B168-'RI compounds'!$C$3)/'RI compounds'!$H$4+LN('RI compounds'!$D$3))),"")</f>
        <v>#REF!</v>
      </c>
      <c r="D168" s="45" t="e">
        <f>IF($B168&lt;'RI compounds'!$C$4,IF($B168&gt;'RI compounds'!$C$3,INT(EXP(($B168-'RI compounds'!$C$3)/'RI compounds'!$H$4+LN('RI compounds'!$D$3))),""),"")</f>
        <v>#REF!</v>
      </c>
      <c r="E168" s="45" t="e">
        <f>IF($B168&lt;'RI compounds'!$C$5,IF($B168&gt;'RI compounds'!$C$4,INT(EXP(($B168-'RI compounds'!$C$4)/'RI compounds'!$H$5+LN('RI compounds'!$D$4))),""),"")</f>
        <v>#REF!</v>
      </c>
      <c r="F168" s="45" t="e">
        <f>IF($B168&lt;'RI compounds'!$C$6,IF($B168&gt;'RI compounds'!$C$5,INT(EXP(($B168-'RI compounds'!$C$5)/'RI compounds'!$H$6+LN('RI compounds'!$D$5))),""),"")</f>
        <v>#REF!</v>
      </c>
      <c r="G168" s="45" t="e">
        <f>IF($B168&lt;'RI compounds'!$C$7,IF($B168&gt;'RI compounds'!$C$6,INT(EXP(($B168-'RI compounds'!$C$6)/'RI compounds'!$H$7+LN('RI compounds'!$D$6))),""),"")</f>
        <v>#REF!</v>
      </c>
      <c r="H168" s="45" t="e">
        <f>IF($B168&lt;'RI compounds'!$C$8,IF($B168&gt;'RI compounds'!$C$7,INT(EXP(($B168-'RI compounds'!$C$7)/'RI compounds'!$H$8+LN('RI compounds'!$D$7))),""),"")</f>
        <v>#REF!</v>
      </c>
      <c r="I168" s="45" t="e">
        <f>IF($B168&lt;'RI compounds'!$C$9,IF($B168&gt;'RI compounds'!$C$8,INT(EXP(($B168-'RI compounds'!$C$8)/'RI compounds'!$H$9+LN('RI compounds'!$D$8))),""),"")</f>
        <v>#REF!</v>
      </c>
      <c r="J168" s="45" t="e">
        <f>IF($B168&lt;'RI compounds'!$C$10,IF($B168&gt;'RI compounds'!$C$9,INT(EXP(($B168-'RI compounds'!$C$9)/'RI compounds'!$H$10+LN('RI compounds'!$D$9))),""),"")</f>
        <v>#REF!</v>
      </c>
      <c r="K168" s="45" t="e">
        <f>IF($B168&lt;'RI compounds'!$C$11,IF($B168&gt;'RI compounds'!$C$10,INT(EXP(($B168-'RI compounds'!$C$10)/'RI compounds'!$H$11+LN('RI compounds'!$D$10))),""),"")</f>
        <v>#REF!</v>
      </c>
      <c r="L168" s="45" t="e">
        <f>IF($B168&lt;'RI compounds'!$C$12,IF($B168&gt;'RI compounds'!$C$11,INT(EXP(($B168-'RI compounds'!$C$11)/'RI compounds'!$H$12+LN('RI compounds'!$D$11))),""),"")</f>
        <v>#REF!</v>
      </c>
      <c r="M168" s="45" t="e">
        <f>IF($B168&lt;'RI compounds'!$C$13,IF($B168&gt;'RI compounds'!$C$12,INT(EXP(($B168-'RI compounds'!$C$12)/'RI compounds'!$H$13+LN('RI compounds'!$D$12))),""),"")</f>
        <v>#REF!</v>
      </c>
      <c r="N168" s="45" t="e">
        <f>IF($B168&lt;'RI compounds'!$C$14,IF($B168&gt;'RI compounds'!$C$13,INT(EXP(($B168-'RI compounds'!$C$13)/'RI compounds'!$H$14+LN('RI compounds'!$D$13))),""),"")</f>
        <v>#REF!</v>
      </c>
      <c r="O168" s="45" t="e">
        <f>IF($B168&lt;'RI compounds'!$C$15,IF($B168&gt;'RI compounds'!$C$14,INT(EXP(($B168-'RI compounds'!$C$14)/'RI compounds'!$H$15+LN('RI compounds'!$D$14))),""),"")</f>
        <v>#REF!</v>
      </c>
      <c r="P168" s="45" t="e">
        <f>IF($B168&lt;'RI compounds'!$C$16,IF($B168&gt;'RI compounds'!$C$15,INT(EXP(($B168-'RI compounds'!$C$15)/'RI compounds'!$H$16+LN('RI compounds'!$D$15))),""),"")</f>
        <v>#REF!</v>
      </c>
      <c r="Q168" s="45" t="e">
        <f>IF($B168&lt;'RI compounds'!$C$17,IF($B168&gt;'RI compounds'!$C$16,INT(EXP(($B168-'RI compounds'!$C$16)/'RI compounds'!$H$17+LN('RI compounds'!$D$16))),""),"")</f>
        <v>#REF!</v>
      </c>
      <c r="R168" s="45" t="e">
        <f>IF($B168&lt;'RI compounds'!$C$18,IF($B168&gt;'RI compounds'!$C$17,INT(EXP(($B168-'RI compounds'!$C$17)/'RI compounds'!$H$18+LN('RI compounds'!$D$17))),""),"")</f>
        <v>#REF!</v>
      </c>
      <c r="S168" s="45" t="e">
        <f>IF($B168&lt;'RI compounds'!$C$19,IF($B168&gt;'RI compounds'!$C$18,INT(EXP(($B168-'RI compounds'!$C$18)/'RI compounds'!$H$19+LN('RI compounds'!$D$18))),""),"")</f>
        <v>#REF!</v>
      </c>
      <c r="T168" s="45" t="e">
        <f>IF($B168&lt;'RI compounds'!$C$20,IF($B168&gt;'RI compounds'!$C$19,INT(EXP(($B168-'RI compounds'!$C$19)/'RI compounds'!$H$20+LN('RI compounds'!$D$19))),""),"")</f>
        <v>#REF!</v>
      </c>
      <c r="U168" s="45" t="e">
        <f>IF($B168&lt;'RI compounds'!$C$21,IF($B168&gt;'RI compounds'!$C$20,INT(EXP(($B168-'RI compounds'!$C$20)/'RI compounds'!$H$21+LN('RI compounds'!$D$20))),""),"")</f>
        <v>#REF!</v>
      </c>
      <c r="V168" s="45" t="e">
        <f>IF($B168&gt;'RI compounds'!$C$21,INT(EXP(($B168-'RI compounds'!$C$20)/'RI compounds'!$H$21+LN('RI compounds'!$D$20))),"")</f>
        <v>#REF!</v>
      </c>
      <c r="W168" s="28"/>
      <c r="X168" s="48">
        <f>All!B168</f>
        <v>0</v>
      </c>
      <c r="Y168" s="46">
        <f>+All!F168</f>
        <v>0</v>
      </c>
      <c r="Z168" s="49">
        <f>+All!H168</f>
        <v>0</v>
      </c>
      <c r="AA168" s="50" t="e">
        <f>IF($Z168=500,'RI compounds'!$C$3,IF($Z168&lt;'RI compounds'!$D$3,(LN($Z168)-LN('RI compounds'!$D$3))*'RI compounds'!$H$4+'RI compounds'!$C$3,""))</f>
        <v>#NUM!</v>
      </c>
      <c r="AB168" s="50" t="str">
        <f>IF($Z168=600,'RI compounds'!$C$4,IF($Z168&lt;'RI compounds'!$D$4,IF($Z168&gt;'RI compounds'!$D$3,(LN($Z168)-LN('RI compounds'!$D$3))*'RI compounds'!$H$4+'RI compounds'!$C$3,""),""))</f>
        <v/>
      </c>
      <c r="AC168" s="50" t="str">
        <f>IF($Z168=700,+'RI compounds'!$C$5,IF($Z168&lt;'RI compounds'!$D$5,IF($Z168&gt;'RI compounds'!$D$4,(LN($Z168)-LN('RI compounds'!$D$4))*'RI compounds'!$H$5+'RI compounds'!$C$4,""),""))</f>
        <v/>
      </c>
      <c r="AD168" s="50" t="str">
        <f>IF($Z168=800,'RI compounds'!$C$6,IF($Z168&lt;'RI compounds'!$D$6,IF($Z168&gt;'RI compounds'!$D$5,(LN($Z168)-LN('RI compounds'!$D$5))*'RI compounds'!$H$6+'RI compounds'!$C$5,""),""))</f>
        <v/>
      </c>
      <c r="AE168" s="50" t="str">
        <f>IF($Z168=900,'RI compounds'!$C$7,IF($Z168&lt;'RI compounds'!$D$7,IF($Z168&gt;'RI compounds'!$D$6,(LN($Z168)-LN('RI compounds'!$D$6))*'RI compounds'!$H$7+'RI compounds'!$C$6,""),""))</f>
        <v/>
      </c>
      <c r="AF168" s="50" t="str">
        <f>IF($Z168=1000,'RI compounds'!$C$8,IF($Z168&lt;'RI compounds'!$D$8,IF($Z168&gt;'RI compounds'!$D$7,(LN($Z168)-LN('RI compounds'!$D$7))*'RI compounds'!$H$8+'RI compounds'!$C$7,""),""))</f>
        <v/>
      </c>
      <c r="AG168" s="50" t="str">
        <f>IF($Z168=1100,'RI compounds'!$C$9,IF($Z168&lt;'RI compounds'!$D$9,IF($Z168&gt;'RI compounds'!$D$8,(LN($Z168)-LN('RI compounds'!$D$8))*'RI compounds'!$H$9+'RI compounds'!$C$8,""),""))</f>
        <v/>
      </c>
      <c r="AH168" s="50" t="str">
        <f>IF($Z168=1200,'RI compounds'!$C$10,IF($Z168&lt;'RI compounds'!$D$10,IF($Z168&gt;'RI compounds'!$D$9,(LN($Z168)-LN('RI compounds'!$D$9))*'RI compounds'!$H$10+'RI compounds'!$C$9,""),""))</f>
        <v/>
      </c>
      <c r="AI168" s="50" t="str">
        <f>IF($Z168=1300,'RI compounds'!$C$11,IF($Z168&lt;'RI compounds'!$D$11,IF($Z168&gt;'RI compounds'!$D$10,(LN($Z168)-LN('RI compounds'!$D$10))*'RI compounds'!$H$11+'RI compounds'!$C$10,""),""))</f>
        <v/>
      </c>
      <c r="AJ168" s="50" t="str">
        <f>IF($Z168=1400,'RI compounds'!$C$12,IF($Z168&lt;'RI compounds'!$D$12,IF($Z168&gt;'RI compounds'!$D$11,(LN($Z168)-LN('RI compounds'!$D$11))*'RI compounds'!$H$12+'RI compounds'!$C$11,""),""))</f>
        <v/>
      </c>
      <c r="AK168" s="50" t="str">
        <f>IF($Z168=1500,'RI compounds'!$C$13,IF($Z168&lt;'RI compounds'!$D$13,IF($Z168&gt;'RI compounds'!$D$12,(LN($Z168)-LN('RI compounds'!$D$12))*'RI compounds'!$H$13+'RI compounds'!$C$12,""),""))</f>
        <v/>
      </c>
      <c r="AL168" s="50" t="str">
        <f>IF($Z168=1600,'RI compounds'!$C$14,IF($Z168&lt;'RI compounds'!$D$14,IF($Z168&gt;'RI compounds'!$D$13,(LN($Z168)-LN('RI compounds'!$D$13))*'RI compounds'!$H$14+'RI compounds'!$C$13,""),""))</f>
        <v/>
      </c>
      <c r="AM168" s="50" t="str">
        <f>IF($Z168=1700,'RI compounds'!$C$15,IF($Z168&lt;'RI compounds'!$D$15,IF($Z168&gt;'RI compounds'!$D$14,(LN($Z168)-LN('RI compounds'!$D$14))*'RI compounds'!$H$15+'RI compounds'!$C$14,""),""))</f>
        <v/>
      </c>
      <c r="AN168" s="50" t="str">
        <f>IF($Z168=1800,'RI compounds'!$C$16,IF($Z168&lt;'RI compounds'!$D$16,IF($Z168&gt;'RI compounds'!$D$15,(LN($Z168)-LN('RI compounds'!$D$15))*'RI compounds'!$H$16+'RI compounds'!$C$15,""),""))</f>
        <v/>
      </c>
      <c r="AO168" s="50" t="str">
        <f>IF($Z168=1900,'RI compounds'!$C$17,IF($Z168&lt;'RI compounds'!$D$17,IF($Z168&gt;'RI compounds'!$D$16,(LN($Z168)-LN('RI compounds'!$D$16))*'RI compounds'!$H$17+'RI compounds'!$C$16,""),""))</f>
        <v/>
      </c>
      <c r="AP168" s="50" t="str">
        <f>IF($Z168=2000,'RI compounds'!$C$18,IF($Z168&lt;'RI compounds'!$D$18,IF($Z168&gt;'RI compounds'!$D$17,(LN($Z168)-LN('RI compounds'!$D$17))*'RI compounds'!$H$18+'RI compounds'!$C$17,""),""))</f>
        <v/>
      </c>
      <c r="AQ168" s="50" t="str">
        <f>IF($Z168=2100,'RI compounds'!$C$19,IF($Z168&lt;'RI compounds'!$D$19,IF($Z168&gt;'RI compounds'!$D$18,(LN($Z168)-LN('RI compounds'!$D$18))*'RI compounds'!$H$19+'RI compounds'!$C$18,""),""))</f>
        <v/>
      </c>
      <c r="AR168" s="50" t="str">
        <f>IF($Z168=2200,'RI compounds'!$C$20,IF($Z168&lt;'RI compounds'!$D$20,IF($Z168&gt;'RI compounds'!$D$19,(LN($Z168)-LN('RI compounds'!$D$19))*'RI compounds'!$H$20+'RI compounds'!$C$19,""),""))</f>
        <v/>
      </c>
      <c r="AS168" s="50" t="str">
        <f>IF($Z168=2300,'RI compounds'!$C$21,IF($Z168&lt;'RI compounds'!$D$21,IF($Z168&gt;'RI compounds'!$D$20,(LN($Z168)-LN('RI compounds'!$D$20))*'RI compounds'!$H$21+'RI compounds'!$C$20,""),""))</f>
        <v/>
      </c>
      <c r="AT168" s="50" t="str">
        <f>IF($Z168&gt;2300,(LN($Z168)-LN('RI compounds'!$D$20))*'RI compounds'!$H$21+'RI compounds'!$C$20,"")</f>
        <v/>
      </c>
    </row>
    <row r="169" spans="1:46" s="7" customFormat="1" ht="15" x14ac:dyDescent="0.25">
      <c r="A169" s="46">
        <f>+All!F169</f>
        <v>0</v>
      </c>
      <c r="B169" s="47" t="e">
        <f>All!#REF!</f>
        <v>#REF!</v>
      </c>
      <c r="C169" s="45" t="e">
        <f>IF(B169&lt;'RI compounds'!$C$3,INT(EXP((B169-'RI compounds'!$C$3)/'RI compounds'!$H$4+LN('RI compounds'!$D$3))),"")</f>
        <v>#REF!</v>
      </c>
      <c r="D169" s="45" t="e">
        <f>IF($B169&lt;'RI compounds'!$C$4,IF($B169&gt;'RI compounds'!$C$3,INT(EXP(($B169-'RI compounds'!$C$3)/'RI compounds'!$H$4+LN('RI compounds'!$D$3))),""),"")</f>
        <v>#REF!</v>
      </c>
      <c r="E169" s="45" t="e">
        <f>IF($B169&lt;'RI compounds'!$C$5,IF($B169&gt;'RI compounds'!$C$4,INT(EXP(($B169-'RI compounds'!$C$4)/'RI compounds'!$H$5+LN('RI compounds'!$D$4))),""),"")</f>
        <v>#REF!</v>
      </c>
      <c r="F169" s="45" t="e">
        <f>IF($B169&lt;'RI compounds'!$C$6,IF($B169&gt;'RI compounds'!$C$5,INT(EXP(($B169-'RI compounds'!$C$5)/'RI compounds'!$H$6+LN('RI compounds'!$D$5))),""),"")</f>
        <v>#REF!</v>
      </c>
      <c r="G169" s="45" t="e">
        <f>IF($B169&lt;'RI compounds'!$C$7,IF($B169&gt;'RI compounds'!$C$6,INT(EXP(($B169-'RI compounds'!$C$6)/'RI compounds'!$H$7+LN('RI compounds'!$D$6))),""),"")</f>
        <v>#REF!</v>
      </c>
      <c r="H169" s="45" t="e">
        <f>IF($B169&lt;'RI compounds'!$C$8,IF($B169&gt;'RI compounds'!$C$7,INT(EXP(($B169-'RI compounds'!$C$7)/'RI compounds'!$H$8+LN('RI compounds'!$D$7))),""),"")</f>
        <v>#REF!</v>
      </c>
      <c r="I169" s="45" t="e">
        <f>IF($B169&lt;'RI compounds'!$C$9,IF($B169&gt;'RI compounds'!$C$8,INT(EXP(($B169-'RI compounds'!$C$8)/'RI compounds'!$H$9+LN('RI compounds'!$D$8))),""),"")</f>
        <v>#REF!</v>
      </c>
      <c r="J169" s="45" t="e">
        <f>IF($B169&lt;'RI compounds'!$C$10,IF($B169&gt;'RI compounds'!$C$9,INT(EXP(($B169-'RI compounds'!$C$9)/'RI compounds'!$H$10+LN('RI compounds'!$D$9))),""),"")</f>
        <v>#REF!</v>
      </c>
      <c r="K169" s="45" t="e">
        <f>IF($B169&lt;'RI compounds'!$C$11,IF($B169&gt;'RI compounds'!$C$10,INT(EXP(($B169-'RI compounds'!$C$10)/'RI compounds'!$H$11+LN('RI compounds'!$D$10))),""),"")</f>
        <v>#REF!</v>
      </c>
      <c r="L169" s="45" t="e">
        <f>IF($B169&lt;'RI compounds'!$C$12,IF($B169&gt;'RI compounds'!$C$11,INT(EXP(($B169-'RI compounds'!$C$11)/'RI compounds'!$H$12+LN('RI compounds'!$D$11))),""),"")</f>
        <v>#REF!</v>
      </c>
      <c r="M169" s="45" t="e">
        <f>IF($B169&lt;'RI compounds'!$C$13,IF($B169&gt;'RI compounds'!$C$12,INT(EXP(($B169-'RI compounds'!$C$12)/'RI compounds'!$H$13+LN('RI compounds'!$D$12))),""),"")</f>
        <v>#REF!</v>
      </c>
      <c r="N169" s="45" t="e">
        <f>IF($B169&lt;'RI compounds'!$C$14,IF($B169&gt;'RI compounds'!$C$13,INT(EXP(($B169-'RI compounds'!$C$13)/'RI compounds'!$H$14+LN('RI compounds'!$D$13))),""),"")</f>
        <v>#REF!</v>
      </c>
      <c r="O169" s="45" t="e">
        <f>IF($B169&lt;'RI compounds'!$C$15,IF($B169&gt;'RI compounds'!$C$14,INT(EXP(($B169-'RI compounds'!$C$14)/'RI compounds'!$H$15+LN('RI compounds'!$D$14))),""),"")</f>
        <v>#REF!</v>
      </c>
      <c r="P169" s="45" t="e">
        <f>IF($B169&lt;'RI compounds'!$C$16,IF($B169&gt;'RI compounds'!$C$15,INT(EXP(($B169-'RI compounds'!$C$15)/'RI compounds'!$H$16+LN('RI compounds'!$D$15))),""),"")</f>
        <v>#REF!</v>
      </c>
      <c r="Q169" s="45" t="e">
        <f>IF($B169&lt;'RI compounds'!$C$17,IF($B169&gt;'RI compounds'!$C$16,INT(EXP(($B169-'RI compounds'!$C$16)/'RI compounds'!$H$17+LN('RI compounds'!$D$16))),""),"")</f>
        <v>#REF!</v>
      </c>
      <c r="R169" s="45" t="e">
        <f>IF($B169&lt;'RI compounds'!$C$18,IF($B169&gt;'RI compounds'!$C$17,INT(EXP(($B169-'RI compounds'!$C$17)/'RI compounds'!$H$18+LN('RI compounds'!$D$17))),""),"")</f>
        <v>#REF!</v>
      </c>
      <c r="S169" s="45" t="e">
        <f>IF($B169&lt;'RI compounds'!$C$19,IF($B169&gt;'RI compounds'!$C$18,INT(EXP(($B169-'RI compounds'!$C$18)/'RI compounds'!$H$19+LN('RI compounds'!$D$18))),""),"")</f>
        <v>#REF!</v>
      </c>
      <c r="T169" s="45" t="e">
        <f>IF($B169&lt;'RI compounds'!$C$20,IF($B169&gt;'RI compounds'!$C$19,INT(EXP(($B169-'RI compounds'!$C$19)/'RI compounds'!$H$20+LN('RI compounds'!$D$19))),""),"")</f>
        <v>#REF!</v>
      </c>
      <c r="U169" s="45" t="e">
        <f>IF($B169&lt;'RI compounds'!$C$21,IF($B169&gt;'RI compounds'!$C$20,INT(EXP(($B169-'RI compounds'!$C$20)/'RI compounds'!$H$21+LN('RI compounds'!$D$20))),""),"")</f>
        <v>#REF!</v>
      </c>
      <c r="V169" s="45" t="e">
        <f>IF($B169&gt;'RI compounds'!$C$21,INT(EXP(($B169-'RI compounds'!$C$20)/'RI compounds'!$H$21+LN('RI compounds'!$D$20))),"")</f>
        <v>#REF!</v>
      </c>
      <c r="W169" s="28"/>
      <c r="X169" s="48">
        <f>All!B169</f>
        <v>0</v>
      </c>
      <c r="Y169" s="46">
        <f>+All!F169</f>
        <v>0</v>
      </c>
      <c r="Z169" s="49">
        <f>+All!H169</f>
        <v>0</v>
      </c>
      <c r="AA169" s="50" t="e">
        <f>IF($Z169=500,'RI compounds'!$C$3,IF($Z169&lt;'RI compounds'!$D$3,(LN($Z169)-LN('RI compounds'!$D$3))*'RI compounds'!$H$4+'RI compounds'!$C$3,""))</f>
        <v>#NUM!</v>
      </c>
      <c r="AB169" s="50" t="str">
        <f>IF($Z169=600,'RI compounds'!$C$4,IF($Z169&lt;'RI compounds'!$D$4,IF($Z169&gt;'RI compounds'!$D$3,(LN($Z169)-LN('RI compounds'!$D$3))*'RI compounds'!$H$4+'RI compounds'!$C$3,""),""))</f>
        <v/>
      </c>
      <c r="AC169" s="50" t="str">
        <f>IF($Z169=700,+'RI compounds'!$C$5,IF($Z169&lt;'RI compounds'!$D$5,IF($Z169&gt;'RI compounds'!$D$4,(LN($Z169)-LN('RI compounds'!$D$4))*'RI compounds'!$H$5+'RI compounds'!$C$4,""),""))</f>
        <v/>
      </c>
      <c r="AD169" s="50" t="str">
        <f>IF($Z169=800,'RI compounds'!$C$6,IF($Z169&lt;'RI compounds'!$D$6,IF($Z169&gt;'RI compounds'!$D$5,(LN($Z169)-LN('RI compounds'!$D$5))*'RI compounds'!$H$6+'RI compounds'!$C$5,""),""))</f>
        <v/>
      </c>
      <c r="AE169" s="50" t="str">
        <f>IF($Z169=900,'RI compounds'!$C$7,IF($Z169&lt;'RI compounds'!$D$7,IF($Z169&gt;'RI compounds'!$D$6,(LN($Z169)-LN('RI compounds'!$D$6))*'RI compounds'!$H$7+'RI compounds'!$C$6,""),""))</f>
        <v/>
      </c>
      <c r="AF169" s="50" t="str">
        <f>IF($Z169=1000,'RI compounds'!$C$8,IF($Z169&lt;'RI compounds'!$D$8,IF($Z169&gt;'RI compounds'!$D$7,(LN($Z169)-LN('RI compounds'!$D$7))*'RI compounds'!$H$8+'RI compounds'!$C$7,""),""))</f>
        <v/>
      </c>
      <c r="AG169" s="50" t="str">
        <f>IF($Z169=1100,'RI compounds'!$C$9,IF($Z169&lt;'RI compounds'!$D$9,IF($Z169&gt;'RI compounds'!$D$8,(LN($Z169)-LN('RI compounds'!$D$8))*'RI compounds'!$H$9+'RI compounds'!$C$8,""),""))</f>
        <v/>
      </c>
      <c r="AH169" s="50" t="str">
        <f>IF($Z169=1200,'RI compounds'!$C$10,IF($Z169&lt;'RI compounds'!$D$10,IF($Z169&gt;'RI compounds'!$D$9,(LN($Z169)-LN('RI compounds'!$D$9))*'RI compounds'!$H$10+'RI compounds'!$C$9,""),""))</f>
        <v/>
      </c>
      <c r="AI169" s="50" t="str">
        <f>IF($Z169=1300,'RI compounds'!$C$11,IF($Z169&lt;'RI compounds'!$D$11,IF($Z169&gt;'RI compounds'!$D$10,(LN($Z169)-LN('RI compounds'!$D$10))*'RI compounds'!$H$11+'RI compounds'!$C$10,""),""))</f>
        <v/>
      </c>
      <c r="AJ169" s="50" t="str">
        <f>IF($Z169=1400,'RI compounds'!$C$12,IF($Z169&lt;'RI compounds'!$D$12,IF($Z169&gt;'RI compounds'!$D$11,(LN($Z169)-LN('RI compounds'!$D$11))*'RI compounds'!$H$12+'RI compounds'!$C$11,""),""))</f>
        <v/>
      </c>
      <c r="AK169" s="50" t="str">
        <f>IF($Z169=1500,'RI compounds'!$C$13,IF($Z169&lt;'RI compounds'!$D$13,IF($Z169&gt;'RI compounds'!$D$12,(LN($Z169)-LN('RI compounds'!$D$12))*'RI compounds'!$H$13+'RI compounds'!$C$12,""),""))</f>
        <v/>
      </c>
      <c r="AL169" s="50" t="str">
        <f>IF($Z169=1600,'RI compounds'!$C$14,IF($Z169&lt;'RI compounds'!$D$14,IF($Z169&gt;'RI compounds'!$D$13,(LN($Z169)-LN('RI compounds'!$D$13))*'RI compounds'!$H$14+'RI compounds'!$C$13,""),""))</f>
        <v/>
      </c>
      <c r="AM169" s="50" t="str">
        <f>IF($Z169=1700,'RI compounds'!$C$15,IF($Z169&lt;'RI compounds'!$D$15,IF($Z169&gt;'RI compounds'!$D$14,(LN($Z169)-LN('RI compounds'!$D$14))*'RI compounds'!$H$15+'RI compounds'!$C$14,""),""))</f>
        <v/>
      </c>
      <c r="AN169" s="50" t="str">
        <f>IF($Z169=1800,'RI compounds'!$C$16,IF($Z169&lt;'RI compounds'!$D$16,IF($Z169&gt;'RI compounds'!$D$15,(LN($Z169)-LN('RI compounds'!$D$15))*'RI compounds'!$H$16+'RI compounds'!$C$15,""),""))</f>
        <v/>
      </c>
      <c r="AO169" s="50" t="str">
        <f>IF($Z169=1900,'RI compounds'!$C$17,IF($Z169&lt;'RI compounds'!$D$17,IF($Z169&gt;'RI compounds'!$D$16,(LN($Z169)-LN('RI compounds'!$D$16))*'RI compounds'!$H$17+'RI compounds'!$C$16,""),""))</f>
        <v/>
      </c>
      <c r="AP169" s="50" t="str">
        <f>IF($Z169=2000,'RI compounds'!$C$18,IF($Z169&lt;'RI compounds'!$D$18,IF($Z169&gt;'RI compounds'!$D$17,(LN($Z169)-LN('RI compounds'!$D$17))*'RI compounds'!$H$18+'RI compounds'!$C$17,""),""))</f>
        <v/>
      </c>
      <c r="AQ169" s="50" t="str">
        <f>IF($Z169=2100,'RI compounds'!$C$19,IF($Z169&lt;'RI compounds'!$D$19,IF($Z169&gt;'RI compounds'!$D$18,(LN($Z169)-LN('RI compounds'!$D$18))*'RI compounds'!$H$19+'RI compounds'!$C$18,""),""))</f>
        <v/>
      </c>
      <c r="AR169" s="50" t="str">
        <f>IF($Z169=2200,'RI compounds'!$C$20,IF($Z169&lt;'RI compounds'!$D$20,IF($Z169&gt;'RI compounds'!$D$19,(LN($Z169)-LN('RI compounds'!$D$19))*'RI compounds'!$H$20+'RI compounds'!$C$19,""),""))</f>
        <v/>
      </c>
      <c r="AS169" s="50" t="str">
        <f>IF($Z169=2300,'RI compounds'!$C$21,IF($Z169&lt;'RI compounds'!$D$21,IF($Z169&gt;'RI compounds'!$D$20,(LN($Z169)-LN('RI compounds'!$D$20))*'RI compounds'!$H$21+'RI compounds'!$C$20,""),""))</f>
        <v/>
      </c>
      <c r="AT169" s="50" t="str">
        <f>IF($Z169&gt;2300,(LN($Z169)-LN('RI compounds'!$D$20))*'RI compounds'!$H$21+'RI compounds'!$C$20,"")</f>
        <v/>
      </c>
    </row>
    <row r="170" spans="1:46" s="7" customFormat="1" ht="15" x14ac:dyDescent="0.25">
      <c r="A170" s="46">
        <f>+All!F170</f>
        <v>0</v>
      </c>
      <c r="B170" s="47" t="e">
        <f>All!#REF!</f>
        <v>#REF!</v>
      </c>
      <c r="C170" s="45" t="e">
        <f>IF(B170&lt;'RI compounds'!$C$3,INT(EXP((B170-'RI compounds'!$C$3)/'RI compounds'!$H$4+LN('RI compounds'!$D$3))),"")</f>
        <v>#REF!</v>
      </c>
      <c r="D170" s="45" t="e">
        <f>IF($B170&lt;'RI compounds'!$C$4,IF($B170&gt;'RI compounds'!$C$3,INT(EXP(($B170-'RI compounds'!$C$3)/'RI compounds'!$H$4+LN('RI compounds'!$D$3))),""),"")</f>
        <v>#REF!</v>
      </c>
      <c r="E170" s="45" t="e">
        <f>IF($B170&lt;'RI compounds'!$C$5,IF($B170&gt;'RI compounds'!$C$4,INT(EXP(($B170-'RI compounds'!$C$4)/'RI compounds'!$H$5+LN('RI compounds'!$D$4))),""),"")</f>
        <v>#REF!</v>
      </c>
      <c r="F170" s="45" t="e">
        <f>IF($B170&lt;'RI compounds'!$C$6,IF($B170&gt;'RI compounds'!$C$5,INT(EXP(($B170-'RI compounds'!$C$5)/'RI compounds'!$H$6+LN('RI compounds'!$D$5))),""),"")</f>
        <v>#REF!</v>
      </c>
      <c r="G170" s="45" t="e">
        <f>IF($B170&lt;'RI compounds'!$C$7,IF($B170&gt;'RI compounds'!$C$6,INT(EXP(($B170-'RI compounds'!$C$6)/'RI compounds'!$H$7+LN('RI compounds'!$D$6))),""),"")</f>
        <v>#REF!</v>
      </c>
      <c r="H170" s="45" t="e">
        <f>IF($B170&lt;'RI compounds'!$C$8,IF($B170&gt;'RI compounds'!$C$7,INT(EXP(($B170-'RI compounds'!$C$7)/'RI compounds'!$H$8+LN('RI compounds'!$D$7))),""),"")</f>
        <v>#REF!</v>
      </c>
      <c r="I170" s="45" t="e">
        <f>IF($B170&lt;'RI compounds'!$C$9,IF($B170&gt;'RI compounds'!$C$8,INT(EXP(($B170-'RI compounds'!$C$8)/'RI compounds'!$H$9+LN('RI compounds'!$D$8))),""),"")</f>
        <v>#REF!</v>
      </c>
      <c r="J170" s="45" t="e">
        <f>IF($B170&lt;'RI compounds'!$C$10,IF($B170&gt;'RI compounds'!$C$9,INT(EXP(($B170-'RI compounds'!$C$9)/'RI compounds'!$H$10+LN('RI compounds'!$D$9))),""),"")</f>
        <v>#REF!</v>
      </c>
      <c r="K170" s="45" t="e">
        <f>IF($B170&lt;'RI compounds'!$C$11,IF($B170&gt;'RI compounds'!$C$10,INT(EXP(($B170-'RI compounds'!$C$10)/'RI compounds'!$H$11+LN('RI compounds'!$D$10))),""),"")</f>
        <v>#REF!</v>
      </c>
      <c r="L170" s="45" t="e">
        <f>IF($B170&lt;'RI compounds'!$C$12,IF($B170&gt;'RI compounds'!$C$11,INT(EXP(($B170-'RI compounds'!$C$11)/'RI compounds'!$H$12+LN('RI compounds'!$D$11))),""),"")</f>
        <v>#REF!</v>
      </c>
      <c r="M170" s="45" t="e">
        <f>IF($B170&lt;'RI compounds'!$C$13,IF($B170&gt;'RI compounds'!$C$12,INT(EXP(($B170-'RI compounds'!$C$12)/'RI compounds'!$H$13+LN('RI compounds'!$D$12))),""),"")</f>
        <v>#REF!</v>
      </c>
      <c r="N170" s="45" t="e">
        <f>IF($B170&lt;'RI compounds'!$C$14,IF($B170&gt;'RI compounds'!$C$13,INT(EXP(($B170-'RI compounds'!$C$13)/'RI compounds'!$H$14+LN('RI compounds'!$D$13))),""),"")</f>
        <v>#REF!</v>
      </c>
      <c r="O170" s="45" t="e">
        <f>IF($B170&lt;'RI compounds'!$C$15,IF($B170&gt;'RI compounds'!$C$14,INT(EXP(($B170-'RI compounds'!$C$14)/'RI compounds'!$H$15+LN('RI compounds'!$D$14))),""),"")</f>
        <v>#REF!</v>
      </c>
      <c r="P170" s="45" t="e">
        <f>IF($B170&lt;'RI compounds'!$C$16,IF($B170&gt;'RI compounds'!$C$15,INT(EXP(($B170-'RI compounds'!$C$15)/'RI compounds'!$H$16+LN('RI compounds'!$D$15))),""),"")</f>
        <v>#REF!</v>
      </c>
      <c r="Q170" s="45" t="e">
        <f>IF($B170&lt;'RI compounds'!$C$17,IF($B170&gt;'RI compounds'!$C$16,INT(EXP(($B170-'RI compounds'!$C$16)/'RI compounds'!$H$17+LN('RI compounds'!$D$16))),""),"")</f>
        <v>#REF!</v>
      </c>
      <c r="R170" s="45" t="e">
        <f>IF($B170&lt;'RI compounds'!$C$18,IF($B170&gt;'RI compounds'!$C$17,INT(EXP(($B170-'RI compounds'!$C$17)/'RI compounds'!$H$18+LN('RI compounds'!$D$17))),""),"")</f>
        <v>#REF!</v>
      </c>
      <c r="S170" s="45" t="e">
        <f>IF($B170&lt;'RI compounds'!$C$19,IF($B170&gt;'RI compounds'!$C$18,INT(EXP(($B170-'RI compounds'!$C$18)/'RI compounds'!$H$19+LN('RI compounds'!$D$18))),""),"")</f>
        <v>#REF!</v>
      </c>
      <c r="T170" s="45" t="e">
        <f>IF($B170&lt;'RI compounds'!$C$20,IF($B170&gt;'RI compounds'!$C$19,INT(EXP(($B170-'RI compounds'!$C$19)/'RI compounds'!$H$20+LN('RI compounds'!$D$19))),""),"")</f>
        <v>#REF!</v>
      </c>
      <c r="U170" s="45" t="e">
        <f>IF($B170&lt;'RI compounds'!$C$21,IF($B170&gt;'RI compounds'!$C$20,INT(EXP(($B170-'RI compounds'!$C$20)/'RI compounds'!$H$21+LN('RI compounds'!$D$20))),""),"")</f>
        <v>#REF!</v>
      </c>
      <c r="V170" s="45" t="e">
        <f>IF($B170&gt;'RI compounds'!$C$21,INT(EXP(($B170-'RI compounds'!$C$20)/'RI compounds'!$H$21+LN('RI compounds'!$D$20))),"")</f>
        <v>#REF!</v>
      </c>
      <c r="W170" s="28"/>
      <c r="X170" s="48">
        <f>All!B170</f>
        <v>0</v>
      </c>
      <c r="Y170" s="46">
        <f>+All!F170</f>
        <v>0</v>
      </c>
      <c r="Z170" s="49">
        <f>+All!H170</f>
        <v>0</v>
      </c>
      <c r="AA170" s="50" t="e">
        <f>IF($Z170=500,'RI compounds'!$C$3,IF($Z170&lt;'RI compounds'!$D$3,(LN($Z170)-LN('RI compounds'!$D$3))*'RI compounds'!$H$4+'RI compounds'!$C$3,""))</f>
        <v>#NUM!</v>
      </c>
      <c r="AB170" s="50" t="str">
        <f>IF($Z170=600,'RI compounds'!$C$4,IF($Z170&lt;'RI compounds'!$D$4,IF($Z170&gt;'RI compounds'!$D$3,(LN($Z170)-LN('RI compounds'!$D$3))*'RI compounds'!$H$4+'RI compounds'!$C$3,""),""))</f>
        <v/>
      </c>
      <c r="AC170" s="50" t="str">
        <f>IF($Z170=700,+'RI compounds'!$C$5,IF($Z170&lt;'RI compounds'!$D$5,IF($Z170&gt;'RI compounds'!$D$4,(LN($Z170)-LN('RI compounds'!$D$4))*'RI compounds'!$H$5+'RI compounds'!$C$4,""),""))</f>
        <v/>
      </c>
      <c r="AD170" s="50" t="str">
        <f>IF($Z170=800,'RI compounds'!$C$6,IF($Z170&lt;'RI compounds'!$D$6,IF($Z170&gt;'RI compounds'!$D$5,(LN($Z170)-LN('RI compounds'!$D$5))*'RI compounds'!$H$6+'RI compounds'!$C$5,""),""))</f>
        <v/>
      </c>
      <c r="AE170" s="50" t="str">
        <f>IF($Z170=900,'RI compounds'!$C$7,IF($Z170&lt;'RI compounds'!$D$7,IF($Z170&gt;'RI compounds'!$D$6,(LN($Z170)-LN('RI compounds'!$D$6))*'RI compounds'!$H$7+'RI compounds'!$C$6,""),""))</f>
        <v/>
      </c>
      <c r="AF170" s="50" t="str">
        <f>IF($Z170=1000,'RI compounds'!$C$8,IF($Z170&lt;'RI compounds'!$D$8,IF($Z170&gt;'RI compounds'!$D$7,(LN($Z170)-LN('RI compounds'!$D$7))*'RI compounds'!$H$8+'RI compounds'!$C$7,""),""))</f>
        <v/>
      </c>
      <c r="AG170" s="50" t="str">
        <f>IF($Z170=1100,'RI compounds'!$C$9,IF($Z170&lt;'RI compounds'!$D$9,IF($Z170&gt;'RI compounds'!$D$8,(LN($Z170)-LN('RI compounds'!$D$8))*'RI compounds'!$H$9+'RI compounds'!$C$8,""),""))</f>
        <v/>
      </c>
      <c r="AH170" s="50" t="str">
        <f>IF($Z170=1200,'RI compounds'!$C$10,IF($Z170&lt;'RI compounds'!$D$10,IF($Z170&gt;'RI compounds'!$D$9,(LN($Z170)-LN('RI compounds'!$D$9))*'RI compounds'!$H$10+'RI compounds'!$C$9,""),""))</f>
        <v/>
      </c>
      <c r="AI170" s="50" t="str">
        <f>IF($Z170=1300,'RI compounds'!$C$11,IF($Z170&lt;'RI compounds'!$D$11,IF($Z170&gt;'RI compounds'!$D$10,(LN($Z170)-LN('RI compounds'!$D$10))*'RI compounds'!$H$11+'RI compounds'!$C$10,""),""))</f>
        <v/>
      </c>
      <c r="AJ170" s="50" t="str">
        <f>IF($Z170=1400,'RI compounds'!$C$12,IF($Z170&lt;'RI compounds'!$D$12,IF($Z170&gt;'RI compounds'!$D$11,(LN($Z170)-LN('RI compounds'!$D$11))*'RI compounds'!$H$12+'RI compounds'!$C$11,""),""))</f>
        <v/>
      </c>
      <c r="AK170" s="50" t="str">
        <f>IF($Z170=1500,'RI compounds'!$C$13,IF($Z170&lt;'RI compounds'!$D$13,IF($Z170&gt;'RI compounds'!$D$12,(LN($Z170)-LN('RI compounds'!$D$12))*'RI compounds'!$H$13+'RI compounds'!$C$12,""),""))</f>
        <v/>
      </c>
      <c r="AL170" s="50" t="str">
        <f>IF($Z170=1600,'RI compounds'!$C$14,IF($Z170&lt;'RI compounds'!$D$14,IF($Z170&gt;'RI compounds'!$D$13,(LN($Z170)-LN('RI compounds'!$D$13))*'RI compounds'!$H$14+'RI compounds'!$C$13,""),""))</f>
        <v/>
      </c>
      <c r="AM170" s="50" t="str">
        <f>IF($Z170=1700,'RI compounds'!$C$15,IF($Z170&lt;'RI compounds'!$D$15,IF($Z170&gt;'RI compounds'!$D$14,(LN($Z170)-LN('RI compounds'!$D$14))*'RI compounds'!$H$15+'RI compounds'!$C$14,""),""))</f>
        <v/>
      </c>
      <c r="AN170" s="50" t="str">
        <f>IF($Z170=1800,'RI compounds'!$C$16,IF($Z170&lt;'RI compounds'!$D$16,IF($Z170&gt;'RI compounds'!$D$15,(LN($Z170)-LN('RI compounds'!$D$15))*'RI compounds'!$H$16+'RI compounds'!$C$15,""),""))</f>
        <v/>
      </c>
      <c r="AO170" s="50" t="str">
        <f>IF($Z170=1900,'RI compounds'!$C$17,IF($Z170&lt;'RI compounds'!$D$17,IF($Z170&gt;'RI compounds'!$D$16,(LN($Z170)-LN('RI compounds'!$D$16))*'RI compounds'!$H$17+'RI compounds'!$C$16,""),""))</f>
        <v/>
      </c>
      <c r="AP170" s="50" t="str">
        <f>IF($Z170=2000,'RI compounds'!$C$18,IF($Z170&lt;'RI compounds'!$D$18,IF($Z170&gt;'RI compounds'!$D$17,(LN($Z170)-LN('RI compounds'!$D$17))*'RI compounds'!$H$18+'RI compounds'!$C$17,""),""))</f>
        <v/>
      </c>
      <c r="AQ170" s="50" t="str">
        <f>IF($Z170=2100,'RI compounds'!$C$19,IF($Z170&lt;'RI compounds'!$D$19,IF($Z170&gt;'RI compounds'!$D$18,(LN($Z170)-LN('RI compounds'!$D$18))*'RI compounds'!$H$19+'RI compounds'!$C$18,""),""))</f>
        <v/>
      </c>
      <c r="AR170" s="50" t="str">
        <f>IF($Z170=2200,'RI compounds'!$C$20,IF($Z170&lt;'RI compounds'!$D$20,IF($Z170&gt;'RI compounds'!$D$19,(LN($Z170)-LN('RI compounds'!$D$19))*'RI compounds'!$H$20+'RI compounds'!$C$19,""),""))</f>
        <v/>
      </c>
      <c r="AS170" s="50" t="str">
        <f>IF($Z170=2300,'RI compounds'!$C$21,IF($Z170&lt;'RI compounds'!$D$21,IF($Z170&gt;'RI compounds'!$D$20,(LN($Z170)-LN('RI compounds'!$D$20))*'RI compounds'!$H$21+'RI compounds'!$C$20,""),""))</f>
        <v/>
      </c>
      <c r="AT170" s="50" t="str">
        <f>IF($Z170&gt;2300,(LN($Z170)-LN('RI compounds'!$D$20))*'RI compounds'!$H$21+'RI compounds'!$C$20,"")</f>
        <v/>
      </c>
    </row>
    <row r="171" spans="1:46" s="7" customFormat="1" ht="15" x14ac:dyDescent="0.25">
      <c r="A171" s="46">
        <f>+All!F171</f>
        <v>0</v>
      </c>
      <c r="B171" s="47" t="e">
        <f>All!#REF!</f>
        <v>#REF!</v>
      </c>
      <c r="C171" s="45" t="e">
        <f>IF(B171&lt;'RI compounds'!$C$3,INT(EXP((B171-'RI compounds'!$C$3)/'RI compounds'!$H$4+LN('RI compounds'!$D$3))),"")</f>
        <v>#REF!</v>
      </c>
      <c r="D171" s="45" t="e">
        <f>IF($B171&lt;'RI compounds'!$C$4,IF($B171&gt;'RI compounds'!$C$3,INT(EXP(($B171-'RI compounds'!$C$3)/'RI compounds'!$H$4+LN('RI compounds'!$D$3))),""),"")</f>
        <v>#REF!</v>
      </c>
      <c r="E171" s="45" t="e">
        <f>IF($B171&lt;'RI compounds'!$C$5,IF($B171&gt;'RI compounds'!$C$4,INT(EXP(($B171-'RI compounds'!$C$4)/'RI compounds'!$H$5+LN('RI compounds'!$D$4))),""),"")</f>
        <v>#REF!</v>
      </c>
      <c r="F171" s="45" t="e">
        <f>IF($B171&lt;'RI compounds'!$C$6,IF($B171&gt;'RI compounds'!$C$5,INT(EXP(($B171-'RI compounds'!$C$5)/'RI compounds'!$H$6+LN('RI compounds'!$D$5))),""),"")</f>
        <v>#REF!</v>
      </c>
      <c r="G171" s="45" t="e">
        <f>IF($B171&lt;'RI compounds'!$C$7,IF($B171&gt;'RI compounds'!$C$6,INT(EXP(($B171-'RI compounds'!$C$6)/'RI compounds'!$H$7+LN('RI compounds'!$D$6))),""),"")</f>
        <v>#REF!</v>
      </c>
      <c r="H171" s="45" t="e">
        <f>IF($B171&lt;'RI compounds'!$C$8,IF($B171&gt;'RI compounds'!$C$7,INT(EXP(($B171-'RI compounds'!$C$7)/'RI compounds'!$H$8+LN('RI compounds'!$D$7))),""),"")</f>
        <v>#REF!</v>
      </c>
      <c r="I171" s="45" t="e">
        <f>IF($B171&lt;'RI compounds'!$C$9,IF($B171&gt;'RI compounds'!$C$8,INT(EXP(($B171-'RI compounds'!$C$8)/'RI compounds'!$H$9+LN('RI compounds'!$D$8))),""),"")</f>
        <v>#REF!</v>
      </c>
      <c r="J171" s="45" t="e">
        <f>IF($B171&lt;'RI compounds'!$C$10,IF($B171&gt;'RI compounds'!$C$9,INT(EXP(($B171-'RI compounds'!$C$9)/'RI compounds'!$H$10+LN('RI compounds'!$D$9))),""),"")</f>
        <v>#REF!</v>
      </c>
      <c r="K171" s="45" t="e">
        <f>IF($B171&lt;'RI compounds'!$C$11,IF($B171&gt;'RI compounds'!$C$10,INT(EXP(($B171-'RI compounds'!$C$10)/'RI compounds'!$H$11+LN('RI compounds'!$D$10))),""),"")</f>
        <v>#REF!</v>
      </c>
      <c r="L171" s="45" t="e">
        <f>IF($B171&lt;'RI compounds'!$C$12,IF($B171&gt;'RI compounds'!$C$11,INT(EXP(($B171-'RI compounds'!$C$11)/'RI compounds'!$H$12+LN('RI compounds'!$D$11))),""),"")</f>
        <v>#REF!</v>
      </c>
      <c r="M171" s="45" t="e">
        <f>IF($B171&lt;'RI compounds'!$C$13,IF($B171&gt;'RI compounds'!$C$12,INT(EXP(($B171-'RI compounds'!$C$12)/'RI compounds'!$H$13+LN('RI compounds'!$D$12))),""),"")</f>
        <v>#REF!</v>
      </c>
      <c r="N171" s="45" t="e">
        <f>IF($B171&lt;'RI compounds'!$C$14,IF($B171&gt;'RI compounds'!$C$13,INT(EXP(($B171-'RI compounds'!$C$13)/'RI compounds'!$H$14+LN('RI compounds'!$D$13))),""),"")</f>
        <v>#REF!</v>
      </c>
      <c r="O171" s="45" t="e">
        <f>IF($B171&lt;'RI compounds'!$C$15,IF($B171&gt;'RI compounds'!$C$14,INT(EXP(($B171-'RI compounds'!$C$14)/'RI compounds'!$H$15+LN('RI compounds'!$D$14))),""),"")</f>
        <v>#REF!</v>
      </c>
      <c r="P171" s="45" t="e">
        <f>IF($B171&lt;'RI compounds'!$C$16,IF($B171&gt;'RI compounds'!$C$15,INT(EXP(($B171-'RI compounds'!$C$15)/'RI compounds'!$H$16+LN('RI compounds'!$D$15))),""),"")</f>
        <v>#REF!</v>
      </c>
      <c r="Q171" s="45" t="e">
        <f>IF($B171&lt;'RI compounds'!$C$17,IF($B171&gt;'RI compounds'!$C$16,INT(EXP(($B171-'RI compounds'!$C$16)/'RI compounds'!$H$17+LN('RI compounds'!$D$16))),""),"")</f>
        <v>#REF!</v>
      </c>
      <c r="R171" s="45" t="e">
        <f>IF($B171&lt;'RI compounds'!$C$18,IF($B171&gt;'RI compounds'!$C$17,INT(EXP(($B171-'RI compounds'!$C$17)/'RI compounds'!$H$18+LN('RI compounds'!$D$17))),""),"")</f>
        <v>#REF!</v>
      </c>
      <c r="S171" s="45" t="e">
        <f>IF($B171&lt;'RI compounds'!$C$19,IF($B171&gt;'RI compounds'!$C$18,INT(EXP(($B171-'RI compounds'!$C$18)/'RI compounds'!$H$19+LN('RI compounds'!$D$18))),""),"")</f>
        <v>#REF!</v>
      </c>
      <c r="T171" s="45" t="e">
        <f>IF($B171&lt;'RI compounds'!$C$20,IF($B171&gt;'RI compounds'!$C$19,INT(EXP(($B171-'RI compounds'!$C$19)/'RI compounds'!$H$20+LN('RI compounds'!$D$19))),""),"")</f>
        <v>#REF!</v>
      </c>
      <c r="U171" s="45" t="e">
        <f>IF($B171&lt;'RI compounds'!$C$21,IF($B171&gt;'RI compounds'!$C$20,INT(EXP(($B171-'RI compounds'!$C$20)/'RI compounds'!$H$21+LN('RI compounds'!$D$20))),""),"")</f>
        <v>#REF!</v>
      </c>
      <c r="V171" s="45" t="e">
        <f>IF($B171&gt;'RI compounds'!$C$21,INT(EXP(($B171-'RI compounds'!$C$20)/'RI compounds'!$H$21+LN('RI compounds'!$D$20))),"")</f>
        <v>#REF!</v>
      </c>
      <c r="W171" s="28"/>
      <c r="X171" s="48">
        <f>All!B171</f>
        <v>0</v>
      </c>
      <c r="Y171" s="46">
        <f>+All!F171</f>
        <v>0</v>
      </c>
      <c r="Z171" s="49">
        <f>+All!H171</f>
        <v>0</v>
      </c>
      <c r="AA171" s="50" t="e">
        <f>IF($Z171=500,'RI compounds'!$C$3,IF($Z171&lt;'RI compounds'!$D$3,(LN($Z171)-LN('RI compounds'!$D$3))*'RI compounds'!$H$4+'RI compounds'!$C$3,""))</f>
        <v>#NUM!</v>
      </c>
      <c r="AB171" s="50" t="str">
        <f>IF($Z171=600,'RI compounds'!$C$4,IF($Z171&lt;'RI compounds'!$D$4,IF($Z171&gt;'RI compounds'!$D$3,(LN($Z171)-LN('RI compounds'!$D$3))*'RI compounds'!$H$4+'RI compounds'!$C$3,""),""))</f>
        <v/>
      </c>
      <c r="AC171" s="50" t="str">
        <f>IF($Z171=700,+'RI compounds'!$C$5,IF($Z171&lt;'RI compounds'!$D$5,IF($Z171&gt;'RI compounds'!$D$4,(LN($Z171)-LN('RI compounds'!$D$4))*'RI compounds'!$H$5+'RI compounds'!$C$4,""),""))</f>
        <v/>
      </c>
      <c r="AD171" s="50" t="str">
        <f>IF($Z171=800,'RI compounds'!$C$6,IF($Z171&lt;'RI compounds'!$D$6,IF($Z171&gt;'RI compounds'!$D$5,(LN($Z171)-LN('RI compounds'!$D$5))*'RI compounds'!$H$6+'RI compounds'!$C$5,""),""))</f>
        <v/>
      </c>
      <c r="AE171" s="50" t="str">
        <f>IF($Z171=900,'RI compounds'!$C$7,IF($Z171&lt;'RI compounds'!$D$7,IF($Z171&gt;'RI compounds'!$D$6,(LN($Z171)-LN('RI compounds'!$D$6))*'RI compounds'!$H$7+'RI compounds'!$C$6,""),""))</f>
        <v/>
      </c>
      <c r="AF171" s="50" t="str">
        <f>IF($Z171=1000,'RI compounds'!$C$8,IF($Z171&lt;'RI compounds'!$D$8,IF($Z171&gt;'RI compounds'!$D$7,(LN($Z171)-LN('RI compounds'!$D$7))*'RI compounds'!$H$8+'RI compounds'!$C$7,""),""))</f>
        <v/>
      </c>
      <c r="AG171" s="50" t="str">
        <f>IF($Z171=1100,'RI compounds'!$C$9,IF($Z171&lt;'RI compounds'!$D$9,IF($Z171&gt;'RI compounds'!$D$8,(LN($Z171)-LN('RI compounds'!$D$8))*'RI compounds'!$H$9+'RI compounds'!$C$8,""),""))</f>
        <v/>
      </c>
      <c r="AH171" s="50" t="str">
        <f>IF($Z171=1200,'RI compounds'!$C$10,IF($Z171&lt;'RI compounds'!$D$10,IF($Z171&gt;'RI compounds'!$D$9,(LN($Z171)-LN('RI compounds'!$D$9))*'RI compounds'!$H$10+'RI compounds'!$C$9,""),""))</f>
        <v/>
      </c>
      <c r="AI171" s="50" t="str">
        <f>IF($Z171=1300,'RI compounds'!$C$11,IF($Z171&lt;'RI compounds'!$D$11,IF($Z171&gt;'RI compounds'!$D$10,(LN($Z171)-LN('RI compounds'!$D$10))*'RI compounds'!$H$11+'RI compounds'!$C$10,""),""))</f>
        <v/>
      </c>
      <c r="AJ171" s="50" t="str">
        <f>IF($Z171=1400,'RI compounds'!$C$12,IF($Z171&lt;'RI compounds'!$D$12,IF($Z171&gt;'RI compounds'!$D$11,(LN($Z171)-LN('RI compounds'!$D$11))*'RI compounds'!$H$12+'RI compounds'!$C$11,""),""))</f>
        <v/>
      </c>
      <c r="AK171" s="50" t="str">
        <f>IF($Z171=1500,'RI compounds'!$C$13,IF($Z171&lt;'RI compounds'!$D$13,IF($Z171&gt;'RI compounds'!$D$12,(LN($Z171)-LN('RI compounds'!$D$12))*'RI compounds'!$H$13+'RI compounds'!$C$12,""),""))</f>
        <v/>
      </c>
      <c r="AL171" s="50" t="str">
        <f>IF($Z171=1600,'RI compounds'!$C$14,IF($Z171&lt;'RI compounds'!$D$14,IF($Z171&gt;'RI compounds'!$D$13,(LN($Z171)-LN('RI compounds'!$D$13))*'RI compounds'!$H$14+'RI compounds'!$C$13,""),""))</f>
        <v/>
      </c>
      <c r="AM171" s="50" t="str">
        <f>IF($Z171=1700,'RI compounds'!$C$15,IF($Z171&lt;'RI compounds'!$D$15,IF($Z171&gt;'RI compounds'!$D$14,(LN($Z171)-LN('RI compounds'!$D$14))*'RI compounds'!$H$15+'RI compounds'!$C$14,""),""))</f>
        <v/>
      </c>
      <c r="AN171" s="50" t="str">
        <f>IF($Z171=1800,'RI compounds'!$C$16,IF($Z171&lt;'RI compounds'!$D$16,IF($Z171&gt;'RI compounds'!$D$15,(LN($Z171)-LN('RI compounds'!$D$15))*'RI compounds'!$H$16+'RI compounds'!$C$15,""),""))</f>
        <v/>
      </c>
      <c r="AO171" s="50" t="str">
        <f>IF($Z171=1900,'RI compounds'!$C$17,IF($Z171&lt;'RI compounds'!$D$17,IF($Z171&gt;'RI compounds'!$D$16,(LN($Z171)-LN('RI compounds'!$D$16))*'RI compounds'!$H$17+'RI compounds'!$C$16,""),""))</f>
        <v/>
      </c>
      <c r="AP171" s="50" t="str">
        <f>IF($Z171=2000,'RI compounds'!$C$18,IF($Z171&lt;'RI compounds'!$D$18,IF($Z171&gt;'RI compounds'!$D$17,(LN($Z171)-LN('RI compounds'!$D$17))*'RI compounds'!$H$18+'RI compounds'!$C$17,""),""))</f>
        <v/>
      </c>
      <c r="AQ171" s="50" t="str">
        <f>IF($Z171=2100,'RI compounds'!$C$19,IF($Z171&lt;'RI compounds'!$D$19,IF($Z171&gt;'RI compounds'!$D$18,(LN($Z171)-LN('RI compounds'!$D$18))*'RI compounds'!$H$19+'RI compounds'!$C$18,""),""))</f>
        <v/>
      </c>
      <c r="AR171" s="50" t="str">
        <f>IF($Z171=2200,'RI compounds'!$C$20,IF($Z171&lt;'RI compounds'!$D$20,IF($Z171&gt;'RI compounds'!$D$19,(LN($Z171)-LN('RI compounds'!$D$19))*'RI compounds'!$H$20+'RI compounds'!$C$19,""),""))</f>
        <v/>
      </c>
      <c r="AS171" s="50" t="str">
        <f>IF($Z171=2300,'RI compounds'!$C$21,IF($Z171&lt;'RI compounds'!$D$21,IF($Z171&gt;'RI compounds'!$D$20,(LN($Z171)-LN('RI compounds'!$D$20))*'RI compounds'!$H$21+'RI compounds'!$C$20,""),""))</f>
        <v/>
      </c>
      <c r="AT171" s="50" t="str">
        <f>IF($Z171&gt;2300,(LN($Z171)-LN('RI compounds'!$D$20))*'RI compounds'!$H$21+'RI compounds'!$C$20,"")</f>
        <v/>
      </c>
    </row>
    <row r="172" spans="1:46" s="7" customFormat="1" ht="15" x14ac:dyDescent="0.25">
      <c r="A172" s="46">
        <f>+All!F172</f>
        <v>0</v>
      </c>
      <c r="B172" s="47" t="e">
        <f>All!#REF!</f>
        <v>#REF!</v>
      </c>
      <c r="C172" s="45" t="e">
        <f>IF(B172&lt;'RI compounds'!$C$3,INT(EXP((B172-'RI compounds'!$C$3)/'RI compounds'!$H$4+LN('RI compounds'!$D$3))),"")</f>
        <v>#REF!</v>
      </c>
      <c r="D172" s="45" t="e">
        <f>IF($B172&lt;'RI compounds'!$C$4,IF($B172&gt;'RI compounds'!$C$3,INT(EXP(($B172-'RI compounds'!$C$3)/'RI compounds'!$H$4+LN('RI compounds'!$D$3))),""),"")</f>
        <v>#REF!</v>
      </c>
      <c r="E172" s="45" t="e">
        <f>IF($B172&lt;'RI compounds'!$C$5,IF($B172&gt;'RI compounds'!$C$4,INT(EXP(($B172-'RI compounds'!$C$4)/'RI compounds'!$H$5+LN('RI compounds'!$D$4))),""),"")</f>
        <v>#REF!</v>
      </c>
      <c r="F172" s="45" t="e">
        <f>IF($B172&lt;'RI compounds'!$C$6,IF($B172&gt;'RI compounds'!$C$5,INT(EXP(($B172-'RI compounds'!$C$5)/'RI compounds'!$H$6+LN('RI compounds'!$D$5))),""),"")</f>
        <v>#REF!</v>
      </c>
      <c r="G172" s="45" t="e">
        <f>IF($B172&lt;'RI compounds'!$C$7,IF($B172&gt;'RI compounds'!$C$6,INT(EXP(($B172-'RI compounds'!$C$6)/'RI compounds'!$H$7+LN('RI compounds'!$D$6))),""),"")</f>
        <v>#REF!</v>
      </c>
      <c r="H172" s="45" t="e">
        <f>IF($B172&lt;'RI compounds'!$C$8,IF($B172&gt;'RI compounds'!$C$7,INT(EXP(($B172-'RI compounds'!$C$7)/'RI compounds'!$H$8+LN('RI compounds'!$D$7))),""),"")</f>
        <v>#REF!</v>
      </c>
      <c r="I172" s="45" t="e">
        <f>IF($B172&lt;'RI compounds'!$C$9,IF($B172&gt;'RI compounds'!$C$8,INT(EXP(($B172-'RI compounds'!$C$8)/'RI compounds'!$H$9+LN('RI compounds'!$D$8))),""),"")</f>
        <v>#REF!</v>
      </c>
      <c r="J172" s="45" t="e">
        <f>IF($B172&lt;'RI compounds'!$C$10,IF($B172&gt;'RI compounds'!$C$9,INT(EXP(($B172-'RI compounds'!$C$9)/'RI compounds'!$H$10+LN('RI compounds'!$D$9))),""),"")</f>
        <v>#REF!</v>
      </c>
      <c r="K172" s="45" t="e">
        <f>IF($B172&lt;'RI compounds'!$C$11,IF($B172&gt;'RI compounds'!$C$10,INT(EXP(($B172-'RI compounds'!$C$10)/'RI compounds'!$H$11+LN('RI compounds'!$D$10))),""),"")</f>
        <v>#REF!</v>
      </c>
      <c r="L172" s="45" t="e">
        <f>IF($B172&lt;'RI compounds'!$C$12,IF($B172&gt;'RI compounds'!$C$11,INT(EXP(($B172-'RI compounds'!$C$11)/'RI compounds'!$H$12+LN('RI compounds'!$D$11))),""),"")</f>
        <v>#REF!</v>
      </c>
      <c r="M172" s="45" t="e">
        <f>IF($B172&lt;'RI compounds'!$C$13,IF($B172&gt;'RI compounds'!$C$12,INT(EXP(($B172-'RI compounds'!$C$12)/'RI compounds'!$H$13+LN('RI compounds'!$D$12))),""),"")</f>
        <v>#REF!</v>
      </c>
      <c r="N172" s="45" t="e">
        <f>IF($B172&lt;'RI compounds'!$C$14,IF($B172&gt;'RI compounds'!$C$13,INT(EXP(($B172-'RI compounds'!$C$13)/'RI compounds'!$H$14+LN('RI compounds'!$D$13))),""),"")</f>
        <v>#REF!</v>
      </c>
      <c r="O172" s="45" t="e">
        <f>IF($B172&lt;'RI compounds'!$C$15,IF($B172&gt;'RI compounds'!$C$14,INT(EXP(($B172-'RI compounds'!$C$14)/'RI compounds'!$H$15+LN('RI compounds'!$D$14))),""),"")</f>
        <v>#REF!</v>
      </c>
      <c r="P172" s="45" t="e">
        <f>IF($B172&lt;'RI compounds'!$C$16,IF($B172&gt;'RI compounds'!$C$15,INT(EXP(($B172-'RI compounds'!$C$15)/'RI compounds'!$H$16+LN('RI compounds'!$D$15))),""),"")</f>
        <v>#REF!</v>
      </c>
      <c r="Q172" s="45" t="e">
        <f>IF($B172&lt;'RI compounds'!$C$17,IF($B172&gt;'RI compounds'!$C$16,INT(EXP(($B172-'RI compounds'!$C$16)/'RI compounds'!$H$17+LN('RI compounds'!$D$16))),""),"")</f>
        <v>#REF!</v>
      </c>
      <c r="R172" s="45" t="e">
        <f>IF($B172&lt;'RI compounds'!$C$18,IF($B172&gt;'RI compounds'!$C$17,INT(EXP(($B172-'RI compounds'!$C$17)/'RI compounds'!$H$18+LN('RI compounds'!$D$17))),""),"")</f>
        <v>#REF!</v>
      </c>
      <c r="S172" s="45" t="e">
        <f>IF($B172&lt;'RI compounds'!$C$19,IF($B172&gt;'RI compounds'!$C$18,INT(EXP(($B172-'RI compounds'!$C$18)/'RI compounds'!$H$19+LN('RI compounds'!$D$18))),""),"")</f>
        <v>#REF!</v>
      </c>
      <c r="T172" s="45" t="e">
        <f>IF($B172&lt;'RI compounds'!$C$20,IF($B172&gt;'RI compounds'!$C$19,INT(EXP(($B172-'RI compounds'!$C$19)/'RI compounds'!$H$20+LN('RI compounds'!$D$19))),""),"")</f>
        <v>#REF!</v>
      </c>
      <c r="U172" s="45" t="e">
        <f>IF($B172&lt;'RI compounds'!$C$21,IF($B172&gt;'RI compounds'!$C$20,INT(EXP(($B172-'RI compounds'!$C$20)/'RI compounds'!$H$21+LN('RI compounds'!$D$20))),""),"")</f>
        <v>#REF!</v>
      </c>
      <c r="V172" s="45" t="e">
        <f>IF($B172&gt;'RI compounds'!$C$21,INT(EXP(($B172-'RI compounds'!$C$20)/'RI compounds'!$H$21+LN('RI compounds'!$D$20))),"")</f>
        <v>#REF!</v>
      </c>
      <c r="W172" s="28"/>
      <c r="X172" s="48">
        <f>All!B172</f>
        <v>0</v>
      </c>
      <c r="Y172" s="46">
        <f>+All!F172</f>
        <v>0</v>
      </c>
      <c r="Z172" s="49">
        <f>+All!H172</f>
        <v>0</v>
      </c>
      <c r="AA172" s="50" t="e">
        <f>IF($Z172=500,'RI compounds'!$C$3,IF($Z172&lt;'RI compounds'!$D$3,(LN($Z172)-LN('RI compounds'!$D$3))*'RI compounds'!$H$4+'RI compounds'!$C$3,""))</f>
        <v>#NUM!</v>
      </c>
      <c r="AB172" s="50" t="str">
        <f>IF($Z172=600,'RI compounds'!$C$4,IF($Z172&lt;'RI compounds'!$D$4,IF($Z172&gt;'RI compounds'!$D$3,(LN($Z172)-LN('RI compounds'!$D$3))*'RI compounds'!$H$4+'RI compounds'!$C$3,""),""))</f>
        <v/>
      </c>
      <c r="AC172" s="50" t="str">
        <f>IF($Z172=700,+'RI compounds'!$C$5,IF($Z172&lt;'RI compounds'!$D$5,IF($Z172&gt;'RI compounds'!$D$4,(LN($Z172)-LN('RI compounds'!$D$4))*'RI compounds'!$H$5+'RI compounds'!$C$4,""),""))</f>
        <v/>
      </c>
      <c r="AD172" s="50" t="str">
        <f>IF($Z172=800,'RI compounds'!$C$6,IF($Z172&lt;'RI compounds'!$D$6,IF($Z172&gt;'RI compounds'!$D$5,(LN($Z172)-LN('RI compounds'!$D$5))*'RI compounds'!$H$6+'RI compounds'!$C$5,""),""))</f>
        <v/>
      </c>
      <c r="AE172" s="50" t="str">
        <f>IF($Z172=900,'RI compounds'!$C$7,IF($Z172&lt;'RI compounds'!$D$7,IF($Z172&gt;'RI compounds'!$D$6,(LN($Z172)-LN('RI compounds'!$D$6))*'RI compounds'!$H$7+'RI compounds'!$C$6,""),""))</f>
        <v/>
      </c>
      <c r="AF172" s="50" t="str">
        <f>IF($Z172=1000,'RI compounds'!$C$8,IF($Z172&lt;'RI compounds'!$D$8,IF($Z172&gt;'RI compounds'!$D$7,(LN($Z172)-LN('RI compounds'!$D$7))*'RI compounds'!$H$8+'RI compounds'!$C$7,""),""))</f>
        <v/>
      </c>
      <c r="AG172" s="50" t="str">
        <f>IF($Z172=1100,'RI compounds'!$C$9,IF($Z172&lt;'RI compounds'!$D$9,IF($Z172&gt;'RI compounds'!$D$8,(LN($Z172)-LN('RI compounds'!$D$8))*'RI compounds'!$H$9+'RI compounds'!$C$8,""),""))</f>
        <v/>
      </c>
      <c r="AH172" s="50" t="str">
        <f>IF($Z172=1200,'RI compounds'!$C$10,IF($Z172&lt;'RI compounds'!$D$10,IF($Z172&gt;'RI compounds'!$D$9,(LN($Z172)-LN('RI compounds'!$D$9))*'RI compounds'!$H$10+'RI compounds'!$C$9,""),""))</f>
        <v/>
      </c>
      <c r="AI172" s="50" t="str">
        <f>IF($Z172=1300,'RI compounds'!$C$11,IF($Z172&lt;'RI compounds'!$D$11,IF($Z172&gt;'RI compounds'!$D$10,(LN($Z172)-LN('RI compounds'!$D$10))*'RI compounds'!$H$11+'RI compounds'!$C$10,""),""))</f>
        <v/>
      </c>
      <c r="AJ172" s="50" t="str">
        <f>IF($Z172=1400,'RI compounds'!$C$12,IF($Z172&lt;'RI compounds'!$D$12,IF($Z172&gt;'RI compounds'!$D$11,(LN($Z172)-LN('RI compounds'!$D$11))*'RI compounds'!$H$12+'RI compounds'!$C$11,""),""))</f>
        <v/>
      </c>
      <c r="AK172" s="50" t="str">
        <f>IF($Z172=1500,'RI compounds'!$C$13,IF($Z172&lt;'RI compounds'!$D$13,IF($Z172&gt;'RI compounds'!$D$12,(LN($Z172)-LN('RI compounds'!$D$12))*'RI compounds'!$H$13+'RI compounds'!$C$12,""),""))</f>
        <v/>
      </c>
      <c r="AL172" s="50" t="str">
        <f>IF($Z172=1600,'RI compounds'!$C$14,IF($Z172&lt;'RI compounds'!$D$14,IF($Z172&gt;'RI compounds'!$D$13,(LN($Z172)-LN('RI compounds'!$D$13))*'RI compounds'!$H$14+'RI compounds'!$C$13,""),""))</f>
        <v/>
      </c>
      <c r="AM172" s="50" t="str">
        <f>IF($Z172=1700,'RI compounds'!$C$15,IF($Z172&lt;'RI compounds'!$D$15,IF($Z172&gt;'RI compounds'!$D$14,(LN($Z172)-LN('RI compounds'!$D$14))*'RI compounds'!$H$15+'RI compounds'!$C$14,""),""))</f>
        <v/>
      </c>
      <c r="AN172" s="50" t="str">
        <f>IF($Z172=1800,'RI compounds'!$C$16,IF($Z172&lt;'RI compounds'!$D$16,IF($Z172&gt;'RI compounds'!$D$15,(LN($Z172)-LN('RI compounds'!$D$15))*'RI compounds'!$H$16+'RI compounds'!$C$15,""),""))</f>
        <v/>
      </c>
      <c r="AO172" s="50" t="str">
        <f>IF($Z172=1900,'RI compounds'!$C$17,IF($Z172&lt;'RI compounds'!$D$17,IF($Z172&gt;'RI compounds'!$D$16,(LN($Z172)-LN('RI compounds'!$D$16))*'RI compounds'!$H$17+'RI compounds'!$C$16,""),""))</f>
        <v/>
      </c>
      <c r="AP172" s="50" t="str">
        <f>IF($Z172=2000,'RI compounds'!$C$18,IF($Z172&lt;'RI compounds'!$D$18,IF($Z172&gt;'RI compounds'!$D$17,(LN($Z172)-LN('RI compounds'!$D$17))*'RI compounds'!$H$18+'RI compounds'!$C$17,""),""))</f>
        <v/>
      </c>
      <c r="AQ172" s="50" t="str">
        <f>IF($Z172=2100,'RI compounds'!$C$19,IF($Z172&lt;'RI compounds'!$D$19,IF($Z172&gt;'RI compounds'!$D$18,(LN($Z172)-LN('RI compounds'!$D$18))*'RI compounds'!$H$19+'RI compounds'!$C$18,""),""))</f>
        <v/>
      </c>
      <c r="AR172" s="50" t="str">
        <f>IF($Z172=2200,'RI compounds'!$C$20,IF($Z172&lt;'RI compounds'!$D$20,IF($Z172&gt;'RI compounds'!$D$19,(LN($Z172)-LN('RI compounds'!$D$19))*'RI compounds'!$H$20+'RI compounds'!$C$19,""),""))</f>
        <v/>
      </c>
      <c r="AS172" s="50" t="str">
        <f>IF($Z172=2300,'RI compounds'!$C$21,IF($Z172&lt;'RI compounds'!$D$21,IF($Z172&gt;'RI compounds'!$D$20,(LN($Z172)-LN('RI compounds'!$D$20))*'RI compounds'!$H$21+'RI compounds'!$C$20,""),""))</f>
        <v/>
      </c>
      <c r="AT172" s="50" t="str">
        <f>IF($Z172&gt;2300,(LN($Z172)-LN('RI compounds'!$D$20))*'RI compounds'!$H$21+'RI compounds'!$C$20,"")</f>
        <v/>
      </c>
    </row>
    <row r="173" spans="1:46" s="7" customFormat="1" ht="15" x14ac:dyDescent="0.25">
      <c r="A173" s="46">
        <f>+All!F173</f>
        <v>0</v>
      </c>
      <c r="B173" s="47" t="e">
        <f>All!#REF!</f>
        <v>#REF!</v>
      </c>
      <c r="C173" s="45" t="e">
        <f>IF(B173&lt;'RI compounds'!$C$3,INT(EXP((B173-'RI compounds'!$C$3)/'RI compounds'!$H$4+LN('RI compounds'!$D$3))),"")</f>
        <v>#REF!</v>
      </c>
      <c r="D173" s="45" t="e">
        <f>IF($B173&lt;'RI compounds'!$C$4,IF($B173&gt;'RI compounds'!$C$3,INT(EXP(($B173-'RI compounds'!$C$3)/'RI compounds'!$H$4+LN('RI compounds'!$D$3))),""),"")</f>
        <v>#REF!</v>
      </c>
      <c r="E173" s="45" t="e">
        <f>IF($B173&lt;'RI compounds'!$C$5,IF($B173&gt;'RI compounds'!$C$4,INT(EXP(($B173-'RI compounds'!$C$4)/'RI compounds'!$H$5+LN('RI compounds'!$D$4))),""),"")</f>
        <v>#REF!</v>
      </c>
      <c r="F173" s="45" t="e">
        <f>IF($B173&lt;'RI compounds'!$C$6,IF($B173&gt;'RI compounds'!$C$5,INT(EXP(($B173-'RI compounds'!$C$5)/'RI compounds'!$H$6+LN('RI compounds'!$D$5))),""),"")</f>
        <v>#REF!</v>
      </c>
      <c r="G173" s="45" t="e">
        <f>IF($B173&lt;'RI compounds'!$C$7,IF($B173&gt;'RI compounds'!$C$6,INT(EXP(($B173-'RI compounds'!$C$6)/'RI compounds'!$H$7+LN('RI compounds'!$D$6))),""),"")</f>
        <v>#REF!</v>
      </c>
      <c r="H173" s="45" t="e">
        <f>IF($B173&lt;'RI compounds'!$C$8,IF($B173&gt;'RI compounds'!$C$7,INT(EXP(($B173-'RI compounds'!$C$7)/'RI compounds'!$H$8+LN('RI compounds'!$D$7))),""),"")</f>
        <v>#REF!</v>
      </c>
      <c r="I173" s="45" t="e">
        <f>IF($B173&lt;'RI compounds'!$C$9,IF($B173&gt;'RI compounds'!$C$8,INT(EXP(($B173-'RI compounds'!$C$8)/'RI compounds'!$H$9+LN('RI compounds'!$D$8))),""),"")</f>
        <v>#REF!</v>
      </c>
      <c r="J173" s="45" t="e">
        <f>IF($B173&lt;'RI compounds'!$C$10,IF($B173&gt;'RI compounds'!$C$9,INT(EXP(($B173-'RI compounds'!$C$9)/'RI compounds'!$H$10+LN('RI compounds'!$D$9))),""),"")</f>
        <v>#REF!</v>
      </c>
      <c r="K173" s="45" t="e">
        <f>IF($B173&lt;'RI compounds'!$C$11,IF($B173&gt;'RI compounds'!$C$10,INT(EXP(($B173-'RI compounds'!$C$10)/'RI compounds'!$H$11+LN('RI compounds'!$D$10))),""),"")</f>
        <v>#REF!</v>
      </c>
      <c r="L173" s="45" t="e">
        <f>IF($B173&lt;'RI compounds'!$C$12,IF($B173&gt;'RI compounds'!$C$11,INT(EXP(($B173-'RI compounds'!$C$11)/'RI compounds'!$H$12+LN('RI compounds'!$D$11))),""),"")</f>
        <v>#REF!</v>
      </c>
      <c r="M173" s="45" t="e">
        <f>IF($B173&lt;'RI compounds'!$C$13,IF($B173&gt;'RI compounds'!$C$12,INT(EXP(($B173-'RI compounds'!$C$12)/'RI compounds'!$H$13+LN('RI compounds'!$D$12))),""),"")</f>
        <v>#REF!</v>
      </c>
      <c r="N173" s="45" t="e">
        <f>IF($B173&lt;'RI compounds'!$C$14,IF($B173&gt;'RI compounds'!$C$13,INT(EXP(($B173-'RI compounds'!$C$13)/'RI compounds'!$H$14+LN('RI compounds'!$D$13))),""),"")</f>
        <v>#REF!</v>
      </c>
      <c r="O173" s="45" t="e">
        <f>IF($B173&lt;'RI compounds'!$C$15,IF($B173&gt;'RI compounds'!$C$14,INT(EXP(($B173-'RI compounds'!$C$14)/'RI compounds'!$H$15+LN('RI compounds'!$D$14))),""),"")</f>
        <v>#REF!</v>
      </c>
      <c r="P173" s="45" t="e">
        <f>IF($B173&lt;'RI compounds'!$C$16,IF($B173&gt;'RI compounds'!$C$15,INT(EXP(($B173-'RI compounds'!$C$15)/'RI compounds'!$H$16+LN('RI compounds'!$D$15))),""),"")</f>
        <v>#REF!</v>
      </c>
      <c r="Q173" s="45" t="e">
        <f>IF($B173&lt;'RI compounds'!$C$17,IF($B173&gt;'RI compounds'!$C$16,INT(EXP(($B173-'RI compounds'!$C$16)/'RI compounds'!$H$17+LN('RI compounds'!$D$16))),""),"")</f>
        <v>#REF!</v>
      </c>
      <c r="R173" s="45" t="e">
        <f>IF($B173&lt;'RI compounds'!$C$18,IF($B173&gt;'RI compounds'!$C$17,INT(EXP(($B173-'RI compounds'!$C$17)/'RI compounds'!$H$18+LN('RI compounds'!$D$17))),""),"")</f>
        <v>#REF!</v>
      </c>
      <c r="S173" s="45" t="e">
        <f>IF($B173&lt;'RI compounds'!$C$19,IF($B173&gt;'RI compounds'!$C$18,INT(EXP(($B173-'RI compounds'!$C$18)/'RI compounds'!$H$19+LN('RI compounds'!$D$18))),""),"")</f>
        <v>#REF!</v>
      </c>
      <c r="T173" s="45" t="e">
        <f>IF($B173&lt;'RI compounds'!$C$20,IF($B173&gt;'RI compounds'!$C$19,INT(EXP(($B173-'RI compounds'!$C$19)/'RI compounds'!$H$20+LN('RI compounds'!$D$19))),""),"")</f>
        <v>#REF!</v>
      </c>
      <c r="U173" s="45" t="e">
        <f>IF($B173&lt;'RI compounds'!$C$21,IF($B173&gt;'RI compounds'!$C$20,INT(EXP(($B173-'RI compounds'!$C$20)/'RI compounds'!$H$21+LN('RI compounds'!$D$20))),""),"")</f>
        <v>#REF!</v>
      </c>
      <c r="V173" s="45" t="e">
        <f>IF($B173&gt;'RI compounds'!$C$21,INT(EXP(($B173-'RI compounds'!$C$20)/'RI compounds'!$H$21+LN('RI compounds'!$D$20))),"")</f>
        <v>#REF!</v>
      </c>
      <c r="W173" s="28"/>
      <c r="X173" s="48">
        <f>All!B173</f>
        <v>0</v>
      </c>
      <c r="Y173" s="46">
        <f>+All!F173</f>
        <v>0</v>
      </c>
      <c r="Z173" s="49">
        <f>+All!H173</f>
        <v>0</v>
      </c>
      <c r="AA173" s="50" t="e">
        <f>IF($Z173=500,'RI compounds'!$C$3,IF($Z173&lt;'RI compounds'!$D$3,(LN($Z173)-LN('RI compounds'!$D$3))*'RI compounds'!$H$4+'RI compounds'!$C$3,""))</f>
        <v>#NUM!</v>
      </c>
      <c r="AB173" s="50" t="str">
        <f>IF($Z173=600,'RI compounds'!$C$4,IF($Z173&lt;'RI compounds'!$D$4,IF($Z173&gt;'RI compounds'!$D$3,(LN($Z173)-LN('RI compounds'!$D$3))*'RI compounds'!$H$4+'RI compounds'!$C$3,""),""))</f>
        <v/>
      </c>
      <c r="AC173" s="50" t="str">
        <f>IF($Z173=700,+'RI compounds'!$C$5,IF($Z173&lt;'RI compounds'!$D$5,IF($Z173&gt;'RI compounds'!$D$4,(LN($Z173)-LN('RI compounds'!$D$4))*'RI compounds'!$H$5+'RI compounds'!$C$4,""),""))</f>
        <v/>
      </c>
      <c r="AD173" s="50" t="str">
        <f>IF($Z173=800,'RI compounds'!$C$6,IF($Z173&lt;'RI compounds'!$D$6,IF($Z173&gt;'RI compounds'!$D$5,(LN($Z173)-LN('RI compounds'!$D$5))*'RI compounds'!$H$6+'RI compounds'!$C$5,""),""))</f>
        <v/>
      </c>
      <c r="AE173" s="50" t="str">
        <f>IF($Z173=900,'RI compounds'!$C$7,IF($Z173&lt;'RI compounds'!$D$7,IF($Z173&gt;'RI compounds'!$D$6,(LN($Z173)-LN('RI compounds'!$D$6))*'RI compounds'!$H$7+'RI compounds'!$C$6,""),""))</f>
        <v/>
      </c>
      <c r="AF173" s="50" t="str">
        <f>IF($Z173=1000,'RI compounds'!$C$8,IF($Z173&lt;'RI compounds'!$D$8,IF($Z173&gt;'RI compounds'!$D$7,(LN($Z173)-LN('RI compounds'!$D$7))*'RI compounds'!$H$8+'RI compounds'!$C$7,""),""))</f>
        <v/>
      </c>
      <c r="AG173" s="50" t="str">
        <f>IF($Z173=1100,'RI compounds'!$C$9,IF($Z173&lt;'RI compounds'!$D$9,IF($Z173&gt;'RI compounds'!$D$8,(LN($Z173)-LN('RI compounds'!$D$8))*'RI compounds'!$H$9+'RI compounds'!$C$8,""),""))</f>
        <v/>
      </c>
      <c r="AH173" s="50" t="str">
        <f>IF($Z173=1200,'RI compounds'!$C$10,IF($Z173&lt;'RI compounds'!$D$10,IF($Z173&gt;'RI compounds'!$D$9,(LN($Z173)-LN('RI compounds'!$D$9))*'RI compounds'!$H$10+'RI compounds'!$C$9,""),""))</f>
        <v/>
      </c>
      <c r="AI173" s="50" t="str">
        <f>IF($Z173=1300,'RI compounds'!$C$11,IF($Z173&lt;'RI compounds'!$D$11,IF($Z173&gt;'RI compounds'!$D$10,(LN($Z173)-LN('RI compounds'!$D$10))*'RI compounds'!$H$11+'RI compounds'!$C$10,""),""))</f>
        <v/>
      </c>
      <c r="AJ173" s="50" t="str">
        <f>IF($Z173=1400,'RI compounds'!$C$12,IF($Z173&lt;'RI compounds'!$D$12,IF($Z173&gt;'RI compounds'!$D$11,(LN($Z173)-LN('RI compounds'!$D$11))*'RI compounds'!$H$12+'RI compounds'!$C$11,""),""))</f>
        <v/>
      </c>
      <c r="AK173" s="50" t="str">
        <f>IF($Z173=1500,'RI compounds'!$C$13,IF($Z173&lt;'RI compounds'!$D$13,IF($Z173&gt;'RI compounds'!$D$12,(LN($Z173)-LN('RI compounds'!$D$12))*'RI compounds'!$H$13+'RI compounds'!$C$12,""),""))</f>
        <v/>
      </c>
      <c r="AL173" s="50" t="str">
        <f>IF($Z173=1600,'RI compounds'!$C$14,IF($Z173&lt;'RI compounds'!$D$14,IF($Z173&gt;'RI compounds'!$D$13,(LN($Z173)-LN('RI compounds'!$D$13))*'RI compounds'!$H$14+'RI compounds'!$C$13,""),""))</f>
        <v/>
      </c>
      <c r="AM173" s="50" t="str">
        <f>IF($Z173=1700,'RI compounds'!$C$15,IF($Z173&lt;'RI compounds'!$D$15,IF($Z173&gt;'RI compounds'!$D$14,(LN($Z173)-LN('RI compounds'!$D$14))*'RI compounds'!$H$15+'RI compounds'!$C$14,""),""))</f>
        <v/>
      </c>
      <c r="AN173" s="50" t="str">
        <f>IF($Z173=1800,'RI compounds'!$C$16,IF($Z173&lt;'RI compounds'!$D$16,IF($Z173&gt;'RI compounds'!$D$15,(LN($Z173)-LN('RI compounds'!$D$15))*'RI compounds'!$H$16+'RI compounds'!$C$15,""),""))</f>
        <v/>
      </c>
      <c r="AO173" s="50" t="str">
        <f>IF($Z173=1900,'RI compounds'!$C$17,IF($Z173&lt;'RI compounds'!$D$17,IF($Z173&gt;'RI compounds'!$D$16,(LN($Z173)-LN('RI compounds'!$D$16))*'RI compounds'!$H$17+'RI compounds'!$C$16,""),""))</f>
        <v/>
      </c>
      <c r="AP173" s="50" t="str">
        <f>IF($Z173=2000,'RI compounds'!$C$18,IF($Z173&lt;'RI compounds'!$D$18,IF($Z173&gt;'RI compounds'!$D$17,(LN($Z173)-LN('RI compounds'!$D$17))*'RI compounds'!$H$18+'RI compounds'!$C$17,""),""))</f>
        <v/>
      </c>
      <c r="AQ173" s="50" t="str">
        <f>IF($Z173=2100,'RI compounds'!$C$19,IF($Z173&lt;'RI compounds'!$D$19,IF($Z173&gt;'RI compounds'!$D$18,(LN($Z173)-LN('RI compounds'!$D$18))*'RI compounds'!$H$19+'RI compounds'!$C$18,""),""))</f>
        <v/>
      </c>
      <c r="AR173" s="50" t="str">
        <f>IF($Z173=2200,'RI compounds'!$C$20,IF($Z173&lt;'RI compounds'!$D$20,IF($Z173&gt;'RI compounds'!$D$19,(LN($Z173)-LN('RI compounds'!$D$19))*'RI compounds'!$H$20+'RI compounds'!$C$19,""),""))</f>
        <v/>
      </c>
      <c r="AS173" s="50" t="str">
        <f>IF($Z173=2300,'RI compounds'!$C$21,IF($Z173&lt;'RI compounds'!$D$21,IF($Z173&gt;'RI compounds'!$D$20,(LN($Z173)-LN('RI compounds'!$D$20))*'RI compounds'!$H$21+'RI compounds'!$C$20,""),""))</f>
        <v/>
      </c>
      <c r="AT173" s="50" t="str">
        <f>IF($Z173&gt;2300,(LN($Z173)-LN('RI compounds'!$D$20))*'RI compounds'!$H$21+'RI compounds'!$C$20,"")</f>
        <v/>
      </c>
    </row>
    <row r="174" spans="1:46" s="7" customFormat="1" ht="15" x14ac:dyDescent="0.25">
      <c r="A174" s="46">
        <f>+All!F174</f>
        <v>0</v>
      </c>
      <c r="B174" s="47" t="e">
        <f>All!#REF!</f>
        <v>#REF!</v>
      </c>
      <c r="C174" s="45" t="e">
        <f>IF(B174&lt;'RI compounds'!$C$3,INT(EXP((B174-'RI compounds'!$C$3)/'RI compounds'!$H$4+LN('RI compounds'!$D$3))),"")</f>
        <v>#REF!</v>
      </c>
      <c r="D174" s="45" t="e">
        <f>IF($B174&lt;'RI compounds'!$C$4,IF($B174&gt;'RI compounds'!$C$3,INT(EXP(($B174-'RI compounds'!$C$3)/'RI compounds'!$H$4+LN('RI compounds'!$D$3))),""),"")</f>
        <v>#REF!</v>
      </c>
      <c r="E174" s="45" t="e">
        <f>IF($B174&lt;'RI compounds'!$C$5,IF($B174&gt;'RI compounds'!$C$4,INT(EXP(($B174-'RI compounds'!$C$4)/'RI compounds'!$H$5+LN('RI compounds'!$D$4))),""),"")</f>
        <v>#REF!</v>
      </c>
      <c r="F174" s="45" t="e">
        <f>IF($B174&lt;'RI compounds'!$C$6,IF($B174&gt;'RI compounds'!$C$5,INT(EXP(($B174-'RI compounds'!$C$5)/'RI compounds'!$H$6+LN('RI compounds'!$D$5))),""),"")</f>
        <v>#REF!</v>
      </c>
      <c r="G174" s="45" t="e">
        <f>IF($B174&lt;'RI compounds'!$C$7,IF($B174&gt;'RI compounds'!$C$6,INT(EXP(($B174-'RI compounds'!$C$6)/'RI compounds'!$H$7+LN('RI compounds'!$D$6))),""),"")</f>
        <v>#REF!</v>
      </c>
      <c r="H174" s="45" t="e">
        <f>IF($B174&lt;'RI compounds'!$C$8,IF($B174&gt;'RI compounds'!$C$7,INT(EXP(($B174-'RI compounds'!$C$7)/'RI compounds'!$H$8+LN('RI compounds'!$D$7))),""),"")</f>
        <v>#REF!</v>
      </c>
      <c r="I174" s="45" t="e">
        <f>IF($B174&lt;'RI compounds'!$C$9,IF($B174&gt;'RI compounds'!$C$8,INT(EXP(($B174-'RI compounds'!$C$8)/'RI compounds'!$H$9+LN('RI compounds'!$D$8))),""),"")</f>
        <v>#REF!</v>
      </c>
      <c r="J174" s="45" t="e">
        <f>IF($B174&lt;'RI compounds'!$C$10,IF($B174&gt;'RI compounds'!$C$9,INT(EXP(($B174-'RI compounds'!$C$9)/'RI compounds'!$H$10+LN('RI compounds'!$D$9))),""),"")</f>
        <v>#REF!</v>
      </c>
      <c r="K174" s="45" t="e">
        <f>IF($B174&lt;'RI compounds'!$C$11,IF($B174&gt;'RI compounds'!$C$10,INT(EXP(($B174-'RI compounds'!$C$10)/'RI compounds'!$H$11+LN('RI compounds'!$D$10))),""),"")</f>
        <v>#REF!</v>
      </c>
      <c r="L174" s="45" t="e">
        <f>IF($B174&lt;'RI compounds'!$C$12,IF($B174&gt;'RI compounds'!$C$11,INT(EXP(($B174-'RI compounds'!$C$11)/'RI compounds'!$H$12+LN('RI compounds'!$D$11))),""),"")</f>
        <v>#REF!</v>
      </c>
      <c r="M174" s="45" t="e">
        <f>IF($B174&lt;'RI compounds'!$C$13,IF($B174&gt;'RI compounds'!$C$12,INT(EXP(($B174-'RI compounds'!$C$12)/'RI compounds'!$H$13+LN('RI compounds'!$D$12))),""),"")</f>
        <v>#REF!</v>
      </c>
      <c r="N174" s="45" t="e">
        <f>IF($B174&lt;'RI compounds'!$C$14,IF($B174&gt;'RI compounds'!$C$13,INT(EXP(($B174-'RI compounds'!$C$13)/'RI compounds'!$H$14+LN('RI compounds'!$D$13))),""),"")</f>
        <v>#REF!</v>
      </c>
      <c r="O174" s="45" t="e">
        <f>IF($B174&lt;'RI compounds'!$C$15,IF($B174&gt;'RI compounds'!$C$14,INT(EXP(($B174-'RI compounds'!$C$14)/'RI compounds'!$H$15+LN('RI compounds'!$D$14))),""),"")</f>
        <v>#REF!</v>
      </c>
      <c r="P174" s="45" t="e">
        <f>IF($B174&lt;'RI compounds'!$C$16,IF($B174&gt;'RI compounds'!$C$15,INT(EXP(($B174-'RI compounds'!$C$15)/'RI compounds'!$H$16+LN('RI compounds'!$D$15))),""),"")</f>
        <v>#REF!</v>
      </c>
      <c r="Q174" s="45" t="e">
        <f>IF($B174&lt;'RI compounds'!$C$17,IF($B174&gt;'RI compounds'!$C$16,INT(EXP(($B174-'RI compounds'!$C$16)/'RI compounds'!$H$17+LN('RI compounds'!$D$16))),""),"")</f>
        <v>#REF!</v>
      </c>
      <c r="R174" s="45" t="e">
        <f>IF($B174&lt;'RI compounds'!$C$18,IF($B174&gt;'RI compounds'!$C$17,INT(EXP(($B174-'RI compounds'!$C$17)/'RI compounds'!$H$18+LN('RI compounds'!$D$17))),""),"")</f>
        <v>#REF!</v>
      </c>
      <c r="S174" s="45" t="e">
        <f>IF($B174&lt;'RI compounds'!$C$19,IF($B174&gt;'RI compounds'!$C$18,INT(EXP(($B174-'RI compounds'!$C$18)/'RI compounds'!$H$19+LN('RI compounds'!$D$18))),""),"")</f>
        <v>#REF!</v>
      </c>
      <c r="T174" s="45" t="e">
        <f>IF($B174&lt;'RI compounds'!$C$20,IF($B174&gt;'RI compounds'!$C$19,INT(EXP(($B174-'RI compounds'!$C$19)/'RI compounds'!$H$20+LN('RI compounds'!$D$19))),""),"")</f>
        <v>#REF!</v>
      </c>
      <c r="U174" s="45" t="e">
        <f>IF($B174&lt;'RI compounds'!$C$21,IF($B174&gt;'RI compounds'!$C$20,INT(EXP(($B174-'RI compounds'!$C$20)/'RI compounds'!$H$21+LN('RI compounds'!$D$20))),""),"")</f>
        <v>#REF!</v>
      </c>
      <c r="V174" s="45" t="e">
        <f>IF($B174&gt;'RI compounds'!$C$21,INT(EXP(($B174-'RI compounds'!$C$20)/'RI compounds'!$H$21+LN('RI compounds'!$D$20))),"")</f>
        <v>#REF!</v>
      </c>
      <c r="W174" s="28"/>
      <c r="X174" s="48">
        <f>All!B174</f>
        <v>0</v>
      </c>
      <c r="Y174" s="46">
        <f>+All!F174</f>
        <v>0</v>
      </c>
      <c r="Z174" s="49">
        <f>+All!H174</f>
        <v>0</v>
      </c>
      <c r="AA174" s="50" t="e">
        <f>IF($Z174=500,'RI compounds'!$C$3,IF($Z174&lt;'RI compounds'!$D$3,(LN($Z174)-LN('RI compounds'!$D$3))*'RI compounds'!$H$4+'RI compounds'!$C$3,""))</f>
        <v>#NUM!</v>
      </c>
      <c r="AB174" s="50" t="str">
        <f>IF($Z174=600,'RI compounds'!$C$4,IF($Z174&lt;'RI compounds'!$D$4,IF($Z174&gt;'RI compounds'!$D$3,(LN($Z174)-LN('RI compounds'!$D$3))*'RI compounds'!$H$4+'RI compounds'!$C$3,""),""))</f>
        <v/>
      </c>
      <c r="AC174" s="50" t="str">
        <f>IF($Z174=700,+'RI compounds'!$C$5,IF($Z174&lt;'RI compounds'!$D$5,IF($Z174&gt;'RI compounds'!$D$4,(LN($Z174)-LN('RI compounds'!$D$4))*'RI compounds'!$H$5+'RI compounds'!$C$4,""),""))</f>
        <v/>
      </c>
      <c r="AD174" s="50" t="str">
        <f>IF($Z174=800,'RI compounds'!$C$6,IF($Z174&lt;'RI compounds'!$D$6,IF($Z174&gt;'RI compounds'!$D$5,(LN($Z174)-LN('RI compounds'!$D$5))*'RI compounds'!$H$6+'RI compounds'!$C$5,""),""))</f>
        <v/>
      </c>
      <c r="AE174" s="50" t="str">
        <f>IF($Z174=900,'RI compounds'!$C$7,IF($Z174&lt;'RI compounds'!$D$7,IF($Z174&gt;'RI compounds'!$D$6,(LN($Z174)-LN('RI compounds'!$D$6))*'RI compounds'!$H$7+'RI compounds'!$C$6,""),""))</f>
        <v/>
      </c>
      <c r="AF174" s="50" t="str">
        <f>IF($Z174=1000,'RI compounds'!$C$8,IF($Z174&lt;'RI compounds'!$D$8,IF($Z174&gt;'RI compounds'!$D$7,(LN($Z174)-LN('RI compounds'!$D$7))*'RI compounds'!$H$8+'RI compounds'!$C$7,""),""))</f>
        <v/>
      </c>
      <c r="AG174" s="50" t="str">
        <f>IF($Z174=1100,'RI compounds'!$C$9,IF($Z174&lt;'RI compounds'!$D$9,IF($Z174&gt;'RI compounds'!$D$8,(LN($Z174)-LN('RI compounds'!$D$8))*'RI compounds'!$H$9+'RI compounds'!$C$8,""),""))</f>
        <v/>
      </c>
      <c r="AH174" s="50" t="str">
        <f>IF($Z174=1200,'RI compounds'!$C$10,IF($Z174&lt;'RI compounds'!$D$10,IF($Z174&gt;'RI compounds'!$D$9,(LN($Z174)-LN('RI compounds'!$D$9))*'RI compounds'!$H$10+'RI compounds'!$C$9,""),""))</f>
        <v/>
      </c>
      <c r="AI174" s="50" t="str">
        <f>IF($Z174=1300,'RI compounds'!$C$11,IF($Z174&lt;'RI compounds'!$D$11,IF($Z174&gt;'RI compounds'!$D$10,(LN($Z174)-LN('RI compounds'!$D$10))*'RI compounds'!$H$11+'RI compounds'!$C$10,""),""))</f>
        <v/>
      </c>
      <c r="AJ174" s="50" t="str">
        <f>IF($Z174=1400,'RI compounds'!$C$12,IF($Z174&lt;'RI compounds'!$D$12,IF($Z174&gt;'RI compounds'!$D$11,(LN($Z174)-LN('RI compounds'!$D$11))*'RI compounds'!$H$12+'RI compounds'!$C$11,""),""))</f>
        <v/>
      </c>
      <c r="AK174" s="50" t="str">
        <f>IF($Z174=1500,'RI compounds'!$C$13,IF($Z174&lt;'RI compounds'!$D$13,IF($Z174&gt;'RI compounds'!$D$12,(LN($Z174)-LN('RI compounds'!$D$12))*'RI compounds'!$H$13+'RI compounds'!$C$12,""),""))</f>
        <v/>
      </c>
      <c r="AL174" s="50" t="str">
        <f>IF($Z174=1600,'RI compounds'!$C$14,IF($Z174&lt;'RI compounds'!$D$14,IF($Z174&gt;'RI compounds'!$D$13,(LN($Z174)-LN('RI compounds'!$D$13))*'RI compounds'!$H$14+'RI compounds'!$C$13,""),""))</f>
        <v/>
      </c>
      <c r="AM174" s="50" t="str">
        <f>IF($Z174=1700,'RI compounds'!$C$15,IF($Z174&lt;'RI compounds'!$D$15,IF($Z174&gt;'RI compounds'!$D$14,(LN($Z174)-LN('RI compounds'!$D$14))*'RI compounds'!$H$15+'RI compounds'!$C$14,""),""))</f>
        <v/>
      </c>
      <c r="AN174" s="50" t="str">
        <f>IF($Z174=1800,'RI compounds'!$C$16,IF($Z174&lt;'RI compounds'!$D$16,IF($Z174&gt;'RI compounds'!$D$15,(LN($Z174)-LN('RI compounds'!$D$15))*'RI compounds'!$H$16+'RI compounds'!$C$15,""),""))</f>
        <v/>
      </c>
      <c r="AO174" s="50" t="str">
        <f>IF($Z174=1900,'RI compounds'!$C$17,IF($Z174&lt;'RI compounds'!$D$17,IF($Z174&gt;'RI compounds'!$D$16,(LN($Z174)-LN('RI compounds'!$D$16))*'RI compounds'!$H$17+'RI compounds'!$C$16,""),""))</f>
        <v/>
      </c>
      <c r="AP174" s="50" t="str">
        <f>IF($Z174=2000,'RI compounds'!$C$18,IF($Z174&lt;'RI compounds'!$D$18,IF($Z174&gt;'RI compounds'!$D$17,(LN($Z174)-LN('RI compounds'!$D$17))*'RI compounds'!$H$18+'RI compounds'!$C$17,""),""))</f>
        <v/>
      </c>
      <c r="AQ174" s="50" t="str">
        <f>IF($Z174=2100,'RI compounds'!$C$19,IF($Z174&lt;'RI compounds'!$D$19,IF($Z174&gt;'RI compounds'!$D$18,(LN($Z174)-LN('RI compounds'!$D$18))*'RI compounds'!$H$19+'RI compounds'!$C$18,""),""))</f>
        <v/>
      </c>
      <c r="AR174" s="50" t="str">
        <f>IF($Z174=2200,'RI compounds'!$C$20,IF($Z174&lt;'RI compounds'!$D$20,IF($Z174&gt;'RI compounds'!$D$19,(LN($Z174)-LN('RI compounds'!$D$19))*'RI compounds'!$H$20+'RI compounds'!$C$19,""),""))</f>
        <v/>
      </c>
      <c r="AS174" s="50" t="str">
        <f>IF($Z174=2300,'RI compounds'!$C$21,IF($Z174&lt;'RI compounds'!$D$21,IF($Z174&gt;'RI compounds'!$D$20,(LN($Z174)-LN('RI compounds'!$D$20))*'RI compounds'!$H$21+'RI compounds'!$C$20,""),""))</f>
        <v/>
      </c>
      <c r="AT174" s="50" t="str">
        <f>IF($Z174&gt;2300,(LN($Z174)-LN('RI compounds'!$D$20))*'RI compounds'!$H$21+'RI compounds'!$C$20,"")</f>
        <v/>
      </c>
    </row>
    <row r="175" spans="1:46" s="7" customFormat="1" ht="15" x14ac:dyDescent="0.25">
      <c r="A175" s="46">
        <f>+All!F175</f>
        <v>0</v>
      </c>
      <c r="B175" s="47" t="e">
        <f>All!#REF!</f>
        <v>#REF!</v>
      </c>
      <c r="C175" s="45" t="e">
        <f>IF(B175&lt;'RI compounds'!$C$3,INT(EXP((B175-'RI compounds'!$C$3)/'RI compounds'!$H$4+LN('RI compounds'!$D$3))),"")</f>
        <v>#REF!</v>
      </c>
      <c r="D175" s="45" t="e">
        <f>IF($B175&lt;'RI compounds'!$C$4,IF($B175&gt;'RI compounds'!$C$3,INT(EXP(($B175-'RI compounds'!$C$3)/'RI compounds'!$H$4+LN('RI compounds'!$D$3))),""),"")</f>
        <v>#REF!</v>
      </c>
      <c r="E175" s="45" t="e">
        <f>IF($B175&lt;'RI compounds'!$C$5,IF($B175&gt;'RI compounds'!$C$4,INT(EXP(($B175-'RI compounds'!$C$4)/'RI compounds'!$H$5+LN('RI compounds'!$D$4))),""),"")</f>
        <v>#REF!</v>
      </c>
      <c r="F175" s="45" t="e">
        <f>IF($B175&lt;'RI compounds'!$C$6,IF($B175&gt;'RI compounds'!$C$5,INT(EXP(($B175-'RI compounds'!$C$5)/'RI compounds'!$H$6+LN('RI compounds'!$D$5))),""),"")</f>
        <v>#REF!</v>
      </c>
      <c r="G175" s="45" t="e">
        <f>IF($B175&lt;'RI compounds'!$C$7,IF($B175&gt;'RI compounds'!$C$6,INT(EXP(($B175-'RI compounds'!$C$6)/'RI compounds'!$H$7+LN('RI compounds'!$D$6))),""),"")</f>
        <v>#REF!</v>
      </c>
      <c r="H175" s="45" t="e">
        <f>IF($B175&lt;'RI compounds'!$C$8,IF($B175&gt;'RI compounds'!$C$7,INT(EXP(($B175-'RI compounds'!$C$7)/'RI compounds'!$H$8+LN('RI compounds'!$D$7))),""),"")</f>
        <v>#REF!</v>
      </c>
      <c r="I175" s="45" t="e">
        <f>IF($B175&lt;'RI compounds'!$C$9,IF($B175&gt;'RI compounds'!$C$8,INT(EXP(($B175-'RI compounds'!$C$8)/'RI compounds'!$H$9+LN('RI compounds'!$D$8))),""),"")</f>
        <v>#REF!</v>
      </c>
      <c r="J175" s="45" t="e">
        <f>IF($B175&lt;'RI compounds'!$C$10,IF($B175&gt;'RI compounds'!$C$9,INT(EXP(($B175-'RI compounds'!$C$9)/'RI compounds'!$H$10+LN('RI compounds'!$D$9))),""),"")</f>
        <v>#REF!</v>
      </c>
      <c r="K175" s="45" t="e">
        <f>IF($B175&lt;'RI compounds'!$C$11,IF($B175&gt;'RI compounds'!$C$10,INT(EXP(($B175-'RI compounds'!$C$10)/'RI compounds'!$H$11+LN('RI compounds'!$D$10))),""),"")</f>
        <v>#REF!</v>
      </c>
      <c r="L175" s="45" t="e">
        <f>IF($B175&lt;'RI compounds'!$C$12,IF($B175&gt;'RI compounds'!$C$11,INT(EXP(($B175-'RI compounds'!$C$11)/'RI compounds'!$H$12+LN('RI compounds'!$D$11))),""),"")</f>
        <v>#REF!</v>
      </c>
      <c r="M175" s="45" t="e">
        <f>IF($B175&lt;'RI compounds'!$C$13,IF($B175&gt;'RI compounds'!$C$12,INT(EXP(($B175-'RI compounds'!$C$12)/'RI compounds'!$H$13+LN('RI compounds'!$D$12))),""),"")</f>
        <v>#REF!</v>
      </c>
      <c r="N175" s="45" t="e">
        <f>IF($B175&lt;'RI compounds'!$C$14,IF($B175&gt;'RI compounds'!$C$13,INT(EXP(($B175-'RI compounds'!$C$13)/'RI compounds'!$H$14+LN('RI compounds'!$D$13))),""),"")</f>
        <v>#REF!</v>
      </c>
      <c r="O175" s="45" t="e">
        <f>IF($B175&lt;'RI compounds'!$C$15,IF($B175&gt;'RI compounds'!$C$14,INT(EXP(($B175-'RI compounds'!$C$14)/'RI compounds'!$H$15+LN('RI compounds'!$D$14))),""),"")</f>
        <v>#REF!</v>
      </c>
      <c r="P175" s="45" t="e">
        <f>IF($B175&lt;'RI compounds'!$C$16,IF($B175&gt;'RI compounds'!$C$15,INT(EXP(($B175-'RI compounds'!$C$15)/'RI compounds'!$H$16+LN('RI compounds'!$D$15))),""),"")</f>
        <v>#REF!</v>
      </c>
      <c r="Q175" s="45" t="e">
        <f>IF($B175&lt;'RI compounds'!$C$17,IF($B175&gt;'RI compounds'!$C$16,INT(EXP(($B175-'RI compounds'!$C$16)/'RI compounds'!$H$17+LN('RI compounds'!$D$16))),""),"")</f>
        <v>#REF!</v>
      </c>
      <c r="R175" s="45" t="e">
        <f>IF($B175&lt;'RI compounds'!$C$18,IF($B175&gt;'RI compounds'!$C$17,INT(EXP(($B175-'RI compounds'!$C$17)/'RI compounds'!$H$18+LN('RI compounds'!$D$17))),""),"")</f>
        <v>#REF!</v>
      </c>
      <c r="S175" s="45" t="e">
        <f>IF($B175&lt;'RI compounds'!$C$19,IF($B175&gt;'RI compounds'!$C$18,INT(EXP(($B175-'RI compounds'!$C$18)/'RI compounds'!$H$19+LN('RI compounds'!$D$18))),""),"")</f>
        <v>#REF!</v>
      </c>
      <c r="T175" s="45" t="e">
        <f>IF($B175&lt;'RI compounds'!$C$20,IF($B175&gt;'RI compounds'!$C$19,INT(EXP(($B175-'RI compounds'!$C$19)/'RI compounds'!$H$20+LN('RI compounds'!$D$19))),""),"")</f>
        <v>#REF!</v>
      </c>
      <c r="U175" s="45" t="e">
        <f>IF($B175&lt;'RI compounds'!$C$21,IF($B175&gt;'RI compounds'!$C$20,INT(EXP(($B175-'RI compounds'!$C$20)/'RI compounds'!$H$21+LN('RI compounds'!$D$20))),""),"")</f>
        <v>#REF!</v>
      </c>
      <c r="V175" s="45" t="e">
        <f>IF($B175&gt;'RI compounds'!$C$21,INT(EXP(($B175-'RI compounds'!$C$20)/'RI compounds'!$H$21+LN('RI compounds'!$D$20))),"")</f>
        <v>#REF!</v>
      </c>
      <c r="W175" s="28"/>
      <c r="X175" s="48">
        <f>All!B175</f>
        <v>0</v>
      </c>
      <c r="Y175" s="46">
        <f>+All!F175</f>
        <v>0</v>
      </c>
      <c r="Z175" s="49">
        <f>+All!H175</f>
        <v>0</v>
      </c>
      <c r="AA175" s="50" t="e">
        <f>IF($Z175=500,'RI compounds'!$C$3,IF($Z175&lt;'RI compounds'!$D$3,(LN($Z175)-LN('RI compounds'!$D$3))*'RI compounds'!$H$4+'RI compounds'!$C$3,""))</f>
        <v>#NUM!</v>
      </c>
      <c r="AB175" s="50" t="str">
        <f>IF($Z175=600,'RI compounds'!$C$4,IF($Z175&lt;'RI compounds'!$D$4,IF($Z175&gt;'RI compounds'!$D$3,(LN($Z175)-LN('RI compounds'!$D$3))*'RI compounds'!$H$4+'RI compounds'!$C$3,""),""))</f>
        <v/>
      </c>
      <c r="AC175" s="50" t="str">
        <f>IF($Z175=700,+'RI compounds'!$C$5,IF($Z175&lt;'RI compounds'!$D$5,IF($Z175&gt;'RI compounds'!$D$4,(LN($Z175)-LN('RI compounds'!$D$4))*'RI compounds'!$H$5+'RI compounds'!$C$4,""),""))</f>
        <v/>
      </c>
      <c r="AD175" s="50" t="str">
        <f>IF($Z175=800,'RI compounds'!$C$6,IF($Z175&lt;'RI compounds'!$D$6,IF($Z175&gt;'RI compounds'!$D$5,(LN($Z175)-LN('RI compounds'!$D$5))*'RI compounds'!$H$6+'RI compounds'!$C$5,""),""))</f>
        <v/>
      </c>
      <c r="AE175" s="50" t="str">
        <f>IF($Z175=900,'RI compounds'!$C$7,IF($Z175&lt;'RI compounds'!$D$7,IF($Z175&gt;'RI compounds'!$D$6,(LN($Z175)-LN('RI compounds'!$D$6))*'RI compounds'!$H$7+'RI compounds'!$C$6,""),""))</f>
        <v/>
      </c>
      <c r="AF175" s="50" t="str">
        <f>IF($Z175=1000,'RI compounds'!$C$8,IF($Z175&lt;'RI compounds'!$D$8,IF($Z175&gt;'RI compounds'!$D$7,(LN($Z175)-LN('RI compounds'!$D$7))*'RI compounds'!$H$8+'RI compounds'!$C$7,""),""))</f>
        <v/>
      </c>
      <c r="AG175" s="50" t="str">
        <f>IF($Z175=1100,'RI compounds'!$C$9,IF($Z175&lt;'RI compounds'!$D$9,IF($Z175&gt;'RI compounds'!$D$8,(LN($Z175)-LN('RI compounds'!$D$8))*'RI compounds'!$H$9+'RI compounds'!$C$8,""),""))</f>
        <v/>
      </c>
      <c r="AH175" s="50" t="str">
        <f>IF($Z175=1200,'RI compounds'!$C$10,IF($Z175&lt;'RI compounds'!$D$10,IF($Z175&gt;'RI compounds'!$D$9,(LN($Z175)-LN('RI compounds'!$D$9))*'RI compounds'!$H$10+'RI compounds'!$C$9,""),""))</f>
        <v/>
      </c>
      <c r="AI175" s="50" t="str">
        <f>IF($Z175=1300,'RI compounds'!$C$11,IF($Z175&lt;'RI compounds'!$D$11,IF($Z175&gt;'RI compounds'!$D$10,(LN($Z175)-LN('RI compounds'!$D$10))*'RI compounds'!$H$11+'RI compounds'!$C$10,""),""))</f>
        <v/>
      </c>
      <c r="AJ175" s="50" t="str">
        <f>IF($Z175=1400,'RI compounds'!$C$12,IF($Z175&lt;'RI compounds'!$D$12,IF($Z175&gt;'RI compounds'!$D$11,(LN($Z175)-LN('RI compounds'!$D$11))*'RI compounds'!$H$12+'RI compounds'!$C$11,""),""))</f>
        <v/>
      </c>
      <c r="AK175" s="50" t="str">
        <f>IF($Z175=1500,'RI compounds'!$C$13,IF($Z175&lt;'RI compounds'!$D$13,IF($Z175&gt;'RI compounds'!$D$12,(LN($Z175)-LN('RI compounds'!$D$12))*'RI compounds'!$H$13+'RI compounds'!$C$12,""),""))</f>
        <v/>
      </c>
      <c r="AL175" s="50" t="str">
        <f>IF($Z175=1600,'RI compounds'!$C$14,IF($Z175&lt;'RI compounds'!$D$14,IF($Z175&gt;'RI compounds'!$D$13,(LN($Z175)-LN('RI compounds'!$D$13))*'RI compounds'!$H$14+'RI compounds'!$C$13,""),""))</f>
        <v/>
      </c>
      <c r="AM175" s="50" t="str">
        <f>IF($Z175=1700,'RI compounds'!$C$15,IF($Z175&lt;'RI compounds'!$D$15,IF($Z175&gt;'RI compounds'!$D$14,(LN($Z175)-LN('RI compounds'!$D$14))*'RI compounds'!$H$15+'RI compounds'!$C$14,""),""))</f>
        <v/>
      </c>
      <c r="AN175" s="50" t="str">
        <f>IF($Z175=1800,'RI compounds'!$C$16,IF($Z175&lt;'RI compounds'!$D$16,IF($Z175&gt;'RI compounds'!$D$15,(LN($Z175)-LN('RI compounds'!$D$15))*'RI compounds'!$H$16+'RI compounds'!$C$15,""),""))</f>
        <v/>
      </c>
      <c r="AO175" s="50" t="str">
        <f>IF($Z175=1900,'RI compounds'!$C$17,IF($Z175&lt;'RI compounds'!$D$17,IF($Z175&gt;'RI compounds'!$D$16,(LN($Z175)-LN('RI compounds'!$D$16))*'RI compounds'!$H$17+'RI compounds'!$C$16,""),""))</f>
        <v/>
      </c>
      <c r="AP175" s="50" t="str">
        <f>IF($Z175=2000,'RI compounds'!$C$18,IF($Z175&lt;'RI compounds'!$D$18,IF($Z175&gt;'RI compounds'!$D$17,(LN($Z175)-LN('RI compounds'!$D$17))*'RI compounds'!$H$18+'RI compounds'!$C$17,""),""))</f>
        <v/>
      </c>
      <c r="AQ175" s="50" t="str">
        <f>IF($Z175=2100,'RI compounds'!$C$19,IF($Z175&lt;'RI compounds'!$D$19,IF($Z175&gt;'RI compounds'!$D$18,(LN($Z175)-LN('RI compounds'!$D$18))*'RI compounds'!$H$19+'RI compounds'!$C$18,""),""))</f>
        <v/>
      </c>
      <c r="AR175" s="50" t="str">
        <f>IF($Z175=2200,'RI compounds'!$C$20,IF($Z175&lt;'RI compounds'!$D$20,IF($Z175&gt;'RI compounds'!$D$19,(LN($Z175)-LN('RI compounds'!$D$19))*'RI compounds'!$H$20+'RI compounds'!$C$19,""),""))</f>
        <v/>
      </c>
      <c r="AS175" s="50" t="str">
        <f>IF($Z175=2300,'RI compounds'!$C$21,IF($Z175&lt;'RI compounds'!$D$21,IF($Z175&gt;'RI compounds'!$D$20,(LN($Z175)-LN('RI compounds'!$D$20))*'RI compounds'!$H$21+'RI compounds'!$C$20,""),""))</f>
        <v/>
      </c>
      <c r="AT175" s="50" t="str">
        <f>IF($Z175&gt;2300,(LN($Z175)-LN('RI compounds'!$D$20))*'RI compounds'!$H$21+'RI compounds'!$C$20,"")</f>
        <v/>
      </c>
    </row>
    <row r="176" spans="1:46" s="7" customFormat="1" ht="15" x14ac:dyDescent="0.25">
      <c r="A176" s="46">
        <f>+All!F176</f>
        <v>0</v>
      </c>
      <c r="B176" s="47" t="e">
        <f>All!#REF!</f>
        <v>#REF!</v>
      </c>
      <c r="C176" s="45" t="e">
        <f>IF(B176&lt;'RI compounds'!$C$3,INT(EXP((B176-'RI compounds'!$C$3)/'RI compounds'!$H$4+LN('RI compounds'!$D$3))),"")</f>
        <v>#REF!</v>
      </c>
      <c r="D176" s="45" t="e">
        <f>IF($B176&lt;'RI compounds'!$C$4,IF($B176&gt;'RI compounds'!$C$3,INT(EXP(($B176-'RI compounds'!$C$3)/'RI compounds'!$H$4+LN('RI compounds'!$D$3))),""),"")</f>
        <v>#REF!</v>
      </c>
      <c r="E176" s="45" t="e">
        <f>IF($B176&lt;'RI compounds'!$C$5,IF($B176&gt;'RI compounds'!$C$4,INT(EXP(($B176-'RI compounds'!$C$4)/'RI compounds'!$H$5+LN('RI compounds'!$D$4))),""),"")</f>
        <v>#REF!</v>
      </c>
      <c r="F176" s="45" t="e">
        <f>IF($B176&lt;'RI compounds'!$C$6,IF($B176&gt;'RI compounds'!$C$5,INT(EXP(($B176-'RI compounds'!$C$5)/'RI compounds'!$H$6+LN('RI compounds'!$D$5))),""),"")</f>
        <v>#REF!</v>
      </c>
      <c r="G176" s="45" t="e">
        <f>IF($B176&lt;'RI compounds'!$C$7,IF($B176&gt;'RI compounds'!$C$6,INT(EXP(($B176-'RI compounds'!$C$6)/'RI compounds'!$H$7+LN('RI compounds'!$D$6))),""),"")</f>
        <v>#REF!</v>
      </c>
      <c r="H176" s="45" t="e">
        <f>IF($B176&lt;'RI compounds'!$C$8,IF($B176&gt;'RI compounds'!$C$7,INT(EXP(($B176-'RI compounds'!$C$7)/'RI compounds'!$H$8+LN('RI compounds'!$D$7))),""),"")</f>
        <v>#REF!</v>
      </c>
      <c r="I176" s="45" t="e">
        <f>IF($B176&lt;'RI compounds'!$C$9,IF($B176&gt;'RI compounds'!$C$8,INT(EXP(($B176-'RI compounds'!$C$8)/'RI compounds'!$H$9+LN('RI compounds'!$D$8))),""),"")</f>
        <v>#REF!</v>
      </c>
      <c r="J176" s="45" t="e">
        <f>IF($B176&lt;'RI compounds'!$C$10,IF($B176&gt;'RI compounds'!$C$9,INT(EXP(($B176-'RI compounds'!$C$9)/'RI compounds'!$H$10+LN('RI compounds'!$D$9))),""),"")</f>
        <v>#REF!</v>
      </c>
      <c r="K176" s="45" t="e">
        <f>IF($B176&lt;'RI compounds'!$C$11,IF($B176&gt;'RI compounds'!$C$10,INT(EXP(($B176-'RI compounds'!$C$10)/'RI compounds'!$H$11+LN('RI compounds'!$D$10))),""),"")</f>
        <v>#REF!</v>
      </c>
      <c r="L176" s="45" t="e">
        <f>IF($B176&lt;'RI compounds'!$C$12,IF($B176&gt;'RI compounds'!$C$11,INT(EXP(($B176-'RI compounds'!$C$11)/'RI compounds'!$H$12+LN('RI compounds'!$D$11))),""),"")</f>
        <v>#REF!</v>
      </c>
      <c r="M176" s="45" t="e">
        <f>IF($B176&lt;'RI compounds'!$C$13,IF($B176&gt;'RI compounds'!$C$12,INT(EXP(($B176-'RI compounds'!$C$12)/'RI compounds'!$H$13+LN('RI compounds'!$D$12))),""),"")</f>
        <v>#REF!</v>
      </c>
      <c r="N176" s="45" t="e">
        <f>IF($B176&lt;'RI compounds'!$C$14,IF($B176&gt;'RI compounds'!$C$13,INT(EXP(($B176-'RI compounds'!$C$13)/'RI compounds'!$H$14+LN('RI compounds'!$D$13))),""),"")</f>
        <v>#REF!</v>
      </c>
      <c r="O176" s="45" t="e">
        <f>IF($B176&lt;'RI compounds'!$C$15,IF($B176&gt;'RI compounds'!$C$14,INT(EXP(($B176-'RI compounds'!$C$14)/'RI compounds'!$H$15+LN('RI compounds'!$D$14))),""),"")</f>
        <v>#REF!</v>
      </c>
      <c r="P176" s="45" t="e">
        <f>IF($B176&lt;'RI compounds'!$C$16,IF($B176&gt;'RI compounds'!$C$15,INT(EXP(($B176-'RI compounds'!$C$15)/'RI compounds'!$H$16+LN('RI compounds'!$D$15))),""),"")</f>
        <v>#REF!</v>
      </c>
      <c r="Q176" s="45" t="e">
        <f>IF($B176&lt;'RI compounds'!$C$17,IF($B176&gt;'RI compounds'!$C$16,INT(EXP(($B176-'RI compounds'!$C$16)/'RI compounds'!$H$17+LN('RI compounds'!$D$16))),""),"")</f>
        <v>#REF!</v>
      </c>
      <c r="R176" s="45" t="e">
        <f>IF($B176&lt;'RI compounds'!$C$18,IF($B176&gt;'RI compounds'!$C$17,INT(EXP(($B176-'RI compounds'!$C$17)/'RI compounds'!$H$18+LN('RI compounds'!$D$17))),""),"")</f>
        <v>#REF!</v>
      </c>
      <c r="S176" s="45" t="e">
        <f>IF($B176&lt;'RI compounds'!$C$19,IF($B176&gt;'RI compounds'!$C$18,INT(EXP(($B176-'RI compounds'!$C$18)/'RI compounds'!$H$19+LN('RI compounds'!$D$18))),""),"")</f>
        <v>#REF!</v>
      </c>
      <c r="T176" s="45" t="e">
        <f>IF($B176&lt;'RI compounds'!$C$20,IF($B176&gt;'RI compounds'!$C$19,INT(EXP(($B176-'RI compounds'!$C$19)/'RI compounds'!$H$20+LN('RI compounds'!$D$19))),""),"")</f>
        <v>#REF!</v>
      </c>
      <c r="U176" s="45" t="e">
        <f>IF($B176&lt;'RI compounds'!$C$21,IF($B176&gt;'RI compounds'!$C$20,INT(EXP(($B176-'RI compounds'!$C$20)/'RI compounds'!$H$21+LN('RI compounds'!$D$20))),""),"")</f>
        <v>#REF!</v>
      </c>
      <c r="V176" s="45" t="e">
        <f>IF($B176&gt;'RI compounds'!$C$21,INT(EXP(($B176-'RI compounds'!$C$20)/'RI compounds'!$H$21+LN('RI compounds'!$D$20))),"")</f>
        <v>#REF!</v>
      </c>
      <c r="W176" s="28"/>
      <c r="X176" s="48">
        <f>All!B176</f>
        <v>0</v>
      </c>
      <c r="Y176" s="46">
        <f>+All!F176</f>
        <v>0</v>
      </c>
      <c r="Z176" s="49">
        <f>+All!H176</f>
        <v>0</v>
      </c>
      <c r="AA176" s="50" t="e">
        <f>IF($Z176=500,'RI compounds'!$C$3,IF($Z176&lt;'RI compounds'!$D$3,(LN($Z176)-LN('RI compounds'!$D$3))*'RI compounds'!$H$4+'RI compounds'!$C$3,""))</f>
        <v>#NUM!</v>
      </c>
      <c r="AB176" s="50" t="str">
        <f>IF($Z176=600,'RI compounds'!$C$4,IF($Z176&lt;'RI compounds'!$D$4,IF($Z176&gt;'RI compounds'!$D$3,(LN($Z176)-LN('RI compounds'!$D$3))*'RI compounds'!$H$4+'RI compounds'!$C$3,""),""))</f>
        <v/>
      </c>
      <c r="AC176" s="50" t="str">
        <f>IF($Z176=700,+'RI compounds'!$C$5,IF($Z176&lt;'RI compounds'!$D$5,IF($Z176&gt;'RI compounds'!$D$4,(LN($Z176)-LN('RI compounds'!$D$4))*'RI compounds'!$H$5+'RI compounds'!$C$4,""),""))</f>
        <v/>
      </c>
      <c r="AD176" s="50" t="str">
        <f>IF($Z176=800,'RI compounds'!$C$6,IF($Z176&lt;'RI compounds'!$D$6,IF($Z176&gt;'RI compounds'!$D$5,(LN($Z176)-LN('RI compounds'!$D$5))*'RI compounds'!$H$6+'RI compounds'!$C$5,""),""))</f>
        <v/>
      </c>
      <c r="AE176" s="50" t="str">
        <f>IF($Z176=900,'RI compounds'!$C$7,IF($Z176&lt;'RI compounds'!$D$7,IF($Z176&gt;'RI compounds'!$D$6,(LN($Z176)-LN('RI compounds'!$D$6))*'RI compounds'!$H$7+'RI compounds'!$C$6,""),""))</f>
        <v/>
      </c>
      <c r="AF176" s="50" t="str">
        <f>IF($Z176=1000,'RI compounds'!$C$8,IF($Z176&lt;'RI compounds'!$D$8,IF($Z176&gt;'RI compounds'!$D$7,(LN($Z176)-LN('RI compounds'!$D$7))*'RI compounds'!$H$8+'RI compounds'!$C$7,""),""))</f>
        <v/>
      </c>
      <c r="AG176" s="50" t="str">
        <f>IF($Z176=1100,'RI compounds'!$C$9,IF($Z176&lt;'RI compounds'!$D$9,IF($Z176&gt;'RI compounds'!$D$8,(LN($Z176)-LN('RI compounds'!$D$8))*'RI compounds'!$H$9+'RI compounds'!$C$8,""),""))</f>
        <v/>
      </c>
      <c r="AH176" s="50" t="str">
        <f>IF($Z176=1200,'RI compounds'!$C$10,IF($Z176&lt;'RI compounds'!$D$10,IF($Z176&gt;'RI compounds'!$D$9,(LN($Z176)-LN('RI compounds'!$D$9))*'RI compounds'!$H$10+'RI compounds'!$C$9,""),""))</f>
        <v/>
      </c>
      <c r="AI176" s="50" t="str">
        <f>IF($Z176=1300,'RI compounds'!$C$11,IF($Z176&lt;'RI compounds'!$D$11,IF($Z176&gt;'RI compounds'!$D$10,(LN($Z176)-LN('RI compounds'!$D$10))*'RI compounds'!$H$11+'RI compounds'!$C$10,""),""))</f>
        <v/>
      </c>
      <c r="AJ176" s="50" t="str">
        <f>IF($Z176=1400,'RI compounds'!$C$12,IF($Z176&lt;'RI compounds'!$D$12,IF($Z176&gt;'RI compounds'!$D$11,(LN($Z176)-LN('RI compounds'!$D$11))*'RI compounds'!$H$12+'RI compounds'!$C$11,""),""))</f>
        <v/>
      </c>
      <c r="AK176" s="50" t="str">
        <f>IF($Z176=1500,'RI compounds'!$C$13,IF($Z176&lt;'RI compounds'!$D$13,IF($Z176&gt;'RI compounds'!$D$12,(LN($Z176)-LN('RI compounds'!$D$12))*'RI compounds'!$H$13+'RI compounds'!$C$12,""),""))</f>
        <v/>
      </c>
      <c r="AL176" s="50" t="str">
        <f>IF($Z176=1600,'RI compounds'!$C$14,IF($Z176&lt;'RI compounds'!$D$14,IF($Z176&gt;'RI compounds'!$D$13,(LN($Z176)-LN('RI compounds'!$D$13))*'RI compounds'!$H$14+'RI compounds'!$C$13,""),""))</f>
        <v/>
      </c>
      <c r="AM176" s="50" t="str">
        <f>IF($Z176=1700,'RI compounds'!$C$15,IF($Z176&lt;'RI compounds'!$D$15,IF($Z176&gt;'RI compounds'!$D$14,(LN($Z176)-LN('RI compounds'!$D$14))*'RI compounds'!$H$15+'RI compounds'!$C$14,""),""))</f>
        <v/>
      </c>
      <c r="AN176" s="50" t="str">
        <f>IF($Z176=1800,'RI compounds'!$C$16,IF($Z176&lt;'RI compounds'!$D$16,IF($Z176&gt;'RI compounds'!$D$15,(LN($Z176)-LN('RI compounds'!$D$15))*'RI compounds'!$H$16+'RI compounds'!$C$15,""),""))</f>
        <v/>
      </c>
      <c r="AO176" s="50" t="str">
        <f>IF($Z176=1900,'RI compounds'!$C$17,IF($Z176&lt;'RI compounds'!$D$17,IF($Z176&gt;'RI compounds'!$D$16,(LN($Z176)-LN('RI compounds'!$D$16))*'RI compounds'!$H$17+'RI compounds'!$C$16,""),""))</f>
        <v/>
      </c>
      <c r="AP176" s="50" t="str">
        <f>IF($Z176=2000,'RI compounds'!$C$18,IF($Z176&lt;'RI compounds'!$D$18,IF($Z176&gt;'RI compounds'!$D$17,(LN($Z176)-LN('RI compounds'!$D$17))*'RI compounds'!$H$18+'RI compounds'!$C$17,""),""))</f>
        <v/>
      </c>
      <c r="AQ176" s="50" t="str">
        <f>IF($Z176=2100,'RI compounds'!$C$19,IF($Z176&lt;'RI compounds'!$D$19,IF($Z176&gt;'RI compounds'!$D$18,(LN($Z176)-LN('RI compounds'!$D$18))*'RI compounds'!$H$19+'RI compounds'!$C$18,""),""))</f>
        <v/>
      </c>
      <c r="AR176" s="50" t="str">
        <f>IF($Z176=2200,'RI compounds'!$C$20,IF($Z176&lt;'RI compounds'!$D$20,IF($Z176&gt;'RI compounds'!$D$19,(LN($Z176)-LN('RI compounds'!$D$19))*'RI compounds'!$H$20+'RI compounds'!$C$19,""),""))</f>
        <v/>
      </c>
      <c r="AS176" s="50" t="str">
        <f>IF($Z176=2300,'RI compounds'!$C$21,IF($Z176&lt;'RI compounds'!$D$21,IF($Z176&gt;'RI compounds'!$D$20,(LN($Z176)-LN('RI compounds'!$D$20))*'RI compounds'!$H$21+'RI compounds'!$C$20,""),""))</f>
        <v/>
      </c>
      <c r="AT176" s="50" t="str">
        <f>IF($Z176&gt;2300,(LN($Z176)-LN('RI compounds'!$D$20))*'RI compounds'!$H$21+'RI compounds'!$C$20,"")</f>
        <v/>
      </c>
    </row>
    <row r="177" spans="1:46" s="7" customFormat="1" ht="15" x14ac:dyDescent="0.25">
      <c r="A177" s="46">
        <f>+All!F177</f>
        <v>0</v>
      </c>
      <c r="B177" s="47" t="e">
        <f>All!#REF!</f>
        <v>#REF!</v>
      </c>
      <c r="C177" s="45" t="e">
        <f>IF(B177&lt;'RI compounds'!$C$3,INT(EXP((B177-'RI compounds'!$C$3)/'RI compounds'!$H$4+LN('RI compounds'!$D$3))),"")</f>
        <v>#REF!</v>
      </c>
      <c r="D177" s="45" t="e">
        <f>IF($B177&lt;'RI compounds'!$C$4,IF($B177&gt;'RI compounds'!$C$3,INT(EXP(($B177-'RI compounds'!$C$3)/'RI compounds'!$H$4+LN('RI compounds'!$D$3))),""),"")</f>
        <v>#REF!</v>
      </c>
      <c r="E177" s="45" t="e">
        <f>IF($B177&lt;'RI compounds'!$C$5,IF($B177&gt;'RI compounds'!$C$4,INT(EXP(($B177-'RI compounds'!$C$4)/'RI compounds'!$H$5+LN('RI compounds'!$D$4))),""),"")</f>
        <v>#REF!</v>
      </c>
      <c r="F177" s="45" t="e">
        <f>IF($B177&lt;'RI compounds'!$C$6,IF($B177&gt;'RI compounds'!$C$5,INT(EXP(($B177-'RI compounds'!$C$5)/'RI compounds'!$H$6+LN('RI compounds'!$D$5))),""),"")</f>
        <v>#REF!</v>
      </c>
      <c r="G177" s="45" t="e">
        <f>IF($B177&lt;'RI compounds'!$C$7,IF($B177&gt;'RI compounds'!$C$6,INT(EXP(($B177-'RI compounds'!$C$6)/'RI compounds'!$H$7+LN('RI compounds'!$D$6))),""),"")</f>
        <v>#REF!</v>
      </c>
      <c r="H177" s="45" t="e">
        <f>IF($B177&lt;'RI compounds'!$C$8,IF($B177&gt;'RI compounds'!$C$7,INT(EXP(($B177-'RI compounds'!$C$7)/'RI compounds'!$H$8+LN('RI compounds'!$D$7))),""),"")</f>
        <v>#REF!</v>
      </c>
      <c r="I177" s="45" t="e">
        <f>IF($B177&lt;'RI compounds'!$C$9,IF($B177&gt;'RI compounds'!$C$8,INT(EXP(($B177-'RI compounds'!$C$8)/'RI compounds'!$H$9+LN('RI compounds'!$D$8))),""),"")</f>
        <v>#REF!</v>
      </c>
      <c r="J177" s="45" t="e">
        <f>IF($B177&lt;'RI compounds'!$C$10,IF($B177&gt;'RI compounds'!$C$9,INT(EXP(($B177-'RI compounds'!$C$9)/'RI compounds'!$H$10+LN('RI compounds'!$D$9))),""),"")</f>
        <v>#REF!</v>
      </c>
      <c r="K177" s="45" t="e">
        <f>IF($B177&lt;'RI compounds'!$C$11,IF($B177&gt;'RI compounds'!$C$10,INT(EXP(($B177-'RI compounds'!$C$10)/'RI compounds'!$H$11+LN('RI compounds'!$D$10))),""),"")</f>
        <v>#REF!</v>
      </c>
      <c r="L177" s="45" t="e">
        <f>IF($B177&lt;'RI compounds'!$C$12,IF($B177&gt;'RI compounds'!$C$11,INT(EXP(($B177-'RI compounds'!$C$11)/'RI compounds'!$H$12+LN('RI compounds'!$D$11))),""),"")</f>
        <v>#REF!</v>
      </c>
      <c r="M177" s="45" t="e">
        <f>IF($B177&lt;'RI compounds'!$C$13,IF($B177&gt;'RI compounds'!$C$12,INT(EXP(($B177-'RI compounds'!$C$12)/'RI compounds'!$H$13+LN('RI compounds'!$D$12))),""),"")</f>
        <v>#REF!</v>
      </c>
      <c r="N177" s="45" t="e">
        <f>IF($B177&lt;'RI compounds'!$C$14,IF($B177&gt;'RI compounds'!$C$13,INT(EXP(($B177-'RI compounds'!$C$13)/'RI compounds'!$H$14+LN('RI compounds'!$D$13))),""),"")</f>
        <v>#REF!</v>
      </c>
      <c r="O177" s="45" t="e">
        <f>IF($B177&lt;'RI compounds'!$C$15,IF($B177&gt;'RI compounds'!$C$14,INT(EXP(($B177-'RI compounds'!$C$14)/'RI compounds'!$H$15+LN('RI compounds'!$D$14))),""),"")</f>
        <v>#REF!</v>
      </c>
      <c r="P177" s="45" t="e">
        <f>IF($B177&lt;'RI compounds'!$C$16,IF($B177&gt;'RI compounds'!$C$15,INT(EXP(($B177-'RI compounds'!$C$15)/'RI compounds'!$H$16+LN('RI compounds'!$D$15))),""),"")</f>
        <v>#REF!</v>
      </c>
      <c r="Q177" s="45" t="e">
        <f>IF($B177&lt;'RI compounds'!$C$17,IF($B177&gt;'RI compounds'!$C$16,INT(EXP(($B177-'RI compounds'!$C$16)/'RI compounds'!$H$17+LN('RI compounds'!$D$16))),""),"")</f>
        <v>#REF!</v>
      </c>
      <c r="R177" s="45" t="e">
        <f>IF($B177&lt;'RI compounds'!$C$18,IF($B177&gt;'RI compounds'!$C$17,INT(EXP(($B177-'RI compounds'!$C$17)/'RI compounds'!$H$18+LN('RI compounds'!$D$17))),""),"")</f>
        <v>#REF!</v>
      </c>
      <c r="S177" s="45" t="e">
        <f>IF($B177&lt;'RI compounds'!$C$19,IF($B177&gt;'RI compounds'!$C$18,INT(EXP(($B177-'RI compounds'!$C$18)/'RI compounds'!$H$19+LN('RI compounds'!$D$18))),""),"")</f>
        <v>#REF!</v>
      </c>
      <c r="T177" s="45" t="e">
        <f>IF($B177&lt;'RI compounds'!$C$20,IF($B177&gt;'RI compounds'!$C$19,INT(EXP(($B177-'RI compounds'!$C$19)/'RI compounds'!$H$20+LN('RI compounds'!$D$19))),""),"")</f>
        <v>#REF!</v>
      </c>
      <c r="U177" s="45" t="e">
        <f>IF($B177&lt;'RI compounds'!$C$21,IF($B177&gt;'RI compounds'!$C$20,INT(EXP(($B177-'RI compounds'!$C$20)/'RI compounds'!$H$21+LN('RI compounds'!$D$20))),""),"")</f>
        <v>#REF!</v>
      </c>
      <c r="V177" s="45" t="e">
        <f>IF($B177&gt;'RI compounds'!$C$21,INT(EXP(($B177-'RI compounds'!$C$20)/'RI compounds'!$H$21+LN('RI compounds'!$D$20))),"")</f>
        <v>#REF!</v>
      </c>
      <c r="W177" s="28"/>
      <c r="X177" s="48">
        <f>All!B177</f>
        <v>0</v>
      </c>
      <c r="Y177" s="46">
        <f>+All!F177</f>
        <v>0</v>
      </c>
      <c r="Z177" s="49">
        <f>+All!H177</f>
        <v>0</v>
      </c>
      <c r="AA177" s="50" t="e">
        <f>IF($Z177=500,'RI compounds'!$C$3,IF($Z177&lt;'RI compounds'!$D$3,(LN($Z177)-LN('RI compounds'!$D$3))*'RI compounds'!$H$4+'RI compounds'!$C$3,""))</f>
        <v>#NUM!</v>
      </c>
      <c r="AB177" s="50" t="str">
        <f>IF($Z177=600,'RI compounds'!$C$4,IF($Z177&lt;'RI compounds'!$D$4,IF($Z177&gt;'RI compounds'!$D$3,(LN($Z177)-LN('RI compounds'!$D$3))*'RI compounds'!$H$4+'RI compounds'!$C$3,""),""))</f>
        <v/>
      </c>
      <c r="AC177" s="50" t="str">
        <f>IF($Z177=700,+'RI compounds'!$C$5,IF($Z177&lt;'RI compounds'!$D$5,IF($Z177&gt;'RI compounds'!$D$4,(LN($Z177)-LN('RI compounds'!$D$4))*'RI compounds'!$H$5+'RI compounds'!$C$4,""),""))</f>
        <v/>
      </c>
      <c r="AD177" s="50" t="str">
        <f>IF($Z177=800,'RI compounds'!$C$6,IF($Z177&lt;'RI compounds'!$D$6,IF($Z177&gt;'RI compounds'!$D$5,(LN($Z177)-LN('RI compounds'!$D$5))*'RI compounds'!$H$6+'RI compounds'!$C$5,""),""))</f>
        <v/>
      </c>
      <c r="AE177" s="50" t="str">
        <f>IF($Z177=900,'RI compounds'!$C$7,IF($Z177&lt;'RI compounds'!$D$7,IF($Z177&gt;'RI compounds'!$D$6,(LN($Z177)-LN('RI compounds'!$D$6))*'RI compounds'!$H$7+'RI compounds'!$C$6,""),""))</f>
        <v/>
      </c>
      <c r="AF177" s="50" t="str">
        <f>IF($Z177=1000,'RI compounds'!$C$8,IF($Z177&lt;'RI compounds'!$D$8,IF($Z177&gt;'RI compounds'!$D$7,(LN($Z177)-LN('RI compounds'!$D$7))*'RI compounds'!$H$8+'RI compounds'!$C$7,""),""))</f>
        <v/>
      </c>
      <c r="AG177" s="50" t="str">
        <f>IF($Z177=1100,'RI compounds'!$C$9,IF($Z177&lt;'RI compounds'!$D$9,IF($Z177&gt;'RI compounds'!$D$8,(LN($Z177)-LN('RI compounds'!$D$8))*'RI compounds'!$H$9+'RI compounds'!$C$8,""),""))</f>
        <v/>
      </c>
      <c r="AH177" s="50" t="str">
        <f>IF($Z177=1200,'RI compounds'!$C$10,IF($Z177&lt;'RI compounds'!$D$10,IF($Z177&gt;'RI compounds'!$D$9,(LN($Z177)-LN('RI compounds'!$D$9))*'RI compounds'!$H$10+'RI compounds'!$C$9,""),""))</f>
        <v/>
      </c>
      <c r="AI177" s="50" t="str">
        <f>IF($Z177=1300,'RI compounds'!$C$11,IF($Z177&lt;'RI compounds'!$D$11,IF($Z177&gt;'RI compounds'!$D$10,(LN($Z177)-LN('RI compounds'!$D$10))*'RI compounds'!$H$11+'RI compounds'!$C$10,""),""))</f>
        <v/>
      </c>
      <c r="AJ177" s="50" t="str">
        <f>IF($Z177=1400,'RI compounds'!$C$12,IF($Z177&lt;'RI compounds'!$D$12,IF($Z177&gt;'RI compounds'!$D$11,(LN($Z177)-LN('RI compounds'!$D$11))*'RI compounds'!$H$12+'RI compounds'!$C$11,""),""))</f>
        <v/>
      </c>
      <c r="AK177" s="50" t="str">
        <f>IF($Z177=1500,'RI compounds'!$C$13,IF($Z177&lt;'RI compounds'!$D$13,IF($Z177&gt;'RI compounds'!$D$12,(LN($Z177)-LN('RI compounds'!$D$12))*'RI compounds'!$H$13+'RI compounds'!$C$12,""),""))</f>
        <v/>
      </c>
      <c r="AL177" s="50" t="str">
        <f>IF($Z177=1600,'RI compounds'!$C$14,IF($Z177&lt;'RI compounds'!$D$14,IF($Z177&gt;'RI compounds'!$D$13,(LN($Z177)-LN('RI compounds'!$D$13))*'RI compounds'!$H$14+'RI compounds'!$C$13,""),""))</f>
        <v/>
      </c>
      <c r="AM177" s="50" t="str">
        <f>IF($Z177=1700,'RI compounds'!$C$15,IF($Z177&lt;'RI compounds'!$D$15,IF($Z177&gt;'RI compounds'!$D$14,(LN($Z177)-LN('RI compounds'!$D$14))*'RI compounds'!$H$15+'RI compounds'!$C$14,""),""))</f>
        <v/>
      </c>
      <c r="AN177" s="50" t="str">
        <f>IF($Z177=1800,'RI compounds'!$C$16,IF($Z177&lt;'RI compounds'!$D$16,IF($Z177&gt;'RI compounds'!$D$15,(LN($Z177)-LN('RI compounds'!$D$15))*'RI compounds'!$H$16+'RI compounds'!$C$15,""),""))</f>
        <v/>
      </c>
      <c r="AO177" s="50" t="str">
        <f>IF($Z177=1900,'RI compounds'!$C$17,IF($Z177&lt;'RI compounds'!$D$17,IF($Z177&gt;'RI compounds'!$D$16,(LN($Z177)-LN('RI compounds'!$D$16))*'RI compounds'!$H$17+'RI compounds'!$C$16,""),""))</f>
        <v/>
      </c>
      <c r="AP177" s="50" t="str">
        <f>IF($Z177=2000,'RI compounds'!$C$18,IF($Z177&lt;'RI compounds'!$D$18,IF($Z177&gt;'RI compounds'!$D$17,(LN($Z177)-LN('RI compounds'!$D$17))*'RI compounds'!$H$18+'RI compounds'!$C$17,""),""))</f>
        <v/>
      </c>
      <c r="AQ177" s="50" t="str">
        <f>IF($Z177=2100,'RI compounds'!$C$19,IF($Z177&lt;'RI compounds'!$D$19,IF($Z177&gt;'RI compounds'!$D$18,(LN($Z177)-LN('RI compounds'!$D$18))*'RI compounds'!$H$19+'RI compounds'!$C$18,""),""))</f>
        <v/>
      </c>
      <c r="AR177" s="50" t="str">
        <f>IF($Z177=2200,'RI compounds'!$C$20,IF($Z177&lt;'RI compounds'!$D$20,IF($Z177&gt;'RI compounds'!$D$19,(LN($Z177)-LN('RI compounds'!$D$19))*'RI compounds'!$H$20+'RI compounds'!$C$19,""),""))</f>
        <v/>
      </c>
      <c r="AS177" s="50" t="str">
        <f>IF($Z177=2300,'RI compounds'!$C$21,IF($Z177&lt;'RI compounds'!$D$21,IF($Z177&gt;'RI compounds'!$D$20,(LN($Z177)-LN('RI compounds'!$D$20))*'RI compounds'!$H$21+'RI compounds'!$C$20,""),""))</f>
        <v/>
      </c>
      <c r="AT177" s="50" t="str">
        <f>IF($Z177&gt;2300,(LN($Z177)-LN('RI compounds'!$D$20))*'RI compounds'!$H$21+'RI compounds'!$C$20,"")</f>
        <v/>
      </c>
    </row>
    <row r="178" spans="1:46" s="7" customFormat="1" ht="15" x14ac:dyDescent="0.25">
      <c r="A178" s="46">
        <f>+All!F178</f>
        <v>0</v>
      </c>
      <c r="B178" s="47" t="e">
        <f>All!#REF!</f>
        <v>#REF!</v>
      </c>
      <c r="C178" s="45" t="e">
        <f>IF(B178&lt;'RI compounds'!$C$3,INT(EXP((B178-'RI compounds'!$C$3)/'RI compounds'!$H$4+LN('RI compounds'!$D$3))),"")</f>
        <v>#REF!</v>
      </c>
      <c r="D178" s="45" t="e">
        <f>IF($B178&lt;'RI compounds'!$C$4,IF($B178&gt;'RI compounds'!$C$3,INT(EXP(($B178-'RI compounds'!$C$3)/'RI compounds'!$H$4+LN('RI compounds'!$D$3))),""),"")</f>
        <v>#REF!</v>
      </c>
      <c r="E178" s="45" t="e">
        <f>IF($B178&lt;'RI compounds'!$C$5,IF($B178&gt;'RI compounds'!$C$4,INT(EXP(($B178-'RI compounds'!$C$4)/'RI compounds'!$H$5+LN('RI compounds'!$D$4))),""),"")</f>
        <v>#REF!</v>
      </c>
      <c r="F178" s="45" t="e">
        <f>IF($B178&lt;'RI compounds'!$C$6,IF($B178&gt;'RI compounds'!$C$5,INT(EXP(($B178-'RI compounds'!$C$5)/'RI compounds'!$H$6+LN('RI compounds'!$D$5))),""),"")</f>
        <v>#REF!</v>
      </c>
      <c r="G178" s="45" t="e">
        <f>IF($B178&lt;'RI compounds'!$C$7,IF($B178&gt;'RI compounds'!$C$6,INT(EXP(($B178-'RI compounds'!$C$6)/'RI compounds'!$H$7+LN('RI compounds'!$D$6))),""),"")</f>
        <v>#REF!</v>
      </c>
      <c r="H178" s="45" t="e">
        <f>IF($B178&lt;'RI compounds'!$C$8,IF($B178&gt;'RI compounds'!$C$7,INT(EXP(($B178-'RI compounds'!$C$7)/'RI compounds'!$H$8+LN('RI compounds'!$D$7))),""),"")</f>
        <v>#REF!</v>
      </c>
      <c r="I178" s="45" t="e">
        <f>IF($B178&lt;'RI compounds'!$C$9,IF($B178&gt;'RI compounds'!$C$8,INT(EXP(($B178-'RI compounds'!$C$8)/'RI compounds'!$H$9+LN('RI compounds'!$D$8))),""),"")</f>
        <v>#REF!</v>
      </c>
      <c r="J178" s="45" t="e">
        <f>IF($B178&lt;'RI compounds'!$C$10,IF($B178&gt;'RI compounds'!$C$9,INT(EXP(($B178-'RI compounds'!$C$9)/'RI compounds'!$H$10+LN('RI compounds'!$D$9))),""),"")</f>
        <v>#REF!</v>
      </c>
      <c r="K178" s="45" t="e">
        <f>IF($B178&lt;'RI compounds'!$C$11,IF($B178&gt;'RI compounds'!$C$10,INT(EXP(($B178-'RI compounds'!$C$10)/'RI compounds'!$H$11+LN('RI compounds'!$D$10))),""),"")</f>
        <v>#REF!</v>
      </c>
      <c r="L178" s="45" t="e">
        <f>IF($B178&lt;'RI compounds'!$C$12,IF($B178&gt;'RI compounds'!$C$11,INT(EXP(($B178-'RI compounds'!$C$11)/'RI compounds'!$H$12+LN('RI compounds'!$D$11))),""),"")</f>
        <v>#REF!</v>
      </c>
      <c r="M178" s="45" t="e">
        <f>IF($B178&lt;'RI compounds'!$C$13,IF($B178&gt;'RI compounds'!$C$12,INT(EXP(($B178-'RI compounds'!$C$12)/'RI compounds'!$H$13+LN('RI compounds'!$D$12))),""),"")</f>
        <v>#REF!</v>
      </c>
      <c r="N178" s="45" t="e">
        <f>IF($B178&lt;'RI compounds'!$C$14,IF($B178&gt;'RI compounds'!$C$13,INT(EXP(($B178-'RI compounds'!$C$13)/'RI compounds'!$H$14+LN('RI compounds'!$D$13))),""),"")</f>
        <v>#REF!</v>
      </c>
      <c r="O178" s="45" t="e">
        <f>IF($B178&lt;'RI compounds'!$C$15,IF($B178&gt;'RI compounds'!$C$14,INT(EXP(($B178-'RI compounds'!$C$14)/'RI compounds'!$H$15+LN('RI compounds'!$D$14))),""),"")</f>
        <v>#REF!</v>
      </c>
      <c r="P178" s="45" t="e">
        <f>IF($B178&lt;'RI compounds'!$C$16,IF($B178&gt;'RI compounds'!$C$15,INT(EXP(($B178-'RI compounds'!$C$15)/'RI compounds'!$H$16+LN('RI compounds'!$D$15))),""),"")</f>
        <v>#REF!</v>
      </c>
      <c r="Q178" s="45" t="e">
        <f>IF($B178&lt;'RI compounds'!$C$17,IF($B178&gt;'RI compounds'!$C$16,INT(EXP(($B178-'RI compounds'!$C$16)/'RI compounds'!$H$17+LN('RI compounds'!$D$16))),""),"")</f>
        <v>#REF!</v>
      </c>
      <c r="R178" s="45" t="e">
        <f>IF($B178&lt;'RI compounds'!$C$18,IF($B178&gt;'RI compounds'!$C$17,INT(EXP(($B178-'RI compounds'!$C$17)/'RI compounds'!$H$18+LN('RI compounds'!$D$17))),""),"")</f>
        <v>#REF!</v>
      </c>
      <c r="S178" s="45" t="e">
        <f>IF($B178&lt;'RI compounds'!$C$19,IF($B178&gt;'RI compounds'!$C$18,INT(EXP(($B178-'RI compounds'!$C$18)/'RI compounds'!$H$19+LN('RI compounds'!$D$18))),""),"")</f>
        <v>#REF!</v>
      </c>
      <c r="T178" s="45" t="e">
        <f>IF($B178&lt;'RI compounds'!$C$20,IF($B178&gt;'RI compounds'!$C$19,INT(EXP(($B178-'RI compounds'!$C$19)/'RI compounds'!$H$20+LN('RI compounds'!$D$19))),""),"")</f>
        <v>#REF!</v>
      </c>
      <c r="U178" s="45" t="e">
        <f>IF($B178&lt;'RI compounds'!$C$21,IF($B178&gt;'RI compounds'!$C$20,INT(EXP(($B178-'RI compounds'!$C$20)/'RI compounds'!$H$21+LN('RI compounds'!$D$20))),""),"")</f>
        <v>#REF!</v>
      </c>
      <c r="V178" s="45" t="e">
        <f>IF($B178&gt;'RI compounds'!$C$21,INT(EXP(($B178-'RI compounds'!$C$20)/'RI compounds'!$H$21+LN('RI compounds'!$D$20))),"")</f>
        <v>#REF!</v>
      </c>
      <c r="W178" s="28"/>
      <c r="X178" s="48">
        <f>All!B178</f>
        <v>0</v>
      </c>
      <c r="Y178" s="46">
        <f>+All!F178</f>
        <v>0</v>
      </c>
      <c r="Z178" s="49">
        <f>+All!H178</f>
        <v>0</v>
      </c>
      <c r="AA178" s="50" t="e">
        <f>IF($Z178=500,'RI compounds'!$C$3,IF($Z178&lt;'RI compounds'!$D$3,(LN($Z178)-LN('RI compounds'!$D$3))*'RI compounds'!$H$4+'RI compounds'!$C$3,""))</f>
        <v>#NUM!</v>
      </c>
      <c r="AB178" s="50" t="str">
        <f>IF($Z178=600,'RI compounds'!$C$4,IF($Z178&lt;'RI compounds'!$D$4,IF($Z178&gt;'RI compounds'!$D$3,(LN($Z178)-LN('RI compounds'!$D$3))*'RI compounds'!$H$4+'RI compounds'!$C$3,""),""))</f>
        <v/>
      </c>
      <c r="AC178" s="50" t="str">
        <f>IF($Z178=700,+'RI compounds'!$C$5,IF($Z178&lt;'RI compounds'!$D$5,IF($Z178&gt;'RI compounds'!$D$4,(LN($Z178)-LN('RI compounds'!$D$4))*'RI compounds'!$H$5+'RI compounds'!$C$4,""),""))</f>
        <v/>
      </c>
      <c r="AD178" s="50" t="str">
        <f>IF($Z178=800,'RI compounds'!$C$6,IF($Z178&lt;'RI compounds'!$D$6,IF($Z178&gt;'RI compounds'!$D$5,(LN($Z178)-LN('RI compounds'!$D$5))*'RI compounds'!$H$6+'RI compounds'!$C$5,""),""))</f>
        <v/>
      </c>
      <c r="AE178" s="50" t="str">
        <f>IF($Z178=900,'RI compounds'!$C$7,IF($Z178&lt;'RI compounds'!$D$7,IF($Z178&gt;'RI compounds'!$D$6,(LN($Z178)-LN('RI compounds'!$D$6))*'RI compounds'!$H$7+'RI compounds'!$C$6,""),""))</f>
        <v/>
      </c>
      <c r="AF178" s="50" t="str">
        <f>IF($Z178=1000,'RI compounds'!$C$8,IF($Z178&lt;'RI compounds'!$D$8,IF($Z178&gt;'RI compounds'!$D$7,(LN($Z178)-LN('RI compounds'!$D$7))*'RI compounds'!$H$8+'RI compounds'!$C$7,""),""))</f>
        <v/>
      </c>
      <c r="AG178" s="50" t="str">
        <f>IF($Z178=1100,'RI compounds'!$C$9,IF($Z178&lt;'RI compounds'!$D$9,IF($Z178&gt;'RI compounds'!$D$8,(LN($Z178)-LN('RI compounds'!$D$8))*'RI compounds'!$H$9+'RI compounds'!$C$8,""),""))</f>
        <v/>
      </c>
      <c r="AH178" s="50" t="str">
        <f>IF($Z178=1200,'RI compounds'!$C$10,IF($Z178&lt;'RI compounds'!$D$10,IF($Z178&gt;'RI compounds'!$D$9,(LN($Z178)-LN('RI compounds'!$D$9))*'RI compounds'!$H$10+'RI compounds'!$C$9,""),""))</f>
        <v/>
      </c>
      <c r="AI178" s="50" t="str">
        <f>IF($Z178=1300,'RI compounds'!$C$11,IF($Z178&lt;'RI compounds'!$D$11,IF($Z178&gt;'RI compounds'!$D$10,(LN($Z178)-LN('RI compounds'!$D$10))*'RI compounds'!$H$11+'RI compounds'!$C$10,""),""))</f>
        <v/>
      </c>
      <c r="AJ178" s="50" t="str">
        <f>IF($Z178=1400,'RI compounds'!$C$12,IF($Z178&lt;'RI compounds'!$D$12,IF($Z178&gt;'RI compounds'!$D$11,(LN($Z178)-LN('RI compounds'!$D$11))*'RI compounds'!$H$12+'RI compounds'!$C$11,""),""))</f>
        <v/>
      </c>
      <c r="AK178" s="50" t="str">
        <f>IF($Z178=1500,'RI compounds'!$C$13,IF($Z178&lt;'RI compounds'!$D$13,IF($Z178&gt;'RI compounds'!$D$12,(LN($Z178)-LN('RI compounds'!$D$12))*'RI compounds'!$H$13+'RI compounds'!$C$12,""),""))</f>
        <v/>
      </c>
      <c r="AL178" s="50" t="str">
        <f>IF($Z178=1600,'RI compounds'!$C$14,IF($Z178&lt;'RI compounds'!$D$14,IF($Z178&gt;'RI compounds'!$D$13,(LN($Z178)-LN('RI compounds'!$D$13))*'RI compounds'!$H$14+'RI compounds'!$C$13,""),""))</f>
        <v/>
      </c>
      <c r="AM178" s="50" t="str">
        <f>IF($Z178=1700,'RI compounds'!$C$15,IF($Z178&lt;'RI compounds'!$D$15,IF($Z178&gt;'RI compounds'!$D$14,(LN($Z178)-LN('RI compounds'!$D$14))*'RI compounds'!$H$15+'RI compounds'!$C$14,""),""))</f>
        <v/>
      </c>
      <c r="AN178" s="50" t="str">
        <f>IF($Z178=1800,'RI compounds'!$C$16,IF($Z178&lt;'RI compounds'!$D$16,IF($Z178&gt;'RI compounds'!$D$15,(LN($Z178)-LN('RI compounds'!$D$15))*'RI compounds'!$H$16+'RI compounds'!$C$15,""),""))</f>
        <v/>
      </c>
      <c r="AO178" s="50" t="str">
        <f>IF($Z178=1900,'RI compounds'!$C$17,IF($Z178&lt;'RI compounds'!$D$17,IF($Z178&gt;'RI compounds'!$D$16,(LN($Z178)-LN('RI compounds'!$D$16))*'RI compounds'!$H$17+'RI compounds'!$C$16,""),""))</f>
        <v/>
      </c>
      <c r="AP178" s="50" t="str">
        <f>IF($Z178=2000,'RI compounds'!$C$18,IF($Z178&lt;'RI compounds'!$D$18,IF($Z178&gt;'RI compounds'!$D$17,(LN($Z178)-LN('RI compounds'!$D$17))*'RI compounds'!$H$18+'RI compounds'!$C$17,""),""))</f>
        <v/>
      </c>
      <c r="AQ178" s="50" t="str">
        <f>IF($Z178=2100,'RI compounds'!$C$19,IF($Z178&lt;'RI compounds'!$D$19,IF($Z178&gt;'RI compounds'!$D$18,(LN($Z178)-LN('RI compounds'!$D$18))*'RI compounds'!$H$19+'RI compounds'!$C$18,""),""))</f>
        <v/>
      </c>
      <c r="AR178" s="50" t="str">
        <f>IF($Z178=2200,'RI compounds'!$C$20,IF($Z178&lt;'RI compounds'!$D$20,IF($Z178&gt;'RI compounds'!$D$19,(LN($Z178)-LN('RI compounds'!$D$19))*'RI compounds'!$H$20+'RI compounds'!$C$19,""),""))</f>
        <v/>
      </c>
      <c r="AS178" s="50" t="str">
        <f>IF($Z178=2300,'RI compounds'!$C$21,IF($Z178&lt;'RI compounds'!$D$21,IF($Z178&gt;'RI compounds'!$D$20,(LN($Z178)-LN('RI compounds'!$D$20))*'RI compounds'!$H$21+'RI compounds'!$C$20,""),""))</f>
        <v/>
      </c>
      <c r="AT178" s="50" t="str">
        <f>IF($Z178&gt;2300,(LN($Z178)-LN('RI compounds'!$D$20))*'RI compounds'!$H$21+'RI compounds'!$C$20,"")</f>
        <v/>
      </c>
    </row>
    <row r="179" spans="1:46" s="7" customFormat="1" ht="15" x14ac:dyDescent="0.25">
      <c r="A179" s="46">
        <f>+All!F179</f>
        <v>0</v>
      </c>
      <c r="B179" s="47" t="e">
        <f>All!#REF!</f>
        <v>#REF!</v>
      </c>
      <c r="C179" s="45" t="e">
        <f>IF(B179&lt;'RI compounds'!$C$3,INT(EXP((B179-'RI compounds'!$C$3)/'RI compounds'!$H$4+LN('RI compounds'!$D$3))),"")</f>
        <v>#REF!</v>
      </c>
      <c r="D179" s="45" t="e">
        <f>IF($B179&lt;'RI compounds'!$C$4,IF($B179&gt;'RI compounds'!$C$3,INT(EXP(($B179-'RI compounds'!$C$3)/'RI compounds'!$H$4+LN('RI compounds'!$D$3))),""),"")</f>
        <v>#REF!</v>
      </c>
      <c r="E179" s="45" t="e">
        <f>IF($B179&lt;'RI compounds'!$C$5,IF($B179&gt;'RI compounds'!$C$4,INT(EXP(($B179-'RI compounds'!$C$4)/'RI compounds'!$H$5+LN('RI compounds'!$D$4))),""),"")</f>
        <v>#REF!</v>
      </c>
      <c r="F179" s="45" t="e">
        <f>IF($B179&lt;'RI compounds'!$C$6,IF($B179&gt;'RI compounds'!$C$5,INT(EXP(($B179-'RI compounds'!$C$5)/'RI compounds'!$H$6+LN('RI compounds'!$D$5))),""),"")</f>
        <v>#REF!</v>
      </c>
      <c r="G179" s="45" t="e">
        <f>IF($B179&lt;'RI compounds'!$C$7,IF($B179&gt;'RI compounds'!$C$6,INT(EXP(($B179-'RI compounds'!$C$6)/'RI compounds'!$H$7+LN('RI compounds'!$D$6))),""),"")</f>
        <v>#REF!</v>
      </c>
      <c r="H179" s="45" t="e">
        <f>IF($B179&lt;'RI compounds'!$C$8,IF($B179&gt;'RI compounds'!$C$7,INT(EXP(($B179-'RI compounds'!$C$7)/'RI compounds'!$H$8+LN('RI compounds'!$D$7))),""),"")</f>
        <v>#REF!</v>
      </c>
      <c r="I179" s="45" t="e">
        <f>IF($B179&lt;'RI compounds'!$C$9,IF($B179&gt;'RI compounds'!$C$8,INT(EXP(($B179-'RI compounds'!$C$8)/'RI compounds'!$H$9+LN('RI compounds'!$D$8))),""),"")</f>
        <v>#REF!</v>
      </c>
      <c r="J179" s="45" t="e">
        <f>IF($B179&lt;'RI compounds'!$C$10,IF($B179&gt;'RI compounds'!$C$9,INT(EXP(($B179-'RI compounds'!$C$9)/'RI compounds'!$H$10+LN('RI compounds'!$D$9))),""),"")</f>
        <v>#REF!</v>
      </c>
      <c r="K179" s="45" t="e">
        <f>IF($B179&lt;'RI compounds'!$C$11,IF($B179&gt;'RI compounds'!$C$10,INT(EXP(($B179-'RI compounds'!$C$10)/'RI compounds'!$H$11+LN('RI compounds'!$D$10))),""),"")</f>
        <v>#REF!</v>
      </c>
      <c r="L179" s="45" t="e">
        <f>IF($B179&lt;'RI compounds'!$C$12,IF($B179&gt;'RI compounds'!$C$11,INT(EXP(($B179-'RI compounds'!$C$11)/'RI compounds'!$H$12+LN('RI compounds'!$D$11))),""),"")</f>
        <v>#REF!</v>
      </c>
      <c r="M179" s="45" t="e">
        <f>IF($B179&lt;'RI compounds'!$C$13,IF($B179&gt;'RI compounds'!$C$12,INT(EXP(($B179-'RI compounds'!$C$12)/'RI compounds'!$H$13+LN('RI compounds'!$D$12))),""),"")</f>
        <v>#REF!</v>
      </c>
      <c r="N179" s="45" t="e">
        <f>IF($B179&lt;'RI compounds'!$C$14,IF($B179&gt;'RI compounds'!$C$13,INT(EXP(($B179-'RI compounds'!$C$13)/'RI compounds'!$H$14+LN('RI compounds'!$D$13))),""),"")</f>
        <v>#REF!</v>
      </c>
      <c r="O179" s="45" t="e">
        <f>IF($B179&lt;'RI compounds'!$C$15,IF($B179&gt;'RI compounds'!$C$14,INT(EXP(($B179-'RI compounds'!$C$14)/'RI compounds'!$H$15+LN('RI compounds'!$D$14))),""),"")</f>
        <v>#REF!</v>
      </c>
      <c r="P179" s="45" t="e">
        <f>IF($B179&lt;'RI compounds'!$C$16,IF($B179&gt;'RI compounds'!$C$15,INT(EXP(($B179-'RI compounds'!$C$15)/'RI compounds'!$H$16+LN('RI compounds'!$D$15))),""),"")</f>
        <v>#REF!</v>
      </c>
      <c r="Q179" s="45" t="e">
        <f>IF($B179&lt;'RI compounds'!$C$17,IF($B179&gt;'RI compounds'!$C$16,INT(EXP(($B179-'RI compounds'!$C$16)/'RI compounds'!$H$17+LN('RI compounds'!$D$16))),""),"")</f>
        <v>#REF!</v>
      </c>
      <c r="R179" s="45" t="e">
        <f>IF($B179&lt;'RI compounds'!$C$18,IF($B179&gt;'RI compounds'!$C$17,INT(EXP(($B179-'RI compounds'!$C$17)/'RI compounds'!$H$18+LN('RI compounds'!$D$17))),""),"")</f>
        <v>#REF!</v>
      </c>
      <c r="S179" s="45" t="e">
        <f>IF($B179&lt;'RI compounds'!$C$19,IF($B179&gt;'RI compounds'!$C$18,INT(EXP(($B179-'RI compounds'!$C$18)/'RI compounds'!$H$19+LN('RI compounds'!$D$18))),""),"")</f>
        <v>#REF!</v>
      </c>
      <c r="T179" s="45" t="e">
        <f>IF($B179&lt;'RI compounds'!$C$20,IF($B179&gt;'RI compounds'!$C$19,INT(EXP(($B179-'RI compounds'!$C$19)/'RI compounds'!$H$20+LN('RI compounds'!$D$19))),""),"")</f>
        <v>#REF!</v>
      </c>
      <c r="U179" s="45" t="e">
        <f>IF($B179&lt;'RI compounds'!$C$21,IF($B179&gt;'RI compounds'!$C$20,INT(EXP(($B179-'RI compounds'!$C$20)/'RI compounds'!$H$21+LN('RI compounds'!$D$20))),""),"")</f>
        <v>#REF!</v>
      </c>
      <c r="V179" s="45" t="e">
        <f>IF($B179&gt;'RI compounds'!$C$21,INT(EXP(($B179-'RI compounds'!$C$20)/'RI compounds'!$H$21+LN('RI compounds'!$D$20))),"")</f>
        <v>#REF!</v>
      </c>
      <c r="W179" s="28"/>
      <c r="X179" s="48">
        <f>All!B179</f>
        <v>0</v>
      </c>
      <c r="Y179" s="46">
        <f>+All!F179</f>
        <v>0</v>
      </c>
      <c r="Z179" s="49">
        <f>+All!H179</f>
        <v>0</v>
      </c>
      <c r="AA179" s="50" t="e">
        <f>IF($Z179=500,'RI compounds'!$C$3,IF($Z179&lt;'RI compounds'!$D$3,(LN($Z179)-LN('RI compounds'!$D$3))*'RI compounds'!$H$4+'RI compounds'!$C$3,""))</f>
        <v>#NUM!</v>
      </c>
      <c r="AB179" s="50" t="str">
        <f>IF($Z179=600,'RI compounds'!$C$4,IF($Z179&lt;'RI compounds'!$D$4,IF($Z179&gt;'RI compounds'!$D$3,(LN($Z179)-LN('RI compounds'!$D$3))*'RI compounds'!$H$4+'RI compounds'!$C$3,""),""))</f>
        <v/>
      </c>
      <c r="AC179" s="50" t="str">
        <f>IF($Z179=700,+'RI compounds'!$C$5,IF($Z179&lt;'RI compounds'!$D$5,IF($Z179&gt;'RI compounds'!$D$4,(LN($Z179)-LN('RI compounds'!$D$4))*'RI compounds'!$H$5+'RI compounds'!$C$4,""),""))</f>
        <v/>
      </c>
      <c r="AD179" s="50" t="str">
        <f>IF($Z179=800,'RI compounds'!$C$6,IF($Z179&lt;'RI compounds'!$D$6,IF($Z179&gt;'RI compounds'!$D$5,(LN($Z179)-LN('RI compounds'!$D$5))*'RI compounds'!$H$6+'RI compounds'!$C$5,""),""))</f>
        <v/>
      </c>
      <c r="AE179" s="50" t="str">
        <f>IF($Z179=900,'RI compounds'!$C$7,IF($Z179&lt;'RI compounds'!$D$7,IF($Z179&gt;'RI compounds'!$D$6,(LN($Z179)-LN('RI compounds'!$D$6))*'RI compounds'!$H$7+'RI compounds'!$C$6,""),""))</f>
        <v/>
      </c>
      <c r="AF179" s="50" t="str">
        <f>IF($Z179=1000,'RI compounds'!$C$8,IF($Z179&lt;'RI compounds'!$D$8,IF($Z179&gt;'RI compounds'!$D$7,(LN($Z179)-LN('RI compounds'!$D$7))*'RI compounds'!$H$8+'RI compounds'!$C$7,""),""))</f>
        <v/>
      </c>
      <c r="AG179" s="50" t="str">
        <f>IF($Z179=1100,'RI compounds'!$C$9,IF($Z179&lt;'RI compounds'!$D$9,IF($Z179&gt;'RI compounds'!$D$8,(LN($Z179)-LN('RI compounds'!$D$8))*'RI compounds'!$H$9+'RI compounds'!$C$8,""),""))</f>
        <v/>
      </c>
      <c r="AH179" s="50" t="str">
        <f>IF($Z179=1200,'RI compounds'!$C$10,IF($Z179&lt;'RI compounds'!$D$10,IF($Z179&gt;'RI compounds'!$D$9,(LN($Z179)-LN('RI compounds'!$D$9))*'RI compounds'!$H$10+'RI compounds'!$C$9,""),""))</f>
        <v/>
      </c>
      <c r="AI179" s="50" t="str">
        <f>IF($Z179=1300,'RI compounds'!$C$11,IF($Z179&lt;'RI compounds'!$D$11,IF($Z179&gt;'RI compounds'!$D$10,(LN($Z179)-LN('RI compounds'!$D$10))*'RI compounds'!$H$11+'RI compounds'!$C$10,""),""))</f>
        <v/>
      </c>
      <c r="AJ179" s="50" t="str">
        <f>IF($Z179=1400,'RI compounds'!$C$12,IF($Z179&lt;'RI compounds'!$D$12,IF($Z179&gt;'RI compounds'!$D$11,(LN($Z179)-LN('RI compounds'!$D$11))*'RI compounds'!$H$12+'RI compounds'!$C$11,""),""))</f>
        <v/>
      </c>
      <c r="AK179" s="50" t="str">
        <f>IF($Z179=1500,'RI compounds'!$C$13,IF($Z179&lt;'RI compounds'!$D$13,IF($Z179&gt;'RI compounds'!$D$12,(LN($Z179)-LN('RI compounds'!$D$12))*'RI compounds'!$H$13+'RI compounds'!$C$12,""),""))</f>
        <v/>
      </c>
      <c r="AL179" s="50" t="str">
        <f>IF($Z179=1600,'RI compounds'!$C$14,IF($Z179&lt;'RI compounds'!$D$14,IF($Z179&gt;'RI compounds'!$D$13,(LN($Z179)-LN('RI compounds'!$D$13))*'RI compounds'!$H$14+'RI compounds'!$C$13,""),""))</f>
        <v/>
      </c>
      <c r="AM179" s="50" t="str">
        <f>IF($Z179=1700,'RI compounds'!$C$15,IF($Z179&lt;'RI compounds'!$D$15,IF($Z179&gt;'RI compounds'!$D$14,(LN($Z179)-LN('RI compounds'!$D$14))*'RI compounds'!$H$15+'RI compounds'!$C$14,""),""))</f>
        <v/>
      </c>
      <c r="AN179" s="50" t="str">
        <f>IF($Z179=1800,'RI compounds'!$C$16,IF($Z179&lt;'RI compounds'!$D$16,IF($Z179&gt;'RI compounds'!$D$15,(LN($Z179)-LN('RI compounds'!$D$15))*'RI compounds'!$H$16+'RI compounds'!$C$15,""),""))</f>
        <v/>
      </c>
      <c r="AO179" s="50" t="str">
        <f>IF($Z179=1900,'RI compounds'!$C$17,IF($Z179&lt;'RI compounds'!$D$17,IF($Z179&gt;'RI compounds'!$D$16,(LN($Z179)-LN('RI compounds'!$D$16))*'RI compounds'!$H$17+'RI compounds'!$C$16,""),""))</f>
        <v/>
      </c>
      <c r="AP179" s="50" t="str">
        <f>IF($Z179=2000,'RI compounds'!$C$18,IF($Z179&lt;'RI compounds'!$D$18,IF($Z179&gt;'RI compounds'!$D$17,(LN($Z179)-LN('RI compounds'!$D$17))*'RI compounds'!$H$18+'RI compounds'!$C$17,""),""))</f>
        <v/>
      </c>
      <c r="AQ179" s="50" t="str">
        <f>IF($Z179=2100,'RI compounds'!$C$19,IF($Z179&lt;'RI compounds'!$D$19,IF($Z179&gt;'RI compounds'!$D$18,(LN($Z179)-LN('RI compounds'!$D$18))*'RI compounds'!$H$19+'RI compounds'!$C$18,""),""))</f>
        <v/>
      </c>
      <c r="AR179" s="50" t="str">
        <f>IF($Z179=2200,'RI compounds'!$C$20,IF($Z179&lt;'RI compounds'!$D$20,IF($Z179&gt;'RI compounds'!$D$19,(LN($Z179)-LN('RI compounds'!$D$19))*'RI compounds'!$H$20+'RI compounds'!$C$19,""),""))</f>
        <v/>
      </c>
      <c r="AS179" s="50" t="str">
        <f>IF($Z179=2300,'RI compounds'!$C$21,IF($Z179&lt;'RI compounds'!$D$21,IF($Z179&gt;'RI compounds'!$D$20,(LN($Z179)-LN('RI compounds'!$D$20))*'RI compounds'!$H$21+'RI compounds'!$C$20,""),""))</f>
        <v/>
      </c>
      <c r="AT179" s="50" t="str">
        <f>IF($Z179&gt;2300,(LN($Z179)-LN('RI compounds'!$D$20))*'RI compounds'!$H$21+'RI compounds'!$C$20,"")</f>
        <v/>
      </c>
    </row>
    <row r="180" spans="1:46" s="7" customFormat="1" ht="15" x14ac:dyDescent="0.25">
      <c r="A180" s="46">
        <f>+All!F180</f>
        <v>0</v>
      </c>
      <c r="B180" s="47" t="e">
        <f>All!#REF!</f>
        <v>#REF!</v>
      </c>
      <c r="C180" s="45" t="e">
        <f>IF(B180&lt;'RI compounds'!$C$3,INT(EXP((B180-'RI compounds'!$C$3)/'RI compounds'!$H$4+LN('RI compounds'!$D$3))),"")</f>
        <v>#REF!</v>
      </c>
      <c r="D180" s="45" t="e">
        <f>IF($B180&lt;'RI compounds'!$C$4,IF($B180&gt;'RI compounds'!$C$3,INT(EXP(($B180-'RI compounds'!$C$3)/'RI compounds'!$H$4+LN('RI compounds'!$D$3))),""),"")</f>
        <v>#REF!</v>
      </c>
      <c r="E180" s="45" t="e">
        <f>IF($B180&lt;'RI compounds'!$C$5,IF($B180&gt;'RI compounds'!$C$4,INT(EXP(($B180-'RI compounds'!$C$4)/'RI compounds'!$H$5+LN('RI compounds'!$D$4))),""),"")</f>
        <v>#REF!</v>
      </c>
      <c r="F180" s="45" t="e">
        <f>IF($B180&lt;'RI compounds'!$C$6,IF($B180&gt;'RI compounds'!$C$5,INT(EXP(($B180-'RI compounds'!$C$5)/'RI compounds'!$H$6+LN('RI compounds'!$D$5))),""),"")</f>
        <v>#REF!</v>
      </c>
      <c r="G180" s="45" t="e">
        <f>IF($B180&lt;'RI compounds'!$C$7,IF($B180&gt;'RI compounds'!$C$6,INT(EXP(($B180-'RI compounds'!$C$6)/'RI compounds'!$H$7+LN('RI compounds'!$D$6))),""),"")</f>
        <v>#REF!</v>
      </c>
      <c r="H180" s="45" t="e">
        <f>IF($B180&lt;'RI compounds'!$C$8,IF($B180&gt;'RI compounds'!$C$7,INT(EXP(($B180-'RI compounds'!$C$7)/'RI compounds'!$H$8+LN('RI compounds'!$D$7))),""),"")</f>
        <v>#REF!</v>
      </c>
      <c r="I180" s="45" t="e">
        <f>IF($B180&lt;'RI compounds'!$C$9,IF($B180&gt;'RI compounds'!$C$8,INT(EXP(($B180-'RI compounds'!$C$8)/'RI compounds'!$H$9+LN('RI compounds'!$D$8))),""),"")</f>
        <v>#REF!</v>
      </c>
      <c r="J180" s="45" t="e">
        <f>IF($B180&lt;'RI compounds'!$C$10,IF($B180&gt;'RI compounds'!$C$9,INT(EXP(($B180-'RI compounds'!$C$9)/'RI compounds'!$H$10+LN('RI compounds'!$D$9))),""),"")</f>
        <v>#REF!</v>
      </c>
      <c r="K180" s="45" t="e">
        <f>IF($B180&lt;'RI compounds'!$C$11,IF($B180&gt;'RI compounds'!$C$10,INT(EXP(($B180-'RI compounds'!$C$10)/'RI compounds'!$H$11+LN('RI compounds'!$D$10))),""),"")</f>
        <v>#REF!</v>
      </c>
      <c r="L180" s="45" t="e">
        <f>IF($B180&lt;'RI compounds'!$C$12,IF($B180&gt;'RI compounds'!$C$11,INT(EXP(($B180-'RI compounds'!$C$11)/'RI compounds'!$H$12+LN('RI compounds'!$D$11))),""),"")</f>
        <v>#REF!</v>
      </c>
      <c r="M180" s="45" t="e">
        <f>IF($B180&lt;'RI compounds'!$C$13,IF($B180&gt;'RI compounds'!$C$12,INT(EXP(($B180-'RI compounds'!$C$12)/'RI compounds'!$H$13+LN('RI compounds'!$D$12))),""),"")</f>
        <v>#REF!</v>
      </c>
      <c r="N180" s="45" t="e">
        <f>IF($B180&lt;'RI compounds'!$C$14,IF($B180&gt;'RI compounds'!$C$13,INT(EXP(($B180-'RI compounds'!$C$13)/'RI compounds'!$H$14+LN('RI compounds'!$D$13))),""),"")</f>
        <v>#REF!</v>
      </c>
      <c r="O180" s="45" t="e">
        <f>IF($B180&lt;'RI compounds'!$C$15,IF($B180&gt;'RI compounds'!$C$14,INT(EXP(($B180-'RI compounds'!$C$14)/'RI compounds'!$H$15+LN('RI compounds'!$D$14))),""),"")</f>
        <v>#REF!</v>
      </c>
      <c r="P180" s="45" t="e">
        <f>IF($B180&lt;'RI compounds'!$C$16,IF($B180&gt;'RI compounds'!$C$15,INT(EXP(($B180-'RI compounds'!$C$15)/'RI compounds'!$H$16+LN('RI compounds'!$D$15))),""),"")</f>
        <v>#REF!</v>
      </c>
      <c r="Q180" s="45" t="e">
        <f>IF($B180&lt;'RI compounds'!$C$17,IF($B180&gt;'RI compounds'!$C$16,INT(EXP(($B180-'RI compounds'!$C$16)/'RI compounds'!$H$17+LN('RI compounds'!$D$16))),""),"")</f>
        <v>#REF!</v>
      </c>
      <c r="R180" s="45" t="e">
        <f>IF($B180&lt;'RI compounds'!$C$18,IF($B180&gt;'RI compounds'!$C$17,INT(EXP(($B180-'RI compounds'!$C$17)/'RI compounds'!$H$18+LN('RI compounds'!$D$17))),""),"")</f>
        <v>#REF!</v>
      </c>
      <c r="S180" s="45" t="e">
        <f>IF($B180&lt;'RI compounds'!$C$19,IF($B180&gt;'RI compounds'!$C$18,INT(EXP(($B180-'RI compounds'!$C$18)/'RI compounds'!$H$19+LN('RI compounds'!$D$18))),""),"")</f>
        <v>#REF!</v>
      </c>
      <c r="T180" s="45" t="e">
        <f>IF($B180&lt;'RI compounds'!$C$20,IF($B180&gt;'RI compounds'!$C$19,INT(EXP(($B180-'RI compounds'!$C$19)/'RI compounds'!$H$20+LN('RI compounds'!$D$19))),""),"")</f>
        <v>#REF!</v>
      </c>
      <c r="U180" s="45" t="e">
        <f>IF($B180&lt;'RI compounds'!$C$21,IF($B180&gt;'RI compounds'!$C$20,INT(EXP(($B180-'RI compounds'!$C$20)/'RI compounds'!$H$21+LN('RI compounds'!$D$20))),""),"")</f>
        <v>#REF!</v>
      </c>
      <c r="V180" s="45" t="e">
        <f>IF($B180&gt;'RI compounds'!$C$21,INT(EXP(($B180-'RI compounds'!$C$20)/'RI compounds'!$H$21+LN('RI compounds'!$D$20))),"")</f>
        <v>#REF!</v>
      </c>
      <c r="W180" s="28"/>
      <c r="X180" s="48">
        <f>All!B180</f>
        <v>0</v>
      </c>
      <c r="Y180" s="46">
        <f>+All!F180</f>
        <v>0</v>
      </c>
      <c r="Z180" s="49">
        <f>+All!H180</f>
        <v>0</v>
      </c>
      <c r="AA180" s="50" t="e">
        <f>IF($Z180=500,'RI compounds'!$C$3,IF($Z180&lt;'RI compounds'!$D$3,(LN($Z180)-LN('RI compounds'!$D$3))*'RI compounds'!$H$4+'RI compounds'!$C$3,""))</f>
        <v>#NUM!</v>
      </c>
      <c r="AB180" s="50" t="str">
        <f>IF($Z180=600,'RI compounds'!$C$4,IF($Z180&lt;'RI compounds'!$D$4,IF($Z180&gt;'RI compounds'!$D$3,(LN($Z180)-LN('RI compounds'!$D$3))*'RI compounds'!$H$4+'RI compounds'!$C$3,""),""))</f>
        <v/>
      </c>
      <c r="AC180" s="50" t="str">
        <f>IF($Z180=700,+'RI compounds'!$C$5,IF($Z180&lt;'RI compounds'!$D$5,IF($Z180&gt;'RI compounds'!$D$4,(LN($Z180)-LN('RI compounds'!$D$4))*'RI compounds'!$H$5+'RI compounds'!$C$4,""),""))</f>
        <v/>
      </c>
      <c r="AD180" s="50" t="str">
        <f>IF($Z180=800,'RI compounds'!$C$6,IF($Z180&lt;'RI compounds'!$D$6,IF($Z180&gt;'RI compounds'!$D$5,(LN($Z180)-LN('RI compounds'!$D$5))*'RI compounds'!$H$6+'RI compounds'!$C$5,""),""))</f>
        <v/>
      </c>
      <c r="AE180" s="50" t="str">
        <f>IF($Z180=900,'RI compounds'!$C$7,IF($Z180&lt;'RI compounds'!$D$7,IF($Z180&gt;'RI compounds'!$D$6,(LN($Z180)-LN('RI compounds'!$D$6))*'RI compounds'!$H$7+'RI compounds'!$C$6,""),""))</f>
        <v/>
      </c>
      <c r="AF180" s="50" t="str">
        <f>IF($Z180=1000,'RI compounds'!$C$8,IF($Z180&lt;'RI compounds'!$D$8,IF($Z180&gt;'RI compounds'!$D$7,(LN($Z180)-LN('RI compounds'!$D$7))*'RI compounds'!$H$8+'RI compounds'!$C$7,""),""))</f>
        <v/>
      </c>
      <c r="AG180" s="50" t="str">
        <f>IF($Z180=1100,'RI compounds'!$C$9,IF($Z180&lt;'RI compounds'!$D$9,IF($Z180&gt;'RI compounds'!$D$8,(LN($Z180)-LN('RI compounds'!$D$8))*'RI compounds'!$H$9+'RI compounds'!$C$8,""),""))</f>
        <v/>
      </c>
      <c r="AH180" s="50" t="str">
        <f>IF($Z180=1200,'RI compounds'!$C$10,IF($Z180&lt;'RI compounds'!$D$10,IF($Z180&gt;'RI compounds'!$D$9,(LN($Z180)-LN('RI compounds'!$D$9))*'RI compounds'!$H$10+'RI compounds'!$C$9,""),""))</f>
        <v/>
      </c>
      <c r="AI180" s="50" t="str">
        <f>IF($Z180=1300,'RI compounds'!$C$11,IF($Z180&lt;'RI compounds'!$D$11,IF($Z180&gt;'RI compounds'!$D$10,(LN($Z180)-LN('RI compounds'!$D$10))*'RI compounds'!$H$11+'RI compounds'!$C$10,""),""))</f>
        <v/>
      </c>
      <c r="AJ180" s="50" t="str">
        <f>IF($Z180=1400,'RI compounds'!$C$12,IF($Z180&lt;'RI compounds'!$D$12,IF($Z180&gt;'RI compounds'!$D$11,(LN($Z180)-LN('RI compounds'!$D$11))*'RI compounds'!$H$12+'RI compounds'!$C$11,""),""))</f>
        <v/>
      </c>
      <c r="AK180" s="50" t="str">
        <f>IF($Z180=1500,'RI compounds'!$C$13,IF($Z180&lt;'RI compounds'!$D$13,IF($Z180&gt;'RI compounds'!$D$12,(LN($Z180)-LN('RI compounds'!$D$12))*'RI compounds'!$H$13+'RI compounds'!$C$12,""),""))</f>
        <v/>
      </c>
      <c r="AL180" s="50" t="str">
        <f>IF($Z180=1600,'RI compounds'!$C$14,IF($Z180&lt;'RI compounds'!$D$14,IF($Z180&gt;'RI compounds'!$D$13,(LN($Z180)-LN('RI compounds'!$D$13))*'RI compounds'!$H$14+'RI compounds'!$C$13,""),""))</f>
        <v/>
      </c>
      <c r="AM180" s="50" t="str">
        <f>IF($Z180=1700,'RI compounds'!$C$15,IF($Z180&lt;'RI compounds'!$D$15,IF($Z180&gt;'RI compounds'!$D$14,(LN($Z180)-LN('RI compounds'!$D$14))*'RI compounds'!$H$15+'RI compounds'!$C$14,""),""))</f>
        <v/>
      </c>
      <c r="AN180" s="50" t="str">
        <f>IF($Z180=1800,'RI compounds'!$C$16,IF($Z180&lt;'RI compounds'!$D$16,IF($Z180&gt;'RI compounds'!$D$15,(LN($Z180)-LN('RI compounds'!$D$15))*'RI compounds'!$H$16+'RI compounds'!$C$15,""),""))</f>
        <v/>
      </c>
      <c r="AO180" s="50" t="str">
        <f>IF($Z180=1900,'RI compounds'!$C$17,IF($Z180&lt;'RI compounds'!$D$17,IF($Z180&gt;'RI compounds'!$D$16,(LN($Z180)-LN('RI compounds'!$D$16))*'RI compounds'!$H$17+'RI compounds'!$C$16,""),""))</f>
        <v/>
      </c>
      <c r="AP180" s="50" t="str">
        <f>IF($Z180=2000,'RI compounds'!$C$18,IF($Z180&lt;'RI compounds'!$D$18,IF($Z180&gt;'RI compounds'!$D$17,(LN($Z180)-LN('RI compounds'!$D$17))*'RI compounds'!$H$18+'RI compounds'!$C$17,""),""))</f>
        <v/>
      </c>
      <c r="AQ180" s="50" t="str">
        <f>IF($Z180=2100,'RI compounds'!$C$19,IF($Z180&lt;'RI compounds'!$D$19,IF($Z180&gt;'RI compounds'!$D$18,(LN($Z180)-LN('RI compounds'!$D$18))*'RI compounds'!$H$19+'RI compounds'!$C$18,""),""))</f>
        <v/>
      </c>
      <c r="AR180" s="50" t="str">
        <f>IF($Z180=2200,'RI compounds'!$C$20,IF($Z180&lt;'RI compounds'!$D$20,IF($Z180&gt;'RI compounds'!$D$19,(LN($Z180)-LN('RI compounds'!$D$19))*'RI compounds'!$H$20+'RI compounds'!$C$19,""),""))</f>
        <v/>
      </c>
      <c r="AS180" s="50" t="str">
        <f>IF($Z180=2300,'RI compounds'!$C$21,IF($Z180&lt;'RI compounds'!$D$21,IF($Z180&gt;'RI compounds'!$D$20,(LN($Z180)-LN('RI compounds'!$D$20))*'RI compounds'!$H$21+'RI compounds'!$C$20,""),""))</f>
        <v/>
      </c>
      <c r="AT180" s="50" t="str">
        <f>IF($Z180&gt;2300,(LN($Z180)-LN('RI compounds'!$D$20))*'RI compounds'!$H$21+'RI compounds'!$C$20,"")</f>
        <v/>
      </c>
    </row>
    <row r="181" spans="1:46" s="7" customFormat="1" ht="15" x14ac:dyDescent="0.25">
      <c r="A181" s="46">
        <f>+All!F181</f>
        <v>0</v>
      </c>
      <c r="B181" s="47" t="e">
        <f>All!#REF!</f>
        <v>#REF!</v>
      </c>
      <c r="C181" s="45" t="e">
        <f>IF(B181&lt;'RI compounds'!$C$3,INT(EXP((B181-'RI compounds'!$C$3)/'RI compounds'!$H$4+LN('RI compounds'!$D$3))),"")</f>
        <v>#REF!</v>
      </c>
      <c r="D181" s="45" t="e">
        <f>IF($B181&lt;'RI compounds'!$C$4,IF($B181&gt;'RI compounds'!$C$3,INT(EXP(($B181-'RI compounds'!$C$3)/'RI compounds'!$H$4+LN('RI compounds'!$D$3))),""),"")</f>
        <v>#REF!</v>
      </c>
      <c r="E181" s="45" t="e">
        <f>IF($B181&lt;'RI compounds'!$C$5,IF($B181&gt;'RI compounds'!$C$4,INT(EXP(($B181-'RI compounds'!$C$4)/'RI compounds'!$H$5+LN('RI compounds'!$D$4))),""),"")</f>
        <v>#REF!</v>
      </c>
      <c r="F181" s="45" t="e">
        <f>IF($B181&lt;'RI compounds'!$C$6,IF($B181&gt;'RI compounds'!$C$5,INT(EXP(($B181-'RI compounds'!$C$5)/'RI compounds'!$H$6+LN('RI compounds'!$D$5))),""),"")</f>
        <v>#REF!</v>
      </c>
      <c r="G181" s="45" t="e">
        <f>IF($B181&lt;'RI compounds'!$C$7,IF($B181&gt;'RI compounds'!$C$6,INT(EXP(($B181-'RI compounds'!$C$6)/'RI compounds'!$H$7+LN('RI compounds'!$D$6))),""),"")</f>
        <v>#REF!</v>
      </c>
      <c r="H181" s="45" t="e">
        <f>IF($B181&lt;'RI compounds'!$C$8,IF($B181&gt;'RI compounds'!$C$7,INT(EXP(($B181-'RI compounds'!$C$7)/'RI compounds'!$H$8+LN('RI compounds'!$D$7))),""),"")</f>
        <v>#REF!</v>
      </c>
      <c r="I181" s="45" t="e">
        <f>IF($B181&lt;'RI compounds'!$C$9,IF($B181&gt;'RI compounds'!$C$8,INT(EXP(($B181-'RI compounds'!$C$8)/'RI compounds'!$H$9+LN('RI compounds'!$D$8))),""),"")</f>
        <v>#REF!</v>
      </c>
      <c r="J181" s="45" t="e">
        <f>IF($B181&lt;'RI compounds'!$C$10,IF($B181&gt;'RI compounds'!$C$9,INT(EXP(($B181-'RI compounds'!$C$9)/'RI compounds'!$H$10+LN('RI compounds'!$D$9))),""),"")</f>
        <v>#REF!</v>
      </c>
      <c r="K181" s="45" t="e">
        <f>IF($B181&lt;'RI compounds'!$C$11,IF($B181&gt;'RI compounds'!$C$10,INT(EXP(($B181-'RI compounds'!$C$10)/'RI compounds'!$H$11+LN('RI compounds'!$D$10))),""),"")</f>
        <v>#REF!</v>
      </c>
      <c r="L181" s="45" t="e">
        <f>IF($B181&lt;'RI compounds'!$C$12,IF($B181&gt;'RI compounds'!$C$11,INT(EXP(($B181-'RI compounds'!$C$11)/'RI compounds'!$H$12+LN('RI compounds'!$D$11))),""),"")</f>
        <v>#REF!</v>
      </c>
      <c r="M181" s="45" t="e">
        <f>IF($B181&lt;'RI compounds'!$C$13,IF($B181&gt;'RI compounds'!$C$12,INT(EXP(($B181-'RI compounds'!$C$12)/'RI compounds'!$H$13+LN('RI compounds'!$D$12))),""),"")</f>
        <v>#REF!</v>
      </c>
      <c r="N181" s="45" t="e">
        <f>IF($B181&lt;'RI compounds'!$C$14,IF($B181&gt;'RI compounds'!$C$13,INT(EXP(($B181-'RI compounds'!$C$13)/'RI compounds'!$H$14+LN('RI compounds'!$D$13))),""),"")</f>
        <v>#REF!</v>
      </c>
      <c r="O181" s="45" t="e">
        <f>IF($B181&lt;'RI compounds'!$C$15,IF($B181&gt;'RI compounds'!$C$14,INT(EXP(($B181-'RI compounds'!$C$14)/'RI compounds'!$H$15+LN('RI compounds'!$D$14))),""),"")</f>
        <v>#REF!</v>
      </c>
      <c r="P181" s="45" t="e">
        <f>IF($B181&lt;'RI compounds'!$C$16,IF($B181&gt;'RI compounds'!$C$15,INT(EXP(($B181-'RI compounds'!$C$15)/'RI compounds'!$H$16+LN('RI compounds'!$D$15))),""),"")</f>
        <v>#REF!</v>
      </c>
      <c r="Q181" s="45" t="e">
        <f>IF($B181&lt;'RI compounds'!$C$17,IF($B181&gt;'RI compounds'!$C$16,INT(EXP(($B181-'RI compounds'!$C$16)/'RI compounds'!$H$17+LN('RI compounds'!$D$16))),""),"")</f>
        <v>#REF!</v>
      </c>
      <c r="R181" s="45" t="e">
        <f>IF($B181&lt;'RI compounds'!$C$18,IF($B181&gt;'RI compounds'!$C$17,INT(EXP(($B181-'RI compounds'!$C$17)/'RI compounds'!$H$18+LN('RI compounds'!$D$17))),""),"")</f>
        <v>#REF!</v>
      </c>
      <c r="S181" s="45" t="e">
        <f>IF($B181&lt;'RI compounds'!$C$19,IF($B181&gt;'RI compounds'!$C$18,INT(EXP(($B181-'RI compounds'!$C$18)/'RI compounds'!$H$19+LN('RI compounds'!$D$18))),""),"")</f>
        <v>#REF!</v>
      </c>
      <c r="T181" s="45" t="e">
        <f>IF($B181&lt;'RI compounds'!$C$20,IF($B181&gt;'RI compounds'!$C$19,INT(EXP(($B181-'RI compounds'!$C$19)/'RI compounds'!$H$20+LN('RI compounds'!$D$19))),""),"")</f>
        <v>#REF!</v>
      </c>
      <c r="U181" s="45" t="e">
        <f>IF($B181&lt;'RI compounds'!$C$21,IF($B181&gt;'RI compounds'!$C$20,INT(EXP(($B181-'RI compounds'!$C$20)/'RI compounds'!$H$21+LN('RI compounds'!$D$20))),""),"")</f>
        <v>#REF!</v>
      </c>
      <c r="V181" s="45" t="e">
        <f>IF($B181&gt;'RI compounds'!$C$21,INT(EXP(($B181-'RI compounds'!$C$20)/'RI compounds'!$H$21+LN('RI compounds'!$D$20))),"")</f>
        <v>#REF!</v>
      </c>
      <c r="W181" s="28"/>
      <c r="X181" s="48">
        <f>All!B181</f>
        <v>0</v>
      </c>
      <c r="Y181" s="46">
        <f>+All!F181</f>
        <v>0</v>
      </c>
      <c r="Z181" s="49">
        <f>+All!H181</f>
        <v>0</v>
      </c>
      <c r="AA181" s="50" t="e">
        <f>IF($Z181=500,'RI compounds'!$C$3,IF($Z181&lt;'RI compounds'!$D$3,(LN($Z181)-LN('RI compounds'!$D$3))*'RI compounds'!$H$4+'RI compounds'!$C$3,""))</f>
        <v>#NUM!</v>
      </c>
      <c r="AB181" s="50" t="str">
        <f>IF($Z181=600,'RI compounds'!$C$4,IF($Z181&lt;'RI compounds'!$D$4,IF($Z181&gt;'RI compounds'!$D$3,(LN($Z181)-LN('RI compounds'!$D$3))*'RI compounds'!$H$4+'RI compounds'!$C$3,""),""))</f>
        <v/>
      </c>
      <c r="AC181" s="50" t="str">
        <f>IF($Z181=700,+'RI compounds'!$C$5,IF($Z181&lt;'RI compounds'!$D$5,IF($Z181&gt;'RI compounds'!$D$4,(LN($Z181)-LN('RI compounds'!$D$4))*'RI compounds'!$H$5+'RI compounds'!$C$4,""),""))</f>
        <v/>
      </c>
      <c r="AD181" s="50" t="str">
        <f>IF($Z181=800,'RI compounds'!$C$6,IF($Z181&lt;'RI compounds'!$D$6,IF($Z181&gt;'RI compounds'!$D$5,(LN($Z181)-LN('RI compounds'!$D$5))*'RI compounds'!$H$6+'RI compounds'!$C$5,""),""))</f>
        <v/>
      </c>
      <c r="AE181" s="50" t="str">
        <f>IF($Z181=900,'RI compounds'!$C$7,IF($Z181&lt;'RI compounds'!$D$7,IF($Z181&gt;'RI compounds'!$D$6,(LN($Z181)-LN('RI compounds'!$D$6))*'RI compounds'!$H$7+'RI compounds'!$C$6,""),""))</f>
        <v/>
      </c>
      <c r="AF181" s="50" t="str">
        <f>IF($Z181=1000,'RI compounds'!$C$8,IF($Z181&lt;'RI compounds'!$D$8,IF($Z181&gt;'RI compounds'!$D$7,(LN($Z181)-LN('RI compounds'!$D$7))*'RI compounds'!$H$8+'RI compounds'!$C$7,""),""))</f>
        <v/>
      </c>
      <c r="AG181" s="50" t="str">
        <f>IF($Z181=1100,'RI compounds'!$C$9,IF($Z181&lt;'RI compounds'!$D$9,IF($Z181&gt;'RI compounds'!$D$8,(LN($Z181)-LN('RI compounds'!$D$8))*'RI compounds'!$H$9+'RI compounds'!$C$8,""),""))</f>
        <v/>
      </c>
      <c r="AH181" s="50" t="str">
        <f>IF($Z181=1200,'RI compounds'!$C$10,IF($Z181&lt;'RI compounds'!$D$10,IF($Z181&gt;'RI compounds'!$D$9,(LN($Z181)-LN('RI compounds'!$D$9))*'RI compounds'!$H$10+'RI compounds'!$C$9,""),""))</f>
        <v/>
      </c>
      <c r="AI181" s="50" t="str">
        <f>IF($Z181=1300,'RI compounds'!$C$11,IF($Z181&lt;'RI compounds'!$D$11,IF($Z181&gt;'RI compounds'!$D$10,(LN($Z181)-LN('RI compounds'!$D$10))*'RI compounds'!$H$11+'RI compounds'!$C$10,""),""))</f>
        <v/>
      </c>
      <c r="AJ181" s="50" t="str">
        <f>IF($Z181=1400,'RI compounds'!$C$12,IF($Z181&lt;'RI compounds'!$D$12,IF($Z181&gt;'RI compounds'!$D$11,(LN($Z181)-LN('RI compounds'!$D$11))*'RI compounds'!$H$12+'RI compounds'!$C$11,""),""))</f>
        <v/>
      </c>
      <c r="AK181" s="50" t="str">
        <f>IF($Z181=1500,'RI compounds'!$C$13,IF($Z181&lt;'RI compounds'!$D$13,IF($Z181&gt;'RI compounds'!$D$12,(LN($Z181)-LN('RI compounds'!$D$12))*'RI compounds'!$H$13+'RI compounds'!$C$12,""),""))</f>
        <v/>
      </c>
      <c r="AL181" s="50" t="str">
        <f>IF($Z181=1600,'RI compounds'!$C$14,IF($Z181&lt;'RI compounds'!$D$14,IF($Z181&gt;'RI compounds'!$D$13,(LN($Z181)-LN('RI compounds'!$D$13))*'RI compounds'!$H$14+'RI compounds'!$C$13,""),""))</f>
        <v/>
      </c>
      <c r="AM181" s="50" t="str">
        <f>IF($Z181=1700,'RI compounds'!$C$15,IF($Z181&lt;'RI compounds'!$D$15,IF($Z181&gt;'RI compounds'!$D$14,(LN($Z181)-LN('RI compounds'!$D$14))*'RI compounds'!$H$15+'RI compounds'!$C$14,""),""))</f>
        <v/>
      </c>
      <c r="AN181" s="50" t="str">
        <f>IF($Z181=1800,'RI compounds'!$C$16,IF($Z181&lt;'RI compounds'!$D$16,IF($Z181&gt;'RI compounds'!$D$15,(LN($Z181)-LN('RI compounds'!$D$15))*'RI compounds'!$H$16+'RI compounds'!$C$15,""),""))</f>
        <v/>
      </c>
      <c r="AO181" s="50" t="str">
        <f>IF($Z181=1900,'RI compounds'!$C$17,IF($Z181&lt;'RI compounds'!$D$17,IF($Z181&gt;'RI compounds'!$D$16,(LN($Z181)-LN('RI compounds'!$D$16))*'RI compounds'!$H$17+'RI compounds'!$C$16,""),""))</f>
        <v/>
      </c>
      <c r="AP181" s="50" t="str">
        <f>IF($Z181=2000,'RI compounds'!$C$18,IF($Z181&lt;'RI compounds'!$D$18,IF($Z181&gt;'RI compounds'!$D$17,(LN($Z181)-LN('RI compounds'!$D$17))*'RI compounds'!$H$18+'RI compounds'!$C$17,""),""))</f>
        <v/>
      </c>
      <c r="AQ181" s="50" t="str">
        <f>IF($Z181=2100,'RI compounds'!$C$19,IF($Z181&lt;'RI compounds'!$D$19,IF($Z181&gt;'RI compounds'!$D$18,(LN($Z181)-LN('RI compounds'!$D$18))*'RI compounds'!$H$19+'RI compounds'!$C$18,""),""))</f>
        <v/>
      </c>
      <c r="AR181" s="50" t="str">
        <f>IF($Z181=2200,'RI compounds'!$C$20,IF($Z181&lt;'RI compounds'!$D$20,IF($Z181&gt;'RI compounds'!$D$19,(LN($Z181)-LN('RI compounds'!$D$19))*'RI compounds'!$H$20+'RI compounds'!$C$19,""),""))</f>
        <v/>
      </c>
      <c r="AS181" s="50" t="str">
        <f>IF($Z181=2300,'RI compounds'!$C$21,IF($Z181&lt;'RI compounds'!$D$21,IF($Z181&gt;'RI compounds'!$D$20,(LN($Z181)-LN('RI compounds'!$D$20))*'RI compounds'!$H$21+'RI compounds'!$C$20,""),""))</f>
        <v/>
      </c>
      <c r="AT181" s="50" t="str">
        <f>IF($Z181&gt;2300,(LN($Z181)-LN('RI compounds'!$D$20))*'RI compounds'!$H$21+'RI compounds'!$C$20,"")</f>
        <v/>
      </c>
    </row>
    <row r="182" spans="1:46" s="7" customFormat="1" ht="15" x14ac:dyDescent="0.25">
      <c r="A182" s="46">
        <f>+All!F182</f>
        <v>0</v>
      </c>
      <c r="B182" s="47" t="e">
        <f>All!#REF!</f>
        <v>#REF!</v>
      </c>
      <c r="C182" s="45" t="e">
        <f>IF(B182&lt;'RI compounds'!$C$3,INT(EXP((B182-'RI compounds'!$C$3)/'RI compounds'!$H$4+LN('RI compounds'!$D$3))),"")</f>
        <v>#REF!</v>
      </c>
      <c r="D182" s="45" t="e">
        <f>IF($B182&lt;'RI compounds'!$C$4,IF($B182&gt;'RI compounds'!$C$3,INT(EXP(($B182-'RI compounds'!$C$3)/'RI compounds'!$H$4+LN('RI compounds'!$D$3))),""),"")</f>
        <v>#REF!</v>
      </c>
      <c r="E182" s="45" t="e">
        <f>IF($B182&lt;'RI compounds'!$C$5,IF($B182&gt;'RI compounds'!$C$4,INT(EXP(($B182-'RI compounds'!$C$4)/'RI compounds'!$H$5+LN('RI compounds'!$D$4))),""),"")</f>
        <v>#REF!</v>
      </c>
      <c r="F182" s="45" t="e">
        <f>IF($B182&lt;'RI compounds'!$C$6,IF($B182&gt;'RI compounds'!$C$5,INT(EXP(($B182-'RI compounds'!$C$5)/'RI compounds'!$H$6+LN('RI compounds'!$D$5))),""),"")</f>
        <v>#REF!</v>
      </c>
      <c r="G182" s="45" t="e">
        <f>IF($B182&lt;'RI compounds'!$C$7,IF($B182&gt;'RI compounds'!$C$6,INT(EXP(($B182-'RI compounds'!$C$6)/'RI compounds'!$H$7+LN('RI compounds'!$D$6))),""),"")</f>
        <v>#REF!</v>
      </c>
      <c r="H182" s="45" t="e">
        <f>IF($B182&lt;'RI compounds'!$C$8,IF($B182&gt;'RI compounds'!$C$7,INT(EXP(($B182-'RI compounds'!$C$7)/'RI compounds'!$H$8+LN('RI compounds'!$D$7))),""),"")</f>
        <v>#REF!</v>
      </c>
      <c r="I182" s="45" t="e">
        <f>IF($B182&lt;'RI compounds'!$C$9,IF($B182&gt;'RI compounds'!$C$8,INT(EXP(($B182-'RI compounds'!$C$8)/'RI compounds'!$H$9+LN('RI compounds'!$D$8))),""),"")</f>
        <v>#REF!</v>
      </c>
      <c r="J182" s="45" t="e">
        <f>IF($B182&lt;'RI compounds'!$C$10,IF($B182&gt;'RI compounds'!$C$9,INT(EXP(($B182-'RI compounds'!$C$9)/'RI compounds'!$H$10+LN('RI compounds'!$D$9))),""),"")</f>
        <v>#REF!</v>
      </c>
      <c r="K182" s="45" t="e">
        <f>IF($B182&lt;'RI compounds'!$C$11,IF($B182&gt;'RI compounds'!$C$10,INT(EXP(($B182-'RI compounds'!$C$10)/'RI compounds'!$H$11+LN('RI compounds'!$D$10))),""),"")</f>
        <v>#REF!</v>
      </c>
      <c r="L182" s="45" t="e">
        <f>IF($B182&lt;'RI compounds'!$C$12,IF($B182&gt;'RI compounds'!$C$11,INT(EXP(($B182-'RI compounds'!$C$11)/'RI compounds'!$H$12+LN('RI compounds'!$D$11))),""),"")</f>
        <v>#REF!</v>
      </c>
      <c r="M182" s="45" t="e">
        <f>IF($B182&lt;'RI compounds'!$C$13,IF($B182&gt;'RI compounds'!$C$12,INT(EXP(($B182-'RI compounds'!$C$12)/'RI compounds'!$H$13+LN('RI compounds'!$D$12))),""),"")</f>
        <v>#REF!</v>
      </c>
      <c r="N182" s="45" t="e">
        <f>IF($B182&lt;'RI compounds'!$C$14,IF($B182&gt;'RI compounds'!$C$13,INT(EXP(($B182-'RI compounds'!$C$13)/'RI compounds'!$H$14+LN('RI compounds'!$D$13))),""),"")</f>
        <v>#REF!</v>
      </c>
      <c r="O182" s="45" t="e">
        <f>IF($B182&lt;'RI compounds'!$C$15,IF($B182&gt;'RI compounds'!$C$14,INT(EXP(($B182-'RI compounds'!$C$14)/'RI compounds'!$H$15+LN('RI compounds'!$D$14))),""),"")</f>
        <v>#REF!</v>
      </c>
      <c r="P182" s="45" t="e">
        <f>IF($B182&lt;'RI compounds'!$C$16,IF($B182&gt;'RI compounds'!$C$15,INT(EXP(($B182-'RI compounds'!$C$15)/'RI compounds'!$H$16+LN('RI compounds'!$D$15))),""),"")</f>
        <v>#REF!</v>
      </c>
      <c r="Q182" s="45" t="e">
        <f>IF($B182&lt;'RI compounds'!$C$17,IF($B182&gt;'RI compounds'!$C$16,INT(EXP(($B182-'RI compounds'!$C$16)/'RI compounds'!$H$17+LN('RI compounds'!$D$16))),""),"")</f>
        <v>#REF!</v>
      </c>
      <c r="R182" s="45" t="e">
        <f>IF($B182&lt;'RI compounds'!$C$18,IF($B182&gt;'RI compounds'!$C$17,INT(EXP(($B182-'RI compounds'!$C$17)/'RI compounds'!$H$18+LN('RI compounds'!$D$17))),""),"")</f>
        <v>#REF!</v>
      </c>
      <c r="S182" s="45" t="e">
        <f>IF($B182&lt;'RI compounds'!$C$19,IF($B182&gt;'RI compounds'!$C$18,INT(EXP(($B182-'RI compounds'!$C$18)/'RI compounds'!$H$19+LN('RI compounds'!$D$18))),""),"")</f>
        <v>#REF!</v>
      </c>
      <c r="T182" s="45" t="e">
        <f>IF($B182&lt;'RI compounds'!$C$20,IF($B182&gt;'RI compounds'!$C$19,INT(EXP(($B182-'RI compounds'!$C$19)/'RI compounds'!$H$20+LN('RI compounds'!$D$19))),""),"")</f>
        <v>#REF!</v>
      </c>
      <c r="U182" s="45" t="e">
        <f>IF($B182&lt;'RI compounds'!$C$21,IF($B182&gt;'RI compounds'!$C$20,INT(EXP(($B182-'RI compounds'!$C$20)/'RI compounds'!$H$21+LN('RI compounds'!$D$20))),""),"")</f>
        <v>#REF!</v>
      </c>
      <c r="V182" s="45" t="e">
        <f>IF($B182&gt;'RI compounds'!$C$21,INT(EXP(($B182-'RI compounds'!$C$20)/'RI compounds'!$H$21+LN('RI compounds'!$D$20))),"")</f>
        <v>#REF!</v>
      </c>
      <c r="W182" s="28"/>
      <c r="X182" s="48">
        <f>All!B182</f>
        <v>0</v>
      </c>
      <c r="Y182" s="46">
        <f>+All!F182</f>
        <v>0</v>
      </c>
      <c r="Z182" s="49">
        <f>+All!H182</f>
        <v>0</v>
      </c>
      <c r="AA182" s="50" t="e">
        <f>IF($Z182=500,'RI compounds'!$C$3,IF($Z182&lt;'RI compounds'!$D$3,(LN($Z182)-LN('RI compounds'!$D$3))*'RI compounds'!$H$4+'RI compounds'!$C$3,""))</f>
        <v>#NUM!</v>
      </c>
      <c r="AB182" s="50" t="str">
        <f>IF($Z182=600,'RI compounds'!$C$4,IF($Z182&lt;'RI compounds'!$D$4,IF($Z182&gt;'RI compounds'!$D$3,(LN($Z182)-LN('RI compounds'!$D$3))*'RI compounds'!$H$4+'RI compounds'!$C$3,""),""))</f>
        <v/>
      </c>
      <c r="AC182" s="50" t="str">
        <f>IF($Z182=700,+'RI compounds'!$C$5,IF($Z182&lt;'RI compounds'!$D$5,IF($Z182&gt;'RI compounds'!$D$4,(LN($Z182)-LN('RI compounds'!$D$4))*'RI compounds'!$H$5+'RI compounds'!$C$4,""),""))</f>
        <v/>
      </c>
      <c r="AD182" s="50" t="str">
        <f>IF($Z182=800,'RI compounds'!$C$6,IF($Z182&lt;'RI compounds'!$D$6,IF($Z182&gt;'RI compounds'!$D$5,(LN($Z182)-LN('RI compounds'!$D$5))*'RI compounds'!$H$6+'RI compounds'!$C$5,""),""))</f>
        <v/>
      </c>
      <c r="AE182" s="50" t="str">
        <f>IF($Z182=900,'RI compounds'!$C$7,IF($Z182&lt;'RI compounds'!$D$7,IF($Z182&gt;'RI compounds'!$D$6,(LN($Z182)-LN('RI compounds'!$D$6))*'RI compounds'!$H$7+'RI compounds'!$C$6,""),""))</f>
        <v/>
      </c>
      <c r="AF182" s="50" t="str">
        <f>IF($Z182=1000,'RI compounds'!$C$8,IF($Z182&lt;'RI compounds'!$D$8,IF($Z182&gt;'RI compounds'!$D$7,(LN($Z182)-LN('RI compounds'!$D$7))*'RI compounds'!$H$8+'RI compounds'!$C$7,""),""))</f>
        <v/>
      </c>
      <c r="AG182" s="50" t="str">
        <f>IF($Z182=1100,'RI compounds'!$C$9,IF($Z182&lt;'RI compounds'!$D$9,IF($Z182&gt;'RI compounds'!$D$8,(LN($Z182)-LN('RI compounds'!$D$8))*'RI compounds'!$H$9+'RI compounds'!$C$8,""),""))</f>
        <v/>
      </c>
      <c r="AH182" s="50" t="str">
        <f>IF($Z182=1200,'RI compounds'!$C$10,IF($Z182&lt;'RI compounds'!$D$10,IF($Z182&gt;'RI compounds'!$D$9,(LN($Z182)-LN('RI compounds'!$D$9))*'RI compounds'!$H$10+'RI compounds'!$C$9,""),""))</f>
        <v/>
      </c>
      <c r="AI182" s="50" t="str">
        <f>IF($Z182=1300,'RI compounds'!$C$11,IF($Z182&lt;'RI compounds'!$D$11,IF($Z182&gt;'RI compounds'!$D$10,(LN($Z182)-LN('RI compounds'!$D$10))*'RI compounds'!$H$11+'RI compounds'!$C$10,""),""))</f>
        <v/>
      </c>
      <c r="AJ182" s="50" t="str">
        <f>IF($Z182=1400,'RI compounds'!$C$12,IF($Z182&lt;'RI compounds'!$D$12,IF($Z182&gt;'RI compounds'!$D$11,(LN($Z182)-LN('RI compounds'!$D$11))*'RI compounds'!$H$12+'RI compounds'!$C$11,""),""))</f>
        <v/>
      </c>
      <c r="AK182" s="50" t="str">
        <f>IF($Z182=1500,'RI compounds'!$C$13,IF($Z182&lt;'RI compounds'!$D$13,IF($Z182&gt;'RI compounds'!$D$12,(LN($Z182)-LN('RI compounds'!$D$12))*'RI compounds'!$H$13+'RI compounds'!$C$12,""),""))</f>
        <v/>
      </c>
      <c r="AL182" s="50" t="str">
        <f>IF($Z182=1600,'RI compounds'!$C$14,IF($Z182&lt;'RI compounds'!$D$14,IF($Z182&gt;'RI compounds'!$D$13,(LN($Z182)-LN('RI compounds'!$D$13))*'RI compounds'!$H$14+'RI compounds'!$C$13,""),""))</f>
        <v/>
      </c>
      <c r="AM182" s="50" t="str">
        <f>IF($Z182=1700,'RI compounds'!$C$15,IF($Z182&lt;'RI compounds'!$D$15,IF($Z182&gt;'RI compounds'!$D$14,(LN($Z182)-LN('RI compounds'!$D$14))*'RI compounds'!$H$15+'RI compounds'!$C$14,""),""))</f>
        <v/>
      </c>
      <c r="AN182" s="50" t="str">
        <f>IF($Z182=1800,'RI compounds'!$C$16,IF($Z182&lt;'RI compounds'!$D$16,IF($Z182&gt;'RI compounds'!$D$15,(LN($Z182)-LN('RI compounds'!$D$15))*'RI compounds'!$H$16+'RI compounds'!$C$15,""),""))</f>
        <v/>
      </c>
      <c r="AO182" s="50" t="str">
        <f>IF($Z182=1900,'RI compounds'!$C$17,IF($Z182&lt;'RI compounds'!$D$17,IF($Z182&gt;'RI compounds'!$D$16,(LN($Z182)-LN('RI compounds'!$D$16))*'RI compounds'!$H$17+'RI compounds'!$C$16,""),""))</f>
        <v/>
      </c>
      <c r="AP182" s="50" t="str">
        <f>IF($Z182=2000,'RI compounds'!$C$18,IF($Z182&lt;'RI compounds'!$D$18,IF($Z182&gt;'RI compounds'!$D$17,(LN($Z182)-LN('RI compounds'!$D$17))*'RI compounds'!$H$18+'RI compounds'!$C$17,""),""))</f>
        <v/>
      </c>
      <c r="AQ182" s="50" t="str">
        <f>IF($Z182=2100,'RI compounds'!$C$19,IF($Z182&lt;'RI compounds'!$D$19,IF($Z182&gt;'RI compounds'!$D$18,(LN($Z182)-LN('RI compounds'!$D$18))*'RI compounds'!$H$19+'RI compounds'!$C$18,""),""))</f>
        <v/>
      </c>
      <c r="AR182" s="50" t="str">
        <f>IF($Z182=2200,'RI compounds'!$C$20,IF($Z182&lt;'RI compounds'!$D$20,IF($Z182&gt;'RI compounds'!$D$19,(LN($Z182)-LN('RI compounds'!$D$19))*'RI compounds'!$H$20+'RI compounds'!$C$19,""),""))</f>
        <v/>
      </c>
      <c r="AS182" s="50" t="str">
        <f>IF($Z182=2300,'RI compounds'!$C$21,IF($Z182&lt;'RI compounds'!$D$21,IF($Z182&gt;'RI compounds'!$D$20,(LN($Z182)-LN('RI compounds'!$D$20))*'RI compounds'!$H$21+'RI compounds'!$C$20,""),""))</f>
        <v/>
      </c>
      <c r="AT182" s="50" t="str">
        <f>IF($Z182&gt;2300,(LN($Z182)-LN('RI compounds'!$D$20))*'RI compounds'!$H$21+'RI compounds'!$C$20,"")</f>
        <v/>
      </c>
    </row>
    <row r="183" spans="1:46" s="7" customFormat="1" ht="15" x14ac:dyDescent="0.25">
      <c r="A183" s="46">
        <f>+All!F183</f>
        <v>0</v>
      </c>
      <c r="B183" s="47" t="e">
        <f>All!#REF!</f>
        <v>#REF!</v>
      </c>
      <c r="C183" s="45" t="e">
        <f>IF(B183&lt;'RI compounds'!$C$3,INT(EXP((B183-'RI compounds'!$C$3)/'RI compounds'!$H$4+LN('RI compounds'!$D$3))),"")</f>
        <v>#REF!</v>
      </c>
      <c r="D183" s="45" t="e">
        <f>IF($B183&lt;'RI compounds'!$C$4,IF($B183&gt;'RI compounds'!$C$3,INT(EXP(($B183-'RI compounds'!$C$3)/'RI compounds'!$H$4+LN('RI compounds'!$D$3))),""),"")</f>
        <v>#REF!</v>
      </c>
      <c r="E183" s="45" t="e">
        <f>IF($B183&lt;'RI compounds'!$C$5,IF($B183&gt;'RI compounds'!$C$4,INT(EXP(($B183-'RI compounds'!$C$4)/'RI compounds'!$H$5+LN('RI compounds'!$D$4))),""),"")</f>
        <v>#REF!</v>
      </c>
      <c r="F183" s="45" t="e">
        <f>IF($B183&lt;'RI compounds'!$C$6,IF($B183&gt;'RI compounds'!$C$5,INT(EXP(($B183-'RI compounds'!$C$5)/'RI compounds'!$H$6+LN('RI compounds'!$D$5))),""),"")</f>
        <v>#REF!</v>
      </c>
      <c r="G183" s="45" t="e">
        <f>IF($B183&lt;'RI compounds'!$C$7,IF($B183&gt;'RI compounds'!$C$6,INT(EXP(($B183-'RI compounds'!$C$6)/'RI compounds'!$H$7+LN('RI compounds'!$D$6))),""),"")</f>
        <v>#REF!</v>
      </c>
      <c r="H183" s="45" t="e">
        <f>IF($B183&lt;'RI compounds'!$C$8,IF($B183&gt;'RI compounds'!$C$7,INT(EXP(($B183-'RI compounds'!$C$7)/'RI compounds'!$H$8+LN('RI compounds'!$D$7))),""),"")</f>
        <v>#REF!</v>
      </c>
      <c r="I183" s="45" t="e">
        <f>IF($B183&lt;'RI compounds'!$C$9,IF($B183&gt;'RI compounds'!$C$8,INT(EXP(($B183-'RI compounds'!$C$8)/'RI compounds'!$H$9+LN('RI compounds'!$D$8))),""),"")</f>
        <v>#REF!</v>
      </c>
      <c r="J183" s="45" t="e">
        <f>IF($B183&lt;'RI compounds'!$C$10,IF($B183&gt;'RI compounds'!$C$9,INT(EXP(($B183-'RI compounds'!$C$9)/'RI compounds'!$H$10+LN('RI compounds'!$D$9))),""),"")</f>
        <v>#REF!</v>
      </c>
      <c r="K183" s="45" t="e">
        <f>IF($B183&lt;'RI compounds'!$C$11,IF($B183&gt;'RI compounds'!$C$10,INT(EXP(($B183-'RI compounds'!$C$10)/'RI compounds'!$H$11+LN('RI compounds'!$D$10))),""),"")</f>
        <v>#REF!</v>
      </c>
      <c r="L183" s="45" t="e">
        <f>IF($B183&lt;'RI compounds'!$C$12,IF($B183&gt;'RI compounds'!$C$11,INT(EXP(($B183-'RI compounds'!$C$11)/'RI compounds'!$H$12+LN('RI compounds'!$D$11))),""),"")</f>
        <v>#REF!</v>
      </c>
      <c r="M183" s="45" t="e">
        <f>IF($B183&lt;'RI compounds'!$C$13,IF($B183&gt;'RI compounds'!$C$12,INT(EXP(($B183-'RI compounds'!$C$12)/'RI compounds'!$H$13+LN('RI compounds'!$D$12))),""),"")</f>
        <v>#REF!</v>
      </c>
      <c r="N183" s="45" t="e">
        <f>IF($B183&lt;'RI compounds'!$C$14,IF($B183&gt;'RI compounds'!$C$13,INT(EXP(($B183-'RI compounds'!$C$13)/'RI compounds'!$H$14+LN('RI compounds'!$D$13))),""),"")</f>
        <v>#REF!</v>
      </c>
      <c r="O183" s="45" t="e">
        <f>IF($B183&lt;'RI compounds'!$C$15,IF($B183&gt;'RI compounds'!$C$14,INT(EXP(($B183-'RI compounds'!$C$14)/'RI compounds'!$H$15+LN('RI compounds'!$D$14))),""),"")</f>
        <v>#REF!</v>
      </c>
      <c r="P183" s="45" t="e">
        <f>IF($B183&lt;'RI compounds'!$C$16,IF($B183&gt;'RI compounds'!$C$15,INT(EXP(($B183-'RI compounds'!$C$15)/'RI compounds'!$H$16+LN('RI compounds'!$D$15))),""),"")</f>
        <v>#REF!</v>
      </c>
      <c r="Q183" s="45" t="e">
        <f>IF($B183&lt;'RI compounds'!$C$17,IF($B183&gt;'RI compounds'!$C$16,INT(EXP(($B183-'RI compounds'!$C$16)/'RI compounds'!$H$17+LN('RI compounds'!$D$16))),""),"")</f>
        <v>#REF!</v>
      </c>
      <c r="R183" s="45" t="e">
        <f>IF($B183&lt;'RI compounds'!$C$18,IF($B183&gt;'RI compounds'!$C$17,INT(EXP(($B183-'RI compounds'!$C$17)/'RI compounds'!$H$18+LN('RI compounds'!$D$17))),""),"")</f>
        <v>#REF!</v>
      </c>
      <c r="S183" s="45" t="e">
        <f>IF($B183&lt;'RI compounds'!$C$19,IF($B183&gt;'RI compounds'!$C$18,INT(EXP(($B183-'RI compounds'!$C$18)/'RI compounds'!$H$19+LN('RI compounds'!$D$18))),""),"")</f>
        <v>#REF!</v>
      </c>
      <c r="T183" s="45" t="e">
        <f>IF($B183&lt;'RI compounds'!$C$20,IF($B183&gt;'RI compounds'!$C$19,INT(EXP(($B183-'RI compounds'!$C$19)/'RI compounds'!$H$20+LN('RI compounds'!$D$19))),""),"")</f>
        <v>#REF!</v>
      </c>
      <c r="U183" s="45" t="e">
        <f>IF($B183&lt;'RI compounds'!$C$21,IF($B183&gt;'RI compounds'!$C$20,INT(EXP(($B183-'RI compounds'!$C$20)/'RI compounds'!$H$21+LN('RI compounds'!$D$20))),""),"")</f>
        <v>#REF!</v>
      </c>
      <c r="V183" s="45" t="e">
        <f>IF($B183&gt;'RI compounds'!$C$21,INT(EXP(($B183-'RI compounds'!$C$20)/'RI compounds'!$H$21+LN('RI compounds'!$D$20))),"")</f>
        <v>#REF!</v>
      </c>
      <c r="W183" s="28"/>
      <c r="X183" s="48">
        <f>All!B183</f>
        <v>0</v>
      </c>
      <c r="Y183" s="46">
        <f>+All!F183</f>
        <v>0</v>
      </c>
      <c r="Z183" s="49">
        <f>+All!H183</f>
        <v>0</v>
      </c>
      <c r="AA183" s="50" t="e">
        <f>IF($Z183=500,'RI compounds'!$C$3,IF($Z183&lt;'RI compounds'!$D$3,(LN($Z183)-LN('RI compounds'!$D$3))*'RI compounds'!$H$4+'RI compounds'!$C$3,""))</f>
        <v>#NUM!</v>
      </c>
      <c r="AB183" s="50" t="str">
        <f>IF($Z183=600,'RI compounds'!$C$4,IF($Z183&lt;'RI compounds'!$D$4,IF($Z183&gt;'RI compounds'!$D$3,(LN($Z183)-LN('RI compounds'!$D$3))*'RI compounds'!$H$4+'RI compounds'!$C$3,""),""))</f>
        <v/>
      </c>
      <c r="AC183" s="50" t="str">
        <f>IF($Z183=700,+'RI compounds'!$C$5,IF($Z183&lt;'RI compounds'!$D$5,IF($Z183&gt;'RI compounds'!$D$4,(LN($Z183)-LN('RI compounds'!$D$4))*'RI compounds'!$H$5+'RI compounds'!$C$4,""),""))</f>
        <v/>
      </c>
      <c r="AD183" s="50" t="str">
        <f>IF($Z183=800,'RI compounds'!$C$6,IF($Z183&lt;'RI compounds'!$D$6,IF($Z183&gt;'RI compounds'!$D$5,(LN($Z183)-LN('RI compounds'!$D$5))*'RI compounds'!$H$6+'RI compounds'!$C$5,""),""))</f>
        <v/>
      </c>
      <c r="AE183" s="50" t="str">
        <f>IF($Z183=900,'RI compounds'!$C$7,IF($Z183&lt;'RI compounds'!$D$7,IF($Z183&gt;'RI compounds'!$D$6,(LN($Z183)-LN('RI compounds'!$D$6))*'RI compounds'!$H$7+'RI compounds'!$C$6,""),""))</f>
        <v/>
      </c>
      <c r="AF183" s="50" t="str">
        <f>IF($Z183=1000,'RI compounds'!$C$8,IF($Z183&lt;'RI compounds'!$D$8,IF($Z183&gt;'RI compounds'!$D$7,(LN($Z183)-LN('RI compounds'!$D$7))*'RI compounds'!$H$8+'RI compounds'!$C$7,""),""))</f>
        <v/>
      </c>
      <c r="AG183" s="50" t="str">
        <f>IF($Z183=1100,'RI compounds'!$C$9,IF($Z183&lt;'RI compounds'!$D$9,IF($Z183&gt;'RI compounds'!$D$8,(LN($Z183)-LN('RI compounds'!$D$8))*'RI compounds'!$H$9+'RI compounds'!$C$8,""),""))</f>
        <v/>
      </c>
      <c r="AH183" s="50" t="str">
        <f>IF($Z183=1200,'RI compounds'!$C$10,IF($Z183&lt;'RI compounds'!$D$10,IF($Z183&gt;'RI compounds'!$D$9,(LN($Z183)-LN('RI compounds'!$D$9))*'RI compounds'!$H$10+'RI compounds'!$C$9,""),""))</f>
        <v/>
      </c>
      <c r="AI183" s="50" t="str">
        <f>IF($Z183=1300,'RI compounds'!$C$11,IF($Z183&lt;'RI compounds'!$D$11,IF($Z183&gt;'RI compounds'!$D$10,(LN($Z183)-LN('RI compounds'!$D$10))*'RI compounds'!$H$11+'RI compounds'!$C$10,""),""))</f>
        <v/>
      </c>
      <c r="AJ183" s="50" t="str">
        <f>IF($Z183=1400,'RI compounds'!$C$12,IF($Z183&lt;'RI compounds'!$D$12,IF($Z183&gt;'RI compounds'!$D$11,(LN($Z183)-LN('RI compounds'!$D$11))*'RI compounds'!$H$12+'RI compounds'!$C$11,""),""))</f>
        <v/>
      </c>
      <c r="AK183" s="50" t="str">
        <f>IF($Z183=1500,'RI compounds'!$C$13,IF($Z183&lt;'RI compounds'!$D$13,IF($Z183&gt;'RI compounds'!$D$12,(LN($Z183)-LN('RI compounds'!$D$12))*'RI compounds'!$H$13+'RI compounds'!$C$12,""),""))</f>
        <v/>
      </c>
      <c r="AL183" s="50" t="str">
        <f>IF($Z183=1600,'RI compounds'!$C$14,IF($Z183&lt;'RI compounds'!$D$14,IF($Z183&gt;'RI compounds'!$D$13,(LN($Z183)-LN('RI compounds'!$D$13))*'RI compounds'!$H$14+'RI compounds'!$C$13,""),""))</f>
        <v/>
      </c>
      <c r="AM183" s="50" t="str">
        <f>IF($Z183=1700,'RI compounds'!$C$15,IF($Z183&lt;'RI compounds'!$D$15,IF($Z183&gt;'RI compounds'!$D$14,(LN($Z183)-LN('RI compounds'!$D$14))*'RI compounds'!$H$15+'RI compounds'!$C$14,""),""))</f>
        <v/>
      </c>
      <c r="AN183" s="50" t="str">
        <f>IF($Z183=1800,'RI compounds'!$C$16,IF($Z183&lt;'RI compounds'!$D$16,IF($Z183&gt;'RI compounds'!$D$15,(LN($Z183)-LN('RI compounds'!$D$15))*'RI compounds'!$H$16+'RI compounds'!$C$15,""),""))</f>
        <v/>
      </c>
      <c r="AO183" s="50" t="str">
        <f>IF($Z183=1900,'RI compounds'!$C$17,IF($Z183&lt;'RI compounds'!$D$17,IF($Z183&gt;'RI compounds'!$D$16,(LN($Z183)-LN('RI compounds'!$D$16))*'RI compounds'!$H$17+'RI compounds'!$C$16,""),""))</f>
        <v/>
      </c>
      <c r="AP183" s="50" t="str">
        <f>IF($Z183=2000,'RI compounds'!$C$18,IF($Z183&lt;'RI compounds'!$D$18,IF($Z183&gt;'RI compounds'!$D$17,(LN($Z183)-LN('RI compounds'!$D$17))*'RI compounds'!$H$18+'RI compounds'!$C$17,""),""))</f>
        <v/>
      </c>
      <c r="AQ183" s="50" t="str">
        <f>IF($Z183=2100,'RI compounds'!$C$19,IF($Z183&lt;'RI compounds'!$D$19,IF($Z183&gt;'RI compounds'!$D$18,(LN($Z183)-LN('RI compounds'!$D$18))*'RI compounds'!$H$19+'RI compounds'!$C$18,""),""))</f>
        <v/>
      </c>
      <c r="AR183" s="50" t="str">
        <f>IF($Z183=2200,'RI compounds'!$C$20,IF($Z183&lt;'RI compounds'!$D$20,IF($Z183&gt;'RI compounds'!$D$19,(LN($Z183)-LN('RI compounds'!$D$19))*'RI compounds'!$H$20+'RI compounds'!$C$19,""),""))</f>
        <v/>
      </c>
      <c r="AS183" s="50" t="str">
        <f>IF($Z183=2300,'RI compounds'!$C$21,IF($Z183&lt;'RI compounds'!$D$21,IF($Z183&gt;'RI compounds'!$D$20,(LN($Z183)-LN('RI compounds'!$D$20))*'RI compounds'!$H$21+'RI compounds'!$C$20,""),""))</f>
        <v/>
      </c>
      <c r="AT183" s="50" t="str">
        <f>IF($Z183&gt;2300,(LN($Z183)-LN('RI compounds'!$D$20))*'RI compounds'!$H$21+'RI compounds'!$C$20,"")</f>
        <v/>
      </c>
    </row>
    <row r="184" spans="1:46" s="7" customFormat="1" ht="15" x14ac:dyDescent="0.25">
      <c r="A184" s="46">
        <f>+All!F184</f>
        <v>0</v>
      </c>
      <c r="B184" s="47" t="e">
        <f>All!#REF!</f>
        <v>#REF!</v>
      </c>
      <c r="C184" s="45" t="e">
        <f>IF(B184&lt;'RI compounds'!$C$3,INT(EXP((B184-'RI compounds'!$C$3)/'RI compounds'!$H$4+LN('RI compounds'!$D$3))),"")</f>
        <v>#REF!</v>
      </c>
      <c r="D184" s="45" t="e">
        <f>IF($B184&lt;'RI compounds'!$C$4,IF($B184&gt;'RI compounds'!$C$3,INT(EXP(($B184-'RI compounds'!$C$3)/'RI compounds'!$H$4+LN('RI compounds'!$D$3))),""),"")</f>
        <v>#REF!</v>
      </c>
      <c r="E184" s="45" t="e">
        <f>IF($B184&lt;'RI compounds'!$C$5,IF($B184&gt;'RI compounds'!$C$4,INT(EXP(($B184-'RI compounds'!$C$4)/'RI compounds'!$H$5+LN('RI compounds'!$D$4))),""),"")</f>
        <v>#REF!</v>
      </c>
      <c r="F184" s="45" t="e">
        <f>IF($B184&lt;'RI compounds'!$C$6,IF($B184&gt;'RI compounds'!$C$5,INT(EXP(($B184-'RI compounds'!$C$5)/'RI compounds'!$H$6+LN('RI compounds'!$D$5))),""),"")</f>
        <v>#REF!</v>
      </c>
      <c r="G184" s="45" t="e">
        <f>IF($B184&lt;'RI compounds'!$C$7,IF($B184&gt;'RI compounds'!$C$6,INT(EXP(($B184-'RI compounds'!$C$6)/'RI compounds'!$H$7+LN('RI compounds'!$D$6))),""),"")</f>
        <v>#REF!</v>
      </c>
      <c r="H184" s="45" t="e">
        <f>IF($B184&lt;'RI compounds'!$C$8,IF($B184&gt;'RI compounds'!$C$7,INT(EXP(($B184-'RI compounds'!$C$7)/'RI compounds'!$H$8+LN('RI compounds'!$D$7))),""),"")</f>
        <v>#REF!</v>
      </c>
      <c r="I184" s="45" t="e">
        <f>IF($B184&lt;'RI compounds'!$C$9,IF($B184&gt;'RI compounds'!$C$8,INT(EXP(($B184-'RI compounds'!$C$8)/'RI compounds'!$H$9+LN('RI compounds'!$D$8))),""),"")</f>
        <v>#REF!</v>
      </c>
      <c r="J184" s="45" t="e">
        <f>IF($B184&lt;'RI compounds'!$C$10,IF($B184&gt;'RI compounds'!$C$9,INT(EXP(($B184-'RI compounds'!$C$9)/'RI compounds'!$H$10+LN('RI compounds'!$D$9))),""),"")</f>
        <v>#REF!</v>
      </c>
      <c r="K184" s="45" t="e">
        <f>IF($B184&lt;'RI compounds'!$C$11,IF($B184&gt;'RI compounds'!$C$10,INT(EXP(($B184-'RI compounds'!$C$10)/'RI compounds'!$H$11+LN('RI compounds'!$D$10))),""),"")</f>
        <v>#REF!</v>
      </c>
      <c r="L184" s="45" t="e">
        <f>IF($B184&lt;'RI compounds'!$C$12,IF($B184&gt;'RI compounds'!$C$11,INT(EXP(($B184-'RI compounds'!$C$11)/'RI compounds'!$H$12+LN('RI compounds'!$D$11))),""),"")</f>
        <v>#REF!</v>
      </c>
      <c r="M184" s="45" t="e">
        <f>IF($B184&lt;'RI compounds'!$C$13,IF($B184&gt;'RI compounds'!$C$12,INT(EXP(($B184-'RI compounds'!$C$12)/'RI compounds'!$H$13+LN('RI compounds'!$D$12))),""),"")</f>
        <v>#REF!</v>
      </c>
      <c r="N184" s="45" t="e">
        <f>IF($B184&lt;'RI compounds'!$C$14,IF($B184&gt;'RI compounds'!$C$13,INT(EXP(($B184-'RI compounds'!$C$13)/'RI compounds'!$H$14+LN('RI compounds'!$D$13))),""),"")</f>
        <v>#REF!</v>
      </c>
      <c r="O184" s="45" t="e">
        <f>IF($B184&lt;'RI compounds'!$C$15,IF($B184&gt;'RI compounds'!$C$14,INT(EXP(($B184-'RI compounds'!$C$14)/'RI compounds'!$H$15+LN('RI compounds'!$D$14))),""),"")</f>
        <v>#REF!</v>
      </c>
      <c r="P184" s="45" t="e">
        <f>IF($B184&lt;'RI compounds'!$C$16,IF($B184&gt;'RI compounds'!$C$15,INT(EXP(($B184-'RI compounds'!$C$15)/'RI compounds'!$H$16+LN('RI compounds'!$D$15))),""),"")</f>
        <v>#REF!</v>
      </c>
      <c r="Q184" s="45" t="e">
        <f>IF($B184&lt;'RI compounds'!$C$17,IF($B184&gt;'RI compounds'!$C$16,INT(EXP(($B184-'RI compounds'!$C$16)/'RI compounds'!$H$17+LN('RI compounds'!$D$16))),""),"")</f>
        <v>#REF!</v>
      </c>
      <c r="R184" s="45" t="e">
        <f>IF($B184&lt;'RI compounds'!$C$18,IF($B184&gt;'RI compounds'!$C$17,INT(EXP(($B184-'RI compounds'!$C$17)/'RI compounds'!$H$18+LN('RI compounds'!$D$17))),""),"")</f>
        <v>#REF!</v>
      </c>
      <c r="S184" s="45" t="e">
        <f>IF($B184&lt;'RI compounds'!$C$19,IF($B184&gt;'RI compounds'!$C$18,INT(EXP(($B184-'RI compounds'!$C$18)/'RI compounds'!$H$19+LN('RI compounds'!$D$18))),""),"")</f>
        <v>#REF!</v>
      </c>
      <c r="T184" s="45" t="e">
        <f>IF($B184&lt;'RI compounds'!$C$20,IF($B184&gt;'RI compounds'!$C$19,INT(EXP(($B184-'RI compounds'!$C$19)/'RI compounds'!$H$20+LN('RI compounds'!$D$19))),""),"")</f>
        <v>#REF!</v>
      </c>
      <c r="U184" s="45" t="e">
        <f>IF($B184&lt;'RI compounds'!$C$21,IF($B184&gt;'RI compounds'!$C$20,INT(EXP(($B184-'RI compounds'!$C$20)/'RI compounds'!$H$21+LN('RI compounds'!$D$20))),""),"")</f>
        <v>#REF!</v>
      </c>
      <c r="V184" s="45" t="e">
        <f>IF($B184&gt;'RI compounds'!$C$21,INT(EXP(($B184-'RI compounds'!$C$20)/'RI compounds'!$H$21+LN('RI compounds'!$D$20))),"")</f>
        <v>#REF!</v>
      </c>
      <c r="W184" s="28"/>
      <c r="X184" s="48">
        <f>All!B184</f>
        <v>0</v>
      </c>
      <c r="Y184" s="46">
        <f>+All!F184</f>
        <v>0</v>
      </c>
      <c r="Z184" s="49">
        <f>+All!H184</f>
        <v>0</v>
      </c>
      <c r="AA184" s="50" t="e">
        <f>IF($Z184=500,'RI compounds'!$C$3,IF($Z184&lt;'RI compounds'!$D$3,(LN($Z184)-LN('RI compounds'!$D$3))*'RI compounds'!$H$4+'RI compounds'!$C$3,""))</f>
        <v>#NUM!</v>
      </c>
      <c r="AB184" s="50" t="str">
        <f>IF($Z184=600,'RI compounds'!$C$4,IF($Z184&lt;'RI compounds'!$D$4,IF($Z184&gt;'RI compounds'!$D$3,(LN($Z184)-LN('RI compounds'!$D$3))*'RI compounds'!$H$4+'RI compounds'!$C$3,""),""))</f>
        <v/>
      </c>
      <c r="AC184" s="50" t="str">
        <f>IF($Z184=700,+'RI compounds'!$C$5,IF($Z184&lt;'RI compounds'!$D$5,IF($Z184&gt;'RI compounds'!$D$4,(LN($Z184)-LN('RI compounds'!$D$4))*'RI compounds'!$H$5+'RI compounds'!$C$4,""),""))</f>
        <v/>
      </c>
      <c r="AD184" s="50" t="str">
        <f>IF($Z184=800,'RI compounds'!$C$6,IF($Z184&lt;'RI compounds'!$D$6,IF($Z184&gt;'RI compounds'!$D$5,(LN($Z184)-LN('RI compounds'!$D$5))*'RI compounds'!$H$6+'RI compounds'!$C$5,""),""))</f>
        <v/>
      </c>
      <c r="AE184" s="50" t="str">
        <f>IF($Z184=900,'RI compounds'!$C$7,IF($Z184&lt;'RI compounds'!$D$7,IF($Z184&gt;'RI compounds'!$D$6,(LN($Z184)-LN('RI compounds'!$D$6))*'RI compounds'!$H$7+'RI compounds'!$C$6,""),""))</f>
        <v/>
      </c>
      <c r="AF184" s="50" t="str">
        <f>IF($Z184=1000,'RI compounds'!$C$8,IF($Z184&lt;'RI compounds'!$D$8,IF($Z184&gt;'RI compounds'!$D$7,(LN($Z184)-LN('RI compounds'!$D$7))*'RI compounds'!$H$8+'RI compounds'!$C$7,""),""))</f>
        <v/>
      </c>
      <c r="AG184" s="50" t="str">
        <f>IF($Z184=1100,'RI compounds'!$C$9,IF($Z184&lt;'RI compounds'!$D$9,IF($Z184&gt;'RI compounds'!$D$8,(LN($Z184)-LN('RI compounds'!$D$8))*'RI compounds'!$H$9+'RI compounds'!$C$8,""),""))</f>
        <v/>
      </c>
      <c r="AH184" s="50" t="str">
        <f>IF($Z184=1200,'RI compounds'!$C$10,IF($Z184&lt;'RI compounds'!$D$10,IF($Z184&gt;'RI compounds'!$D$9,(LN($Z184)-LN('RI compounds'!$D$9))*'RI compounds'!$H$10+'RI compounds'!$C$9,""),""))</f>
        <v/>
      </c>
      <c r="AI184" s="50" t="str">
        <f>IF($Z184=1300,'RI compounds'!$C$11,IF($Z184&lt;'RI compounds'!$D$11,IF($Z184&gt;'RI compounds'!$D$10,(LN($Z184)-LN('RI compounds'!$D$10))*'RI compounds'!$H$11+'RI compounds'!$C$10,""),""))</f>
        <v/>
      </c>
      <c r="AJ184" s="50" t="str">
        <f>IF($Z184=1400,'RI compounds'!$C$12,IF($Z184&lt;'RI compounds'!$D$12,IF($Z184&gt;'RI compounds'!$D$11,(LN($Z184)-LN('RI compounds'!$D$11))*'RI compounds'!$H$12+'RI compounds'!$C$11,""),""))</f>
        <v/>
      </c>
      <c r="AK184" s="50" t="str">
        <f>IF($Z184=1500,'RI compounds'!$C$13,IF($Z184&lt;'RI compounds'!$D$13,IF($Z184&gt;'RI compounds'!$D$12,(LN($Z184)-LN('RI compounds'!$D$12))*'RI compounds'!$H$13+'RI compounds'!$C$12,""),""))</f>
        <v/>
      </c>
      <c r="AL184" s="50" t="str">
        <f>IF($Z184=1600,'RI compounds'!$C$14,IF($Z184&lt;'RI compounds'!$D$14,IF($Z184&gt;'RI compounds'!$D$13,(LN($Z184)-LN('RI compounds'!$D$13))*'RI compounds'!$H$14+'RI compounds'!$C$13,""),""))</f>
        <v/>
      </c>
      <c r="AM184" s="50" t="str">
        <f>IF($Z184=1700,'RI compounds'!$C$15,IF($Z184&lt;'RI compounds'!$D$15,IF($Z184&gt;'RI compounds'!$D$14,(LN($Z184)-LN('RI compounds'!$D$14))*'RI compounds'!$H$15+'RI compounds'!$C$14,""),""))</f>
        <v/>
      </c>
      <c r="AN184" s="50" t="str">
        <f>IF($Z184=1800,'RI compounds'!$C$16,IF($Z184&lt;'RI compounds'!$D$16,IF($Z184&gt;'RI compounds'!$D$15,(LN($Z184)-LN('RI compounds'!$D$15))*'RI compounds'!$H$16+'RI compounds'!$C$15,""),""))</f>
        <v/>
      </c>
      <c r="AO184" s="50" t="str">
        <f>IF($Z184=1900,'RI compounds'!$C$17,IF($Z184&lt;'RI compounds'!$D$17,IF($Z184&gt;'RI compounds'!$D$16,(LN($Z184)-LN('RI compounds'!$D$16))*'RI compounds'!$H$17+'RI compounds'!$C$16,""),""))</f>
        <v/>
      </c>
      <c r="AP184" s="50" t="str">
        <f>IF($Z184=2000,'RI compounds'!$C$18,IF($Z184&lt;'RI compounds'!$D$18,IF($Z184&gt;'RI compounds'!$D$17,(LN($Z184)-LN('RI compounds'!$D$17))*'RI compounds'!$H$18+'RI compounds'!$C$17,""),""))</f>
        <v/>
      </c>
      <c r="AQ184" s="50" t="str">
        <f>IF($Z184=2100,'RI compounds'!$C$19,IF($Z184&lt;'RI compounds'!$D$19,IF($Z184&gt;'RI compounds'!$D$18,(LN($Z184)-LN('RI compounds'!$D$18))*'RI compounds'!$H$19+'RI compounds'!$C$18,""),""))</f>
        <v/>
      </c>
      <c r="AR184" s="50" t="str">
        <f>IF($Z184=2200,'RI compounds'!$C$20,IF($Z184&lt;'RI compounds'!$D$20,IF($Z184&gt;'RI compounds'!$D$19,(LN($Z184)-LN('RI compounds'!$D$19))*'RI compounds'!$H$20+'RI compounds'!$C$19,""),""))</f>
        <v/>
      </c>
      <c r="AS184" s="50" t="str">
        <f>IF($Z184=2300,'RI compounds'!$C$21,IF($Z184&lt;'RI compounds'!$D$21,IF($Z184&gt;'RI compounds'!$D$20,(LN($Z184)-LN('RI compounds'!$D$20))*'RI compounds'!$H$21+'RI compounds'!$C$20,""),""))</f>
        <v/>
      </c>
      <c r="AT184" s="50" t="str">
        <f>IF($Z184&gt;2300,(LN($Z184)-LN('RI compounds'!$D$20))*'RI compounds'!$H$21+'RI compounds'!$C$20,"")</f>
        <v/>
      </c>
    </row>
    <row r="185" spans="1:46" s="7" customFormat="1" ht="15" x14ac:dyDescent="0.25">
      <c r="A185" s="46">
        <f>+All!F185</f>
        <v>0</v>
      </c>
      <c r="B185" s="47" t="e">
        <f>All!#REF!</f>
        <v>#REF!</v>
      </c>
      <c r="C185" s="45" t="e">
        <f>IF(B185&lt;'RI compounds'!$C$3,INT(EXP((B185-'RI compounds'!$C$3)/'RI compounds'!$H$4+LN('RI compounds'!$D$3))),"")</f>
        <v>#REF!</v>
      </c>
      <c r="D185" s="45" t="e">
        <f>IF($B185&lt;'RI compounds'!$C$4,IF($B185&gt;'RI compounds'!$C$3,INT(EXP(($B185-'RI compounds'!$C$3)/'RI compounds'!$H$4+LN('RI compounds'!$D$3))),""),"")</f>
        <v>#REF!</v>
      </c>
      <c r="E185" s="45" t="e">
        <f>IF($B185&lt;'RI compounds'!$C$5,IF($B185&gt;'RI compounds'!$C$4,INT(EXP(($B185-'RI compounds'!$C$4)/'RI compounds'!$H$5+LN('RI compounds'!$D$4))),""),"")</f>
        <v>#REF!</v>
      </c>
      <c r="F185" s="45" t="e">
        <f>IF($B185&lt;'RI compounds'!$C$6,IF($B185&gt;'RI compounds'!$C$5,INT(EXP(($B185-'RI compounds'!$C$5)/'RI compounds'!$H$6+LN('RI compounds'!$D$5))),""),"")</f>
        <v>#REF!</v>
      </c>
      <c r="G185" s="45" t="e">
        <f>IF($B185&lt;'RI compounds'!$C$7,IF($B185&gt;'RI compounds'!$C$6,INT(EXP(($B185-'RI compounds'!$C$6)/'RI compounds'!$H$7+LN('RI compounds'!$D$6))),""),"")</f>
        <v>#REF!</v>
      </c>
      <c r="H185" s="45" t="e">
        <f>IF($B185&lt;'RI compounds'!$C$8,IF($B185&gt;'RI compounds'!$C$7,INT(EXP(($B185-'RI compounds'!$C$7)/'RI compounds'!$H$8+LN('RI compounds'!$D$7))),""),"")</f>
        <v>#REF!</v>
      </c>
      <c r="I185" s="45" t="e">
        <f>IF($B185&lt;'RI compounds'!$C$9,IF($B185&gt;'RI compounds'!$C$8,INT(EXP(($B185-'RI compounds'!$C$8)/'RI compounds'!$H$9+LN('RI compounds'!$D$8))),""),"")</f>
        <v>#REF!</v>
      </c>
      <c r="J185" s="45" t="e">
        <f>IF($B185&lt;'RI compounds'!$C$10,IF($B185&gt;'RI compounds'!$C$9,INT(EXP(($B185-'RI compounds'!$C$9)/'RI compounds'!$H$10+LN('RI compounds'!$D$9))),""),"")</f>
        <v>#REF!</v>
      </c>
      <c r="K185" s="45" t="e">
        <f>IF($B185&lt;'RI compounds'!$C$11,IF($B185&gt;'RI compounds'!$C$10,INT(EXP(($B185-'RI compounds'!$C$10)/'RI compounds'!$H$11+LN('RI compounds'!$D$10))),""),"")</f>
        <v>#REF!</v>
      </c>
      <c r="L185" s="45" t="e">
        <f>IF($B185&lt;'RI compounds'!$C$12,IF($B185&gt;'RI compounds'!$C$11,INT(EXP(($B185-'RI compounds'!$C$11)/'RI compounds'!$H$12+LN('RI compounds'!$D$11))),""),"")</f>
        <v>#REF!</v>
      </c>
      <c r="M185" s="45" t="e">
        <f>IF($B185&lt;'RI compounds'!$C$13,IF($B185&gt;'RI compounds'!$C$12,INT(EXP(($B185-'RI compounds'!$C$12)/'RI compounds'!$H$13+LN('RI compounds'!$D$12))),""),"")</f>
        <v>#REF!</v>
      </c>
      <c r="N185" s="45" t="e">
        <f>IF($B185&lt;'RI compounds'!$C$14,IF($B185&gt;'RI compounds'!$C$13,INT(EXP(($B185-'RI compounds'!$C$13)/'RI compounds'!$H$14+LN('RI compounds'!$D$13))),""),"")</f>
        <v>#REF!</v>
      </c>
      <c r="O185" s="45" t="e">
        <f>IF($B185&lt;'RI compounds'!$C$15,IF($B185&gt;'RI compounds'!$C$14,INT(EXP(($B185-'RI compounds'!$C$14)/'RI compounds'!$H$15+LN('RI compounds'!$D$14))),""),"")</f>
        <v>#REF!</v>
      </c>
      <c r="P185" s="45" t="e">
        <f>IF($B185&lt;'RI compounds'!$C$16,IF($B185&gt;'RI compounds'!$C$15,INT(EXP(($B185-'RI compounds'!$C$15)/'RI compounds'!$H$16+LN('RI compounds'!$D$15))),""),"")</f>
        <v>#REF!</v>
      </c>
      <c r="Q185" s="45" t="e">
        <f>IF($B185&lt;'RI compounds'!$C$17,IF($B185&gt;'RI compounds'!$C$16,INT(EXP(($B185-'RI compounds'!$C$16)/'RI compounds'!$H$17+LN('RI compounds'!$D$16))),""),"")</f>
        <v>#REF!</v>
      </c>
      <c r="R185" s="45" t="e">
        <f>IF($B185&lt;'RI compounds'!$C$18,IF($B185&gt;'RI compounds'!$C$17,INT(EXP(($B185-'RI compounds'!$C$17)/'RI compounds'!$H$18+LN('RI compounds'!$D$17))),""),"")</f>
        <v>#REF!</v>
      </c>
      <c r="S185" s="45" t="e">
        <f>IF($B185&lt;'RI compounds'!$C$19,IF($B185&gt;'RI compounds'!$C$18,INT(EXP(($B185-'RI compounds'!$C$18)/'RI compounds'!$H$19+LN('RI compounds'!$D$18))),""),"")</f>
        <v>#REF!</v>
      </c>
      <c r="T185" s="45" t="e">
        <f>IF($B185&lt;'RI compounds'!$C$20,IF($B185&gt;'RI compounds'!$C$19,INT(EXP(($B185-'RI compounds'!$C$19)/'RI compounds'!$H$20+LN('RI compounds'!$D$19))),""),"")</f>
        <v>#REF!</v>
      </c>
      <c r="U185" s="45" t="e">
        <f>IF($B185&lt;'RI compounds'!$C$21,IF($B185&gt;'RI compounds'!$C$20,INT(EXP(($B185-'RI compounds'!$C$20)/'RI compounds'!$H$21+LN('RI compounds'!$D$20))),""),"")</f>
        <v>#REF!</v>
      </c>
      <c r="V185" s="45" t="e">
        <f>IF($B185&gt;'RI compounds'!$C$21,INT(EXP(($B185-'RI compounds'!$C$20)/'RI compounds'!$H$21+LN('RI compounds'!$D$20))),"")</f>
        <v>#REF!</v>
      </c>
      <c r="W185" s="28"/>
      <c r="X185" s="48">
        <f>All!B185</f>
        <v>0</v>
      </c>
      <c r="Y185" s="46">
        <f>+All!F185</f>
        <v>0</v>
      </c>
      <c r="Z185" s="49">
        <f>+All!H185</f>
        <v>0</v>
      </c>
      <c r="AA185" s="50" t="e">
        <f>IF($Z185=500,'RI compounds'!$C$3,IF($Z185&lt;'RI compounds'!$D$3,(LN($Z185)-LN('RI compounds'!$D$3))*'RI compounds'!$H$4+'RI compounds'!$C$3,""))</f>
        <v>#NUM!</v>
      </c>
      <c r="AB185" s="50" t="str">
        <f>IF($Z185=600,'RI compounds'!$C$4,IF($Z185&lt;'RI compounds'!$D$4,IF($Z185&gt;'RI compounds'!$D$3,(LN($Z185)-LN('RI compounds'!$D$3))*'RI compounds'!$H$4+'RI compounds'!$C$3,""),""))</f>
        <v/>
      </c>
      <c r="AC185" s="50" t="str">
        <f>IF($Z185=700,+'RI compounds'!$C$5,IF($Z185&lt;'RI compounds'!$D$5,IF($Z185&gt;'RI compounds'!$D$4,(LN($Z185)-LN('RI compounds'!$D$4))*'RI compounds'!$H$5+'RI compounds'!$C$4,""),""))</f>
        <v/>
      </c>
      <c r="AD185" s="50" t="str">
        <f>IF($Z185=800,'RI compounds'!$C$6,IF($Z185&lt;'RI compounds'!$D$6,IF($Z185&gt;'RI compounds'!$D$5,(LN($Z185)-LN('RI compounds'!$D$5))*'RI compounds'!$H$6+'RI compounds'!$C$5,""),""))</f>
        <v/>
      </c>
      <c r="AE185" s="50" t="str">
        <f>IF($Z185=900,'RI compounds'!$C$7,IF($Z185&lt;'RI compounds'!$D$7,IF($Z185&gt;'RI compounds'!$D$6,(LN($Z185)-LN('RI compounds'!$D$6))*'RI compounds'!$H$7+'RI compounds'!$C$6,""),""))</f>
        <v/>
      </c>
      <c r="AF185" s="50" t="str">
        <f>IF($Z185=1000,'RI compounds'!$C$8,IF($Z185&lt;'RI compounds'!$D$8,IF($Z185&gt;'RI compounds'!$D$7,(LN($Z185)-LN('RI compounds'!$D$7))*'RI compounds'!$H$8+'RI compounds'!$C$7,""),""))</f>
        <v/>
      </c>
      <c r="AG185" s="50" t="str">
        <f>IF($Z185=1100,'RI compounds'!$C$9,IF($Z185&lt;'RI compounds'!$D$9,IF($Z185&gt;'RI compounds'!$D$8,(LN($Z185)-LN('RI compounds'!$D$8))*'RI compounds'!$H$9+'RI compounds'!$C$8,""),""))</f>
        <v/>
      </c>
      <c r="AH185" s="50" t="str">
        <f>IF($Z185=1200,'RI compounds'!$C$10,IF($Z185&lt;'RI compounds'!$D$10,IF($Z185&gt;'RI compounds'!$D$9,(LN($Z185)-LN('RI compounds'!$D$9))*'RI compounds'!$H$10+'RI compounds'!$C$9,""),""))</f>
        <v/>
      </c>
      <c r="AI185" s="50" t="str">
        <f>IF($Z185=1300,'RI compounds'!$C$11,IF($Z185&lt;'RI compounds'!$D$11,IF($Z185&gt;'RI compounds'!$D$10,(LN($Z185)-LN('RI compounds'!$D$10))*'RI compounds'!$H$11+'RI compounds'!$C$10,""),""))</f>
        <v/>
      </c>
      <c r="AJ185" s="50" t="str">
        <f>IF($Z185=1400,'RI compounds'!$C$12,IF($Z185&lt;'RI compounds'!$D$12,IF($Z185&gt;'RI compounds'!$D$11,(LN($Z185)-LN('RI compounds'!$D$11))*'RI compounds'!$H$12+'RI compounds'!$C$11,""),""))</f>
        <v/>
      </c>
      <c r="AK185" s="50" t="str">
        <f>IF($Z185=1500,'RI compounds'!$C$13,IF($Z185&lt;'RI compounds'!$D$13,IF($Z185&gt;'RI compounds'!$D$12,(LN($Z185)-LN('RI compounds'!$D$12))*'RI compounds'!$H$13+'RI compounds'!$C$12,""),""))</f>
        <v/>
      </c>
      <c r="AL185" s="50" t="str">
        <f>IF($Z185=1600,'RI compounds'!$C$14,IF($Z185&lt;'RI compounds'!$D$14,IF($Z185&gt;'RI compounds'!$D$13,(LN($Z185)-LN('RI compounds'!$D$13))*'RI compounds'!$H$14+'RI compounds'!$C$13,""),""))</f>
        <v/>
      </c>
      <c r="AM185" s="50" t="str">
        <f>IF($Z185=1700,'RI compounds'!$C$15,IF($Z185&lt;'RI compounds'!$D$15,IF($Z185&gt;'RI compounds'!$D$14,(LN($Z185)-LN('RI compounds'!$D$14))*'RI compounds'!$H$15+'RI compounds'!$C$14,""),""))</f>
        <v/>
      </c>
      <c r="AN185" s="50" t="str">
        <f>IF($Z185=1800,'RI compounds'!$C$16,IF($Z185&lt;'RI compounds'!$D$16,IF($Z185&gt;'RI compounds'!$D$15,(LN($Z185)-LN('RI compounds'!$D$15))*'RI compounds'!$H$16+'RI compounds'!$C$15,""),""))</f>
        <v/>
      </c>
      <c r="AO185" s="50" t="str">
        <f>IF($Z185=1900,'RI compounds'!$C$17,IF($Z185&lt;'RI compounds'!$D$17,IF($Z185&gt;'RI compounds'!$D$16,(LN($Z185)-LN('RI compounds'!$D$16))*'RI compounds'!$H$17+'RI compounds'!$C$16,""),""))</f>
        <v/>
      </c>
      <c r="AP185" s="50" t="str">
        <f>IF($Z185=2000,'RI compounds'!$C$18,IF($Z185&lt;'RI compounds'!$D$18,IF($Z185&gt;'RI compounds'!$D$17,(LN($Z185)-LN('RI compounds'!$D$17))*'RI compounds'!$H$18+'RI compounds'!$C$17,""),""))</f>
        <v/>
      </c>
      <c r="AQ185" s="50" t="str">
        <f>IF($Z185=2100,'RI compounds'!$C$19,IF($Z185&lt;'RI compounds'!$D$19,IF($Z185&gt;'RI compounds'!$D$18,(LN($Z185)-LN('RI compounds'!$D$18))*'RI compounds'!$H$19+'RI compounds'!$C$18,""),""))</f>
        <v/>
      </c>
      <c r="AR185" s="50" t="str">
        <f>IF($Z185=2200,'RI compounds'!$C$20,IF($Z185&lt;'RI compounds'!$D$20,IF($Z185&gt;'RI compounds'!$D$19,(LN($Z185)-LN('RI compounds'!$D$19))*'RI compounds'!$H$20+'RI compounds'!$C$19,""),""))</f>
        <v/>
      </c>
      <c r="AS185" s="50" t="str">
        <f>IF($Z185=2300,'RI compounds'!$C$21,IF($Z185&lt;'RI compounds'!$D$21,IF($Z185&gt;'RI compounds'!$D$20,(LN($Z185)-LN('RI compounds'!$D$20))*'RI compounds'!$H$21+'RI compounds'!$C$20,""),""))</f>
        <v/>
      </c>
      <c r="AT185" s="50" t="str">
        <f>IF($Z185&gt;2300,(LN($Z185)-LN('RI compounds'!$D$20))*'RI compounds'!$H$21+'RI compounds'!$C$20,"")</f>
        <v/>
      </c>
    </row>
    <row r="186" spans="1:46" s="7" customFormat="1" ht="15" x14ac:dyDescent="0.25">
      <c r="A186" s="46">
        <f>+All!F186</f>
        <v>0</v>
      </c>
      <c r="B186" s="47" t="e">
        <f>All!#REF!</f>
        <v>#REF!</v>
      </c>
      <c r="C186" s="45" t="e">
        <f>IF(B186&lt;'RI compounds'!$C$3,INT(EXP((B186-'RI compounds'!$C$3)/'RI compounds'!$H$4+LN('RI compounds'!$D$3))),"")</f>
        <v>#REF!</v>
      </c>
      <c r="D186" s="45" t="e">
        <f>IF($B186&lt;'RI compounds'!$C$4,IF($B186&gt;'RI compounds'!$C$3,INT(EXP(($B186-'RI compounds'!$C$3)/'RI compounds'!$H$4+LN('RI compounds'!$D$3))),""),"")</f>
        <v>#REF!</v>
      </c>
      <c r="E186" s="45" t="e">
        <f>IF($B186&lt;'RI compounds'!$C$5,IF($B186&gt;'RI compounds'!$C$4,INT(EXP(($B186-'RI compounds'!$C$4)/'RI compounds'!$H$5+LN('RI compounds'!$D$4))),""),"")</f>
        <v>#REF!</v>
      </c>
      <c r="F186" s="45" t="e">
        <f>IF($B186&lt;'RI compounds'!$C$6,IF($B186&gt;'RI compounds'!$C$5,INT(EXP(($B186-'RI compounds'!$C$5)/'RI compounds'!$H$6+LN('RI compounds'!$D$5))),""),"")</f>
        <v>#REF!</v>
      </c>
      <c r="G186" s="45" t="e">
        <f>IF($B186&lt;'RI compounds'!$C$7,IF($B186&gt;'RI compounds'!$C$6,INT(EXP(($B186-'RI compounds'!$C$6)/'RI compounds'!$H$7+LN('RI compounds'!$D$6))),""),"")</f>
        <v>#REF!</v>
      </c>
      <c r="H186" s="45" t="e">
        <f>IF($B186&lt;'RI compounds'!$C$8,IF($B186&gt;'RI compounds'!$C$7,INT(EXP(($B186-'RI compounds'!$C$7)/'RI compounds'!$H$8+LN('RI compounds'!$D$7))),""),"")</f>
        <v>#REF!</v>
      </c>
      <c r="I186" s="45" t="e">
        <f>IF($B186&lt;'RI compounds'!$C$9,IF($B186&gt;'RI compounds'!$C$8,INT(EXP(($B186-'RI compounds'!$C$8)/'RI compounds'!$H$9+LN('RI compounds'!$D$8))),""),"")</f>
        <v>#REF!</v>
      </c>
      <c r="J186" s="45" t="e">
        <f>IF($B186&lt;'RI compounds'!$C$10,IF($B186&gt;'RI compounds'!$C$9,INT(EXP(($B186-'RI compounds'!$C$9)/'RI compounds'!$H$10+LN('RI compounds'!$D$9))),""),"")</f>
        <v>#REF!</v>
      </c>
      <c r="K186" s="45" t="e">
        <f>IF($B186&lt;'RI compounds'!$C$11,IF($B186&gt;'RI compounds'!$C$10,INT(EXP(($B186-'RI compounds'!$C$10)/'RI compounds'!$H$11+LN('RI compounds'!$D$10))),""),"")</f>
        <v>#REF!</v>
      </c>
      <c r="L186" s="45" t="e">
        <f>IF($B186&lt;'RI compounds'!$C$12,IF($B186&gt;'RI compounds'!$C$11,INT(EXP(($B186-'RI compounds'!$C$11)/'RI compounds'!$H$12+LN('RI compounds'!$D$11))),""),"")</f>
        <v>#REF!</v>
      </c>
      <c r="M186" s="45" t="e">
        <f>IF($B186&lt;'RI compounds'!$C$13,IF($B186&gt;'RI compounds'!$C$12,INT(EXP(($B186-'RI compounds'!$C$12)/'RI compounds'!$H$13+LN('RI compounds'!$D$12))),""),"")</f>
        <v>#REF!</v>
      </c>
      <c r="N186" s="45" t="e">
        <f>IF($B186&lt;'RI compounds'!$C$14,IF($B186&gt;'RI compounds'!$C$13,INT(EXP(($B186-'RI compounds'!$C$13)/'RI compounds'!$H$14+LN('RI compounds'!$D$13))),""),"")</f>
        <v>#REF!</v>
      </c>
      <c r="O186" s="45" t="e">
        <f>IF($B186&lt;'RI compounds'!$C$15,IF($B186&gt;'RI compounds'!$C$14,INT(EXP(($B186-'RI compounds'!$C$14)/'RI compounds'!$H$15+LN('RI compounds'!$D$14))),""),"")</f>
        <v>#REF!</v>
      </c>
      <c r="P186" s="45" t="e">
        <f>IF($B186&lt;'RI compounds'!$C$16,IF($B186&gt;'RI compounds'!$C$15,INT(EXP(($B186-'RI compounds'!$C$15)/'RI compounds'!$H$16+LN('RI compounds'!$D$15))),""),"")</f>
        <v>#REF!</v>
      </c>
      <c r="Q186" s="45" t="e">
        <f>IF($B186&lt;'RI compounds'!$C$17,IF($B186&gt;'RI compounds'!$C$16,INT(EXP(($B186-'RI compounds'!$C$16)/'RI compounds'!$H$17+LN('RI compounds'!$D$16))),""),"")</f>
        <v>#REF!</v>
      </c>
      <c r="R186" s="45" t="e">
        <f>IF($B186&lt;'RI compounds'!$C$18,IF($B186&gt;'RI compounds'!$C$17,INT(EXP(($B186-'RI compounds'!$C$17)/'RI compounds'!$H$18+LN('RI compounds'!$D$17))),""),"")</f>
        <v>#REF!</v>
      </c>
      <c r="S186" s="45" t="e">
        <f>IF($B186&lt;'RI compounds'!$C$19,IF($B186&gt;'RI compounds'!$C$18,INT(EXP(($B186-'RI compounds'!$C$18)/'RI compounds'!$H$19+LN('RI compounds'!$D$18))),""),"")</f>
        <v>#REF!</v>
      </c>
      <c r="T186" s="45" t="e">
        <f>IF($B186&lt;'RI compounds'!$C$20,IF($B186&gt;'RI compounds'!$C$19,INT(EXP(($B186-'RI compounds'!$C$19)/'RI compounds'!$H$20+LN('RI compounds'!$D$19))),""),"")</f>
        <v>#REF!</v>
      </c>
      <c r="U186" s="45" t="e">
        <f>IF($B186&lt;'RI compounds'!$C$21,IF($B186&gt;'RI compounds'!$C$20,INT(EXP(($B186-'RI compounds'!$C$20)/'RI compounds'!$H$21+LN('RI compounds'!$D$20))),""),"")</f>
        <v>#REF!</v>
      </c>
      <c r="V186" s="45" t="e">
        <f>IF($B186&gt;'RI compounds'!$C$21,INT(EXP(($B186-'RI compounds'!$C$20)/'RI compounds'!$H$21+LN('RI compounds'!$D$20))),"")</f>
        <v>#REF!</v>
      </c>
      <c r="W186" s="28"/>
      <c r="X186" s="48">
        <f>All!B186</f>
        <v>0</v>
      </c>
      <c r="Y186" s="46">
        <f>+All!F186</f>
        <v>0</v>
      </c>
      <c r="Z186" s="49">
        <f>+All!H186</f>
        <v>0</v>
      </c>
      <c r="AA186" s="50" t="e">
        <f>IF($Z186=500,'RI compounds'!$C$3,IF($Z186&lt;'RI compounds'!$D$3,(LN($Z186)-LN('RI compounds'!$D$3))*'RI compounds'!$H$4+'RI compounds'!$C$3,""))</f>
        <v>#NUM!</v>
      </c>
      <c r="AB186" s="50" t="str">
        <f>IF($Z186=600,'RI compounds'!$C$4,IF($Z186&lt;'RI compounds'!$D$4,IF($Z186&gt;'RI compounds'!$D$3,(LN($Z186)-LN('RI compounds'!$D$3))*'RI compounds'!$H$4+'RI compounds'!$C$3,""),""))</f>
        <v/>
      </c>
      <c r="AC186" s="50" t="str">
        <f>IF($Z186=700,+'RI compounds'!$C$5,IF($Z186&lt;'RI compounds'!$D$5,IF($Z186&gt;'RI compounds'!$D$4,(LN($Z186)-LN('RI compounds'!$D$4))*'RI compounds'!$H$5+'RI compounds'!$C$4,""),""))</f>
        <v/>
      </c>
      <c r="AD186" s="50" t="str">
        <f>IF($Z186=800,'RI compounds'!$C$6,IF($Z186&lt;'RI compounds'!$D$6,IF($Z186&gt;'RI compounds'!$D$5,(LN($Z186)-LN('RI compounds'!$D$5))*'RI compounds'!$H$6+'RI compounds'!$C$5,""),""))</f>
        <v/>
      </c>
      <c r="AE186" s="50" t="str">
        <f>IF($Z186=900,'RI compounds'!$C$7,IF($Z186&lt;'RI compounds'!$D$7,IF($Z186&gt;'RI compounds'!$D$6,(LN($Z186)-LN('RI compounds'!$D$6))*'RI compounds'!$H$7+'RI compounds'!$C$6,""),""))</f>
        <v/>
      </c>
      <c r="AF186" s="50" t="str">
        <f>IF($Z186=1000,'RI compounds'!$C$8,IF($Z186&lt;'RI compounds'!$D$8,IF($Z186&gt;'RI compounds'!$D$7,(LN($Z186)-LN('RI compounds'!$D$7))*'RI compounds'!$H$8+'RI compounds'!$C$7,""),""))</f>
        <v/>
      </c>
      <c r="AG186" s="50" t="str">
        <f>IF($Z186=1100,'RI compounds'!$C$9,IF($Z186&lt;'RI compounds'!$D$9,IF($Z186&gt;'RI compounds'!$D$8,(LN($Z186)-LN('RI compounds'!$D$8))*'RI compounds'!$H$9+'RI compounds'!$C$8,""),""))</f>
        <v/>
      </c>
      <c r="AH186" s="50" t="str">
        <f>IF($Z186=1200,'RI compounds'!$C$10,IF($Z186&lt;'RI compounds'!$D$10,IF($Z186&gt;'RI compounds'!$D$9,(LN($Z186)-LN('RI compounds'!$D$9))*'RI compounds'!$H$10+'RI compounds'!$C$9,""),""))</f>
        <v/>
      </c>
      <c r="AI186" s="50" t="str">
        <f>IF($Z186=1300,'RI compounds'!$C$11,IF($Z186&lt;'RI compounds'!$D$11,IF($Z186&gt;'RI compounds'!$D$10,(LN($Z186)-LN('RI compounds'!$D$10))*'RI compounds'!$H$11+'RI compounds'!$C$10,""),""))</f>
        <v/>
      </c>
      <c r="AJ186" s="50" t="str">
        <f>IF($Z186=1400,'RI compounds'!$C$12,IF($Z186&lt;'RI compounds'!$D$12,IF($Z186&gt;'RI compounds'!$D$11,(LN($Z186)-LN('RI compounds'!$D$11))*'RI compounds'!$H$12+'RI compounds'!$C$11,""),""))</f>
        <v/>
      </c>
      <c r="AK186" s="50" t="str">
        <f>IF($Z186=1500,'RI compounds'!$C$13,IF($Z186&lt;'RI compounds'!$D$13,IF($Z186&gt;'RI compounds'!$D$12,(LN($Z186)-LN('RI compounds'!$D$12))*'RI compounds'!$H$13+'RI compounds'!$C$12,""),""))</f>
        <v/>
      </c>
      <c r="AL186" s="50" t="str">
        <f>IF($Z186=1600,'RI compounds'!$C$14,IF($Z186&lt;'RI compounds'!$D$14,IF($Z186&gt;'RI compounds'!$D$13,(LN($Z186)-LN('RI compounds'!$D$13))*'RI compounds'!$H$14+'RI compounds'!$C$13,""),""))</f>
        <v/>
      </c>
      <c r="AM186" s="50" t="str">
        <f>IF($Z186=1700,'RI compounds'!$C$15,IF($Z186&lt;'RI compounds'!$D$15,IF($Z186&gt;'RI compounds'!$D$14,(LN($Z186)-LN('RI compounds'!$D$14))*'RI compounds'!$H$15+'RI compounds'!$C$14,""),""))</f>
        <v/>
      </c>
      <c r="AN186" s="50" t="str">
        <f>IF($Z186=1800,'RI compounds'!$C$16,IF($Z186&lt;'RI compounds'!$D$16,IF($Z186&gt;'RI compounds'!$D$15,(LN($Z186)-LN('RI compounds'!$D$15))*'RI compounds'!$H$16+'RI compounds'!$C$15,""),""))</f>
        <v/>
      </c>
      <c r="AO186" s="50" t="str">
        <f>IF($Z186=1900,'RI compounds'!$C$17,IF($Z186&lt;'RI compounds'!$D$17,IF($Z186&gt;'RI compounds'!$D$16,(LN($Z186)-LN('RI compounds'!$D$16))*'RI compounds'!$H$17+'RI compounds'!$C$16,""),""))</f>
        <v/>
      </c>
      <c r="AP186" s="50" t="str">
        <f>IF($Z186=2000,'RI compounds'!$C$18,IF($Z186&lt;'RI compounds'!$D$18,IF($Z186&gt;'RI compounds'!$D$17,(LN($Z186)-LN('RI compounds'!$D$17))*'RI compounds'!$H$18+'RI compounds'!$C$17,""),""))</f>
        <v/>
      </c>
      <c r="AQ186" s="50" t="str">
        <f>IF($Z186=2100,'RI compounds'!$C$19,IF($Z186&lt;'RI compounds'!$D$19,IF($Z186&gt;'RI compounds'!$D$18,(LN($Z186)-LN('RI compounds'!$D$18))*'RI compounds'!$H$19+'RI compounds'!$C$18,""),""))</f>
        <v/>
      </c>
      <c r="AR186" s="50" t="str">
        <f>IF($Z186=2200,'RI compounds'!$C$20,IF($Z186&lt;'RI compounds'!$D$20,IF($Z186&gt;'RI compounds'!$D$19,(LN($Z186)-LN('RI compounds'!$D$19))*'RI compounds'!$H$20+'RI compounds'!$C$19,""),""))</f>
        <v/>
      </c>
      <c r="AS186" s="50" t="str">
        <f>IF($Z186=2300,'RI compounds'!$C$21,IF($Z186&lt;'RI compounds'!$D$21,IF($Z186&gt;'RI compounds'!$D$20,(LN($Z186)-LN('RI compounds'!$D$20))*'RI compounds'!$H$21+'RI compounds'!$C$20,""),""))</f>
        <v/>
      </c>
      <c r="AT186" s="50" t="str">
        <f>IF($Z186&gt;2300,(LN($Z186)-LN('RI compounds'!$D$20))*'RI compounds'!$H$21+'RI compounds'!$C$20,"")</f>
        <v/>
      </c>
    </row>
    <row r="187" spans="1:46" s="7" customFormat="1" ht="15" x14ac:dyDescent="0.25">
      <c r="A187" s="46">
        <f>+All!F187</f>
        <v>0</v>
      </c>
      <c r="B187" s="47" t="e">
        <f>All!#REF!</f>
        <v>#REF!</v>
      </c>
      <c r="C187" s="45" t="e">
        <f>IF(B187&lt;'RI compounds'!$C$3,INT(EXP((B187-'RI compounds'!$C$3)/'RI compounds'!$H$4+LN('RI compounds'!$D$3))),"")</f>
        <v>#REF!</v>
      </c>
      <c r="D187" s="45" t="e">
        <f>IF($B187&lt;'RI compounds'!$C$4,IF($B187&gt;'RI compounds'!$C$3,INT(EXP(($B187-'RI compounds'!$C$3)/'RI compounds'!$H$4+LN('RI compounds'!$D$3))),""),"")</f>
        <v>#REF!</v>
      </c>
      <c r="E187" s="45" t="e">
        <f>IF($B187&lt;'RI compounds'!$C$5,IF($B187&gt;'RI compounds'!$C$4,INT(EXP(($B187-'RI compounds'!$C$4)/'RI compounds'!$H$5+LN('RI compounds'!$D$4))),""),"")</f>
        <v>#REF!</v>
      </c>
      <c r="F187" s="45" t="e">
        <f>IF($B187&lt;'RI compounds'!$C$6,IF($B187&gt;'RI compounds'!$C$5,INT(EXP(($B187-'RI compounds'!$C$5)/'RI compounds'!$H$6+LN('RI compounds'!$D$5))),""),"")</f>
        <v>#REF!</v>
      </c>
      <c r="G187" s="45" t="e">
        <f>IF($B187&lt;'RI compounds'!$C$7,IF($B187&gt;'RI compounds'!$C$6,INT(EXP(($B187-'RI compounds'!$C$6)/'RI compounds'!$H$7+LN('RI compounds'!$D$6))),""),"")</f>
        <v>#REF!</v>
      </c>
      <c r="H187" s="45" t="e">
        <f>IF($B187&lt;'RI compounds'!$C$8,IF($B187&gt;'RI compounds'!$C$7,INT(EXP(($B187-'RI compounds'!$C$7)/'RI compounds'!$H$8+LN('RI compounds'!$D$7))),""),"")</f>
        <v>#REF!</v>
      </c>
      <c r="I187" s="45" t="e">
        <f>IF($B187&lt;'RI compounds'!$C$9,IF($B187&gt;'RI compounds'!$C$8,INT(EXP(($B187-'RI compounds'!$C$8)/'RI compounds'!$H$9+LN('RI compounds'!$D$8))),""),"")</f>
        <v>#REF!</v>
      </c>
      <c r="J187" s="45" t="e">
        <f>IF($B187&lt;'RI compounds'!$C$10,IF($B187&gt;'RI compounds'!$C$9,INT(EXP(($B187-'RI compounds'!$C$9)/'RI compounds'!$H$10+LN('RI compounds'!$D$9))),""),"")</f>
        <v>#REF!</v>
      </c>
      <c r="K187" s="45" t="e">
        <f>IF($B187&lt;'RI compounds'!$C$11,IF($B187&gt;'RI compounds'!$C$10,INT(EXP(($B187-'RI compounds'!$C$10)/'RI compounds'!$H$11+LN('RI compounds'!$D$10))),""),"")</f>
        <v>#REF!</v>
      </c>
      <c r="L187" s="45" t="e">
        <f>IF($B187&lt;'RI compounds'!$C$12,IF($B187&gt;'RI compounds'!$C$11,INT(EXP(($B187-'RI compounds'!$C$11)/'RI compounds'!$H$12+LN('RI compounds'!$D$11))),""),"")</f>
        <v>#REF!</v>
      </c>
      <c r="M187" s="45" t="e">
        <f>IF($B187&lt;'RI compounds'!$C$13,IF($B187&gt;'RI compounds'!$C$12,INT(EXP(($B187-'RI compounds'!$C$12)/'RI compounds'!$H$13+LN('RI compounds'!$D$12))),""),"")</f>
        <v>#REF!</v>
      </c>
      <c r="N187" s="45" t="e">
        <f>IF($B187&lt;'RI compounds'!$C$14,IF($B187&gt;'RI compounds'!$C$13,INT(EXP(($B187-'RI compounds'!$C$13)/'RI compounds'!$H$14+LN('RI compounds'!$D$13))),""),"")</f>
        <v>#REF!</v>
      </c>
      <c r="O187" s="45" t="e">
        <f>IF($B187&lt;'RI compounds'!$C$15,IF($B187&gt;'RI compounds'!$C$14,INT(EXP(($B187-'RI compounds'!$C$14)/'RI compounds'!$H$15+LN('RI compounds'!$D$14))),""),"")</f>
        <v>#REF!</v>
      </c>
      <c r="P187" s="45" t="e">
        <f>IF($B187&lt;'RI compounds'!$C$16,IF($B187&gt;'RI compounds'!$C$15,INT(EXP(($B187-'RI compounds'!$C$15)/'RI compounds'!$H$16+LN('RI compounds'!$D$15))),""),"")</f>
        <v>#REF!</v>
      </c>
      <c r="Q187" s="45" t="e">
        <f>IF($B187&lt;'RI compounds'!$C$17,IF($B187&gt;'RI compounds'!$C$16,INT(EXP(($B187-'RI compounds'!$C$16)/'RI compounds'!$H$17+LN('RI compounds'!$D$16))),""),"")</f>
        <v>#REF!</v>
      </c>
      <c r="R187" s="45" t="e">
        <f>IF($B187&lt;'RI compounds'!$C$18,IF($B187&gt;'RI compounds'!$C$17,INT(EXP(($B187-'RI compounds'!$C$17)/'RI compounds'!$H$18+LN('RI compounds'!$D$17))),""),"")</f>
        <v>#REF!</v>
      </c>
      <c r="S187" s="45" t="e">
        <f>IF($B187&lt;'RI compounds'!$C$19,IF($B187&gt;'RI compounds'!$C$18,INT(EXP(($B187-'RI compounds'!$C$18)/'RI compounds'!$H$19+LN('RI compounds'!$D$18))),""),"")</f>
        <v>#REF!</v>
      </c>
      <c r="T187" s="45" t="e">
        <f>IF($B187&lt;'RI compounds'!$C$20,IF($B187&gt;'RI compounds'!$C$19,INT(EXP(($B187-'RI compounds'!$C$19)/'RI compounds'!$H$20+LN('RI compounds'!$D$19))),""),"")</f>
        <v>#REF!</v>
      </c>
      <c r="U187" s="45" t="e">
        <f>IF($B187&lt;'RI compounds'!$C$21,IF($B187&gt;'RI compounds'!$C$20,INT(EXP(($B187-'RI compounds'!$C$20)/'RI compounds'!$H$21+LN('RI compounds'!$D$20))),""),"")</f>
        <v>#REF!</v>
      </c>
      <c r="V187" s="45" t="e">
        <f>IF($B187&gt;'RI compounds'!$C$21,INT(EXP(($B187-'RI compounds'!$C$20)/'RI compounds'!$H$21+LN('RI compounds'!$D$20))),"")</f>
        <v>#REF!</v>
      </c>
      <c r="W187" s="28"/>
      <c r="X187" s="48">
        <f>All!B187</f>
        <v>0</v>
      </c>
      <c r="Y187" s="46">
        <f>+All!F187</f>
        <v>0</v>
      </c>
      <c r="Z187" s="49">
        <f>+All!H187</f>
        <v>0</v>
      </c>
      <c r="AA187" s="50" t="e">
        <f>IF($Z187=500,'RI compounds'!$C$3,IF($Z187&lt;'RI compounds'!$D$3,(LN($Z187)-LN('RI compounds'!$D$3))*'RI compounds'!$H$4+'RI compounds'!$C$3,""))</f>
        <v>#NUM!</v>
      </c>
      <c r="AB187" s="50" t="str">
        <f>IF($Z187=600,'RI compounds'!$C$4,IF($Z187&lt;'RI compounds'!$D$4,IF($Z187&gt;'RI compounds'!$D$3,(LN($Z187)-LN('RI compounds'!$D$3))*'RI compounds'!$H$4+'RI compounds'!$C$3,""),""))</f>
        <v/>
      </c>
      <c r="AC187" s="50" t="str">
        <f>IF($Z187=700,+'RI compounds'!$C$5,IF($Z187&lt;'RI compounds'!$D$5,IF($Z187&gt;'RI compounds'!$D$4,(LN($Z187)-LN('RI compounds'!$D$4))*'RI compounds'!$H$5+'RI compounds'!$C$4,""),""))</f>
        <v/>
      </c>
      <c r="AD187" s="50" t="str">
        <f>IF($Z187=800,'RI compounds'!$C$6,IF($Z187&lt;'RI compounds'!$D$6,IF($Z187&gt;'RI compounds'!$D$5,(LN($Z187)-LN('RI compounds'!$D$5))*'RI compounds'!$H$6+'RI compounds'!$C$5,""),""))</f>
        <v/>
      </c>
      <c r="AE187" s="50" t="str">
        <f>IF($Z187=900,'RI compounds'!$C$7,IF($Z187&lt;'RI compounds'!$D$7,IF($Z187&gt;'RI compounds'!$D$6,(LN($Z187)-LN('RI compounds'!$D$6))*'RI compounds'!$H$7+'RI compounds'!$C$6,""),""))</f>
        <v/>
      </c>
      <c r="AF187" s="50" t="str">
        <f>IF($Z187=1000,'RI compounds'!$C$8,IF($Z187&lt;'RI compounds'!$D$8,IF($Z187&gt;'RI compounds'!$D$7,(LN($Z187)-LN('RI compounds'!$D$7))*'RI compounds'!$H$8+'RI compounds'!$C$7,""),""))</f>
        <v/>
      </c>
      <c r="AG187" s="50" t="str">
        <f>IF($Z187=1100,'RI compounds'!$C$9,IF($Z187&lt;'RI compounds'!$D$9,IF($Z187&gt;'RI compounds'!$D$8,(LN($Z187)-LN('RI compounds'!$D$8))*'RI compounds'!$H$9+'RI compounds'!$C$8,""),""))</f>
        <v/>
      </c>
      <c r="AH187" s="50" t="str">
        <f>IF($Z187=1200,'RI compounds'!$C$10,IF($Z187&lt;'RI compounds'!$D$10,IF($Z187&gt;'RI compounds'!$D$9,(LN($Z187)-LN('RI compounds'!$D$9))*'RI compounds'!$H$10+'RI compounds'!$C$9,""),""))</f>
        <v/>
      </c>
      <c r="AI187" s="50" t="str">
        <f>IF($Z187=1300,'RI compounds'!$C$11,IF($Z187&lt;'RI compounds'!$D$11,IF($Z187&gt;'RI compounds'!$D$10,(LN($Z187)-LN('RI compounds'!$D$10))*'RI compounds'!$H$11+'RI compounds'!$C$10,""),""))</f>
        <v/>
      </c>
      <c r="AJ187" s="50" t="str">
        <f>IF($Z187=1400,'RI compounds'!$C$12,IF($Z187&lt;'RI compounds'!$D$12,IF($Z187&gt;'RI compounds'!$D$11,(LN($Z187)-LN('RI compounds'!$D$11))*'RI compounds'!$H$12+'RI compounds'!$C$11,""),""))</f>
        <v/>
      </c>
      <c r="AK187" s="50" t="str">
        <f>IF($Z187=1500,'RI compounds'!$C$13,IF($Z187&lt;'RI compounds'!$D$13,IF($Z187&gt;'RI compounds'!$D$12,(LN($Z187)-LN('RI compounds'!$D$12))*'RI compounds'!$H$13+'RI compounds'!$C$12,""),""))</f>
        <v/>
      </c>
      <c r="AL187" s="50" t="str">
        <f>IF($Z187=1600,'RI compounds'!$C$14,IF($Z187&lt;'RI compounds'!$D$14,IF($Z187&gt;'RI compounds'!$D$13,(LN($Z187)-LN('RI compounds'!$D$13))*'RI compounds'!$H$14+'RI compounds'!$C$13,""),""))</f>
        <v/>
      </c>
      <c r="AM187" s="50" t="str">
        <f>IF($Z187=1700,'RI compounds'!$C$15,IF($Z187&lt;'RI compounds'!$D$15,IF($Z187&gt;'RI compounds'!$D$14,(LN($Z187)-LN('RI compounds'!$D$14))*'RI compounds'!$H$15+'RI compounds'!$C$14,""),""))</f>
        <v/>
      </c>
      <c r="AN187" s="50" t="str">
        <f>IF($Z187=1800,'RI compounds'!$C$16,IF($Z187&lt;'RI compounds'!$D$16,IF($Z187&gt;'RI compounds'!$D$15,(LN($Z187)-LN('RI compounds'!$D$15))*'RI compounds'!$H$16+'RI compounds'!$C$15,""),""))</f>
        <v/>
      </c>
      <c r="AO187" s="50" t="str">
        <f>IF($Z187=1900,'RI compounds'!$C$17,IF($Z187&lt;'RI compounds'!$D$17,IF($Z187&gt;'RI compounds'!$D$16,(LN($Z187)-LN('RI compounds'!$D$16))*'RI compounds'!$H$17+'RI compounds'!$C$16,""),""))</f>
        <v/>
      </c>
      <c r="AP187" s="50" t="str">
        <f>IF($Z187=2000,'RI compounds'!$C$18,IF($Z187&lt;'RI compounds'!$D$18,IF($Z187&gt;'RI compounds'!$D$17,(LN($Z187)-LN('RI compounds'!$D$17))*'RI compounds'!$H$18+'RI compounds'!$C$17,""),""))</f>
        <v/>
      </c>
      <c r="AQ187" s="50" t="str">
        <f>IF($Z187=2100,'RI compounds'!$C$19,IF($Z187&lt;'RI compounds'!$D$19,IF($Z187&gt;'RI compounds'!$D$18,(LN($Z187)-LN('RI compounds'!$D$18))*'RI compounds'!$H$19+'RI compounds'!$C$18,""),""))</f>
        <v/>
      </c>
      <c r="AR187" s="50" t="str">
        <f>IF($Z187=2200,'RI compounds'!$C$20,IF($Z187&lt;'RI compounds'!$D$20,IF($Z187&gt;'RI compounds'!$D$19,(LN($Z187)-LN('RI compounds'!$D$19))*'RI compounds'!$H$20+'RI compounds'!$C$19,""),""))</f>
        <v/>
      </c>
      <c r="AS187" s="50" t="str">
        <f>IF($Z187=2300,'RI compounds'!$C$21,IF($Z187&lt;'RI compounds'!$D$21,IF($Z187&gt;'RI compounds'!$D$20,(LN($Z187)-LN('RI compounds'!$D$20))*'RI compounds'!$H$21+'RI compounds'!$C$20,""),""))</f>
        <v/>
      </c>
      <c r="AT187" s="50" t="str">
        <f>IF($Z187&gt;2300,(LN($Z187)-LN('RI compounds'!$D$20))*'RI compounds'!$H$21+'RI compounds'!$C$20,"")</f>
        <v/>
      </c>
    </row>
    <row r="188" spans="1:46" s="7" customFormat="1" ht="15" x14ac:dyDescent="0.25">
      <c r="A188" s="46">
        <f>+All!F188</f>
        <v>0</v>
      </c>
      <c r="B188" s="47" t="e">
        <f>All!#REF!</f>
        <v>#REF!</v>
      </c>
      <c r="C188" s="45" t="e">
        <f>IF(B188&lt;'RI compounds'!$C$3,INT(EXP((B188-'RI compounds'!$C$3)/'RI compounds'!$H$4+LN('RI compounds'!$D$3))),"")</f>
        <v>#REF!</v>
      </c>
      <c r="D188" s="45" t="e">
        <f>IF($B188&lt;'RI compounds'!$C$4,IF($B188&gt;'RI compounds'!$C$3,INT(EXP(($B188-'RI compounds'!$C$3)/'RI compounds'!$H$4+LN('RI compounds'!$D$3))),""),"")</f>
        <v>#REF!</v>
      </c>
      <c r="E188" s="45" t="e">
        <f>IF($B188&lt;'RI compounds'!$C$5,IF($B188&gt;'RI compounds'!$C$4,INT(EXP(($B188-'RI compounds'!$C$4)/'RI compounds'!$H$5+LN('RI compounds'!$D$4))),""),"")</f>
        <v>#REF!</v>
      </c>
      <c r="F188" s="45" t="e">
        <f>IF($B188&lt;'RI compounds'!$C$6,IF($B188&gt;'RI compounds'!$C$5,INT(EXP(($B188-'RI compounds'!$C$5)/'RI compounds'!$H$6+LN('RI compounds'!$D$5))),""),"")</f>
        <v>#REF!</v>
      </c>
      <c r="G188" s="45" t="e">
        <f>IF($B188&lt;'RI compounds'!$C$7,IF($B188&gt;'RI compounds'!$C$6,INT(EXP(($B188-'RI compounds'!$C$6)/'RI compounds'!$H$7+LN('RI compounds'!$D$6))),""),"")</f>
        <v>#REF!</v>
      </c>
      <c r="H188" s="45" t="e">
        <f>IF($B188&lt;'RI compounds'!$C$8,IF($B188&gt;'RI compounds'!$C$7,INT(EXP(($B188-'RI compounds'!$C$7)/'RI compounds'!$H$8+LN('RI compounds'!$D$7))),""),"")</f>
        <v>#REF!</v>
      </c>
      <c r="I188" s="45" t="e">
        <f>IF($B188&lt;'RI compounds'!$C$9,IF($B188&gt;'RI compounds'!$C$8,INT(EXP(($B188-'RI compounds'!$C$8)/'RI compounds'!$H$9+LN('RI compounds'!$D$8))),""),"")</f>
        <v>#REF!</v>
      </c>
      <c r="J188" s="45" t="e">
        <f>IF($B188&lt;'RI compounds'!$C$10,IF($B188&gt;'RI compounds'!$C$9,INT(EXP(($B188-'RI compounds'!$C$9)/'RI compounds'!$H$10+LN('RI compounds'!$D$9))),""),"")</f>
        <v>#REF!</v>
      </c>
      <c r="K188" s="45" t="e">
        <f>IF($B188&lt;'RI compounds'!$C$11,IF($B188&gt;'RI compounds'!$C$10,INT(EXP(($B188-'RI compounds'!$C$10)/'RI compounds'!$H$11+LN('RI compounds'!$D$10))),""),"")</f>
        <v>#REF!</v>
      </c>
      <c r="L188" s="45" t="e">
        <f>IF($B188&lt;'RI compounds'!$C$12,IF($B188&gt;'RI compounds'!$C$11,INT(EXP(($B188-'RI compounds'!$C$11)/'RI compounds'!$H$12+LN('RI compounds'!$D$11))),""),"")</f>
        <v>#REF!</v>
      </c>
      <c r="M188" s="45" t="e">
        <f>IF($B188&lt;'RI compounds'!$C$13,IF($B188&gt;'RI compounds'!$C$12,INT(EXP(($B188-'RI compounds'!$C$12)/'RI compounds'!$H$13+LN('RI compounds'!$D$12))),""),"")</f>
        <v>#REF!</v>
      </c>
      <c r="N188" s="45" t="e">
        <f>IF($B188&lt;'RI compounds'!$C$14,IF($B188&gt;'RI compounds'!$C$13,INT(EXP(($B188-'RI compounds'!$C$13)/'RI compounds'!$H$14+LN('RI compounds'!$D$13))),""),"")</f>
        <v>#REF!</v>
      </c>
      <c r="O188" s="45" t="e">
        <f>IF($B188&lt;'RI compounds'!$C$15,IF($B188&gt;'RI compounds'!$C$14,INT(EXP(($B188-'RI compounds'!$C$14)/'RI compounds'!$H$15+LN('RI compounds'!$D$14))),""),"")</f>
        <v>#REF!</v>
      </c>
      <c r="P188" s="45" t="e">
        <f>IF($B188&lt;'RI compounds'!$C$16,IF($B188&gt;'RI compounds'!$C$15,INT(EXP(($B188-'RI compounds'!$C$15)/'RI compounds'!$H$16+LN('RI compounds'!$D$15))),""),"")</f>
        <v>#REF!</v>
      </c>
      <c r="Q188" s="45" t="e">
        <f>IF($B188&lt;'RI compounds'!$C$17,IF($B188&gt;'RI compounds'!$C$16,INT(EXP(($B188-'RI compounds'!$C$16)/'RI compounds'!$H$17+LN('RI compounds'!$D$16))),""),"")</f>
        <v>#REF!</v>
      </c>
      <c r="R188" s="45" t="e">
        <f>IF($B188&lt;'RI compounds'!$C$18,IF($B188&gt;'RI compounds'!$C$17,INT(EXP(($B188-'RI compounds'!$C$17)/'RI compounds'!$H$18+LN('RI compounds'!$D$17))),""),"")</f>
        <v>#REF!</v>
      </c>
      <c r="S188" s="45" t="e">
        <f>IF($B188&lt;'RI compounds'!$C$19,IF($B188&gt;'RI compounds'!$C$18,INT(EXP(($B188-'RI compounds'!$C$18)/'RI compounds'!$H$19+LN('RI compounds'!$D$18))),""),"")</f>
        <v>#REF!</v>
      </c>
      <c r="T188" s="45" t="e">
        <f>IF($B188&lt;'RI compounds'!$C$20,IF($B188&gt;'RI compounds'!$C$19,INT(EXP(($B188-'RI compounds'!$C$19)/'RI compounds'!$H$20+LN('RI compounds'!$D$19))),""),"")</f>
        <v>#REF!</v>
      </c>
      <c r="U188" s="45" t="e">
        <f>IF($B188&lt;'RI compounds'!$C$21,IF($B188&gt;'RI compounds'!$C$20,INT(EXP(($B188-'RI compounds'!$C$20)/'RI compounds'!$H$21+LN('RI compounds'!$D$20))),""),"")</f>
        <v>#REF!</v>
      </c>
      <c r="V188" s="45" t="e">
        <f>IF($B188&gt;'RI compounds'!$C$21,INT(EXP(($B188-'RI compounds'!$C$20)/'RI compounds'!$H$21+LN('RI compounds'!$D$20))),"")</f>
        <v>#REF!</v>
      </c>
      <c r="W188" s="28"/>
      <c r="X188" s="48">
        <f>All!B188</f>
        <v>0</v>
      </c>
      <c r="Y188" s="46">
        <f>+All!F188</f>
        <v>0</v>
      </c>
      <c r="Z188" s="49">
        <f>+All!H188</f>
        <v>0</v>
      </c>
      <c r="AA188" s="50" t="e">
        <f>IF($Z188=500,'RI compounds'!$C$3,IF($Z188&lt;'RI compounds'!$D$3,(LN($Z188)-LN('RI compounds'!$D$3))*'RI compounds'!$H$4+'RI compounds'!$C$3,""))</f>
        <v>#NUM!</v>
      </c>
      <c r="AB188" s="50" t="str">
        <f>IF($Z188=600,'RI compounds'!$C$4,IF($Z188&lt;'RI compounds'!$D$4,IF($Z188&gt;'RI compounds'!$D$3,(LN($Z188)-LN('RI compounds'!$D$3))*'RI compounds'!$H$4+'RI compounds'!$C$3,""),""))</f>
        <v/>
      </c>
      <c r="AC188" s="50" t="str">
        <f>IF($Z188=700,+'RI compounds'!$C$5,IF($Z188&lt;'RI compounds'!$D$5,IF($Z188&gt;'RI compounds'!$D$4,(LN($Z188)-LN('RI compounds'!$D$4))*'RI compounds'!$H$5+'RI compounds'!$C$4,""),""))</f>
        <v/>
      </c>
      <c r="AD188" s="50" t="str">
        <f>IF($Z188=800,'RI compounds'!$C$6,IF($Z188&lt;'RI compounds'!$D$6,IF($Z188&gt;'RI compounds'!$D$5,(LN($Z188)-LN('RI compounds'!$D$5))*'RI compounds'!$H$6+'RI compounds'!$C$5,""),""))</f>
        <v/>
      </c>
      <c r="AE188" s="50" t="str">
        <f>IF($Z188=900,'RI compounds'!$C$7,IF($Z188&lt;'RI compounds'!$D$7,IF($Z188&gt;'RI compounds'!$D$6,(LN($Z188)-LN('RI compounds'!$D$6))*'RI compounds'!$H$7+'RI compounds'!$C$6,""),""))</f>
        <v/>
      </c>
      <c r="AF188" s="50" t="str">
        <f>IF($Z188=1000,'RI compounds'!$C$8,IF($Z188&lt;'RI compounds'!$D$8,IF($Z188&gt;'RI compounds'!$D$7,(LN($Z188)-LN('RI compounds'!$D$7))*'RI compounds'!$H$8+'RI compounds'!$C$7,""),""))</f>
        <v/>
      </c>
      <c r="AG188" s="50" t="str">
        <f>IF($Z188=1100,'RI compounds'!$C$9,IF($Z188&lt;'RI compounds'!$D$9,IF($Z188&gt;'RI compounds'!$D$8,(LN($Z188)-LN('RI compounds'!$D$8))*'RI compounds'!$H$9+'RI compounds'!$C$8,""),""))</f>
        <v/>
      </c>
      <c r="AH188" s="50" t="str">
        <f>IF($Z188=1200,'RI compounds'!$C$10,IF($Z188&lt;'RI compounds'!$D$10,IF($Z188&gt;'RI compounds'!$D$9,(LN($Z188)-LN('RI compounds'!$D$9))*'RI compounds'!$H$10+'RI compounds'!$C$9,""),""))</f>
        <v/>
      </c>
      <c r="AI188" s="50" t="str">
        <f>IF($Z188=1300,'RI compounds'!$C$11,IF($Z188&lt;'RI compounds'!$D$11,IF($Z188&gt;'RI compounds'!$D$10,(LN($Z188)-LN('RI compounds'!$D$10))*'RI compounds'!$H$11+'RI compounds'!$C$10,""),""))</f>
        <v/>
      </c>
      <c r="AJ188" s="50" t="str">
        <f>IF($Z188=1400,'RI compounds'!$C$12,IF($Z188&lt;'RI compounds'!$D$12,IF($Z188&gt;'RI compounds'!$D$11,(LN($Z188)-LN('RI compounds'!$D$11))*'RI compounds'!$H$12+'RI compounds'!$C$11,""),""))</f>
        <v/>
      </c>
      <c r="AK188" s="50" t="str">
        <f>IF($Z188=1500,'RI compounds'!$C$13,IF($Z188&lt;'RI compounds'!$D$13,IF($Z188&gt;'RI compounds'!$D$12,(LN($Z188)-LN('RI compounds'!$D$12))*'RI compounds'!$H$13+'RI compounds'!$C$12,""),""))</f>
        <v/>
      </c>
      <c r="AL188" s="50" t="str">
        <f>IF($Z188=1600,'RI compounds'!$C$14,IF($Z188&lt;'RI compounds'!$D$14,IF($Z188&gt;'RI compounds'!$D$13,(LN($Z188)-LN('RI compounds'!$D$13))*'RI compounds'!$H$14+'RI compounds'!$C$13,""),""))</f>
        <v/>
      </c>
      <c r="AM188" s="50" t="str">
        <f>IF($Z188=1700,'RI compounds'!$C$15,IF($Z188&lt;'RI compounds'!$D$15,IF($Z188&gt;'RI compounds'!$D$14,(LN($Z188)-LN('RI compounds'!$D$14))*'RI compounds'!$H$15+'RI compounds'!$C$14,""),""))</f>
        <v/>
      </c>
      <c r="AN188" s="50" t="str">
        <f>IF($Z188=1800,'RI compounds'!$C$16,IF($Z188&lt;'RI compounds'!$D$16,IF($Z188&gt;'RI compounds'!$D$15,(LN($Z188)-LN('RI compounds'!$D$15))*'RI compounds'!$H$16+'RI compounds'!$C$15,""),""))</f>
        <v/>
      </c>
      <c r="AO188" s="50" t="str">
        <f>IF($Z188=1900,'RI compounds'!$C$17,IF($Z188&lt;'RI compounds'!$D$17,IF($Z188&gt;'RI compounds'!$D$16,(LN($Z188)-LN('RI compounds'!$D$16))*'RI compounds'!$H$17+'RI compounds'!$C$16,""),""))</f>
        <v/>
      </c>
      <c r="AP188" s="50" t="str">
        <f>IF($Z188=2000,'RI compounds'!$C$18,IF($Z188&lt;'RI compounds'!$D$18,IF($Z188&gt;'RI compounds'!$D$17,(LN($Z188)-LN('RI compounds'!$D$17))*'RI compounds'!$H$18+'RI compounds'!$C$17,""),""))</f>
        <v/>
      </c>
      <c r="AQ188" s="50" t="str">
        <f>IF($Z188=2100,'RI compounds'!$C$19,IF($Z188&lt;'RI compounds'!$D$19,IF($Z188&gt;'RI compounds'!$D$18,(LN($Z188)-LN('RI compounds'!$D$18))*'RI compounds'!$H$19+'RI compounds'!$C$18,""),""))</f>
        <v/>
      </c>
      <c r="AR188" s="50" t="str">
        <f>IF($Z188=2200,'RI compounds'!$C$20,IF($Z188&lt;'RI compounds'!$D$20,IF($Z188&gt;'RI compounds'!$D$19,(LN($Z188)-LN('RI compounds'!$D$19))*'RI compounds'!$H$20+'RI compounds'!$C$19,""),""))</f>
        <v/>
      </c>
      <c r="AS188" s="50" t="str">
        <f>IF($Z188=2300,'RI compounds'!$C$21,IF($Z188&lt;'RI compounds'!$D$21,IF($Z188&gt;'RI compounds'!$D$20,(LN($Z188)-LN('RI compounds'!$D$20))*'RI compounds'!$H$21+'RI compounds'!$C$20,""),""))</f>
        <v/>
      </c>
      <c r="AT188" s="50" t="str">
        <f>IF($Z188&gt;2300,(LN($Z188)-LN('RI compounds'!$D$20))*'RI compounds'!$H$21+'RI compounds'!$C$20,"")</f>
        <v/>
      </c>
    </row>
    <row r="189" spans="1:46" s="7" customFormat="1" ht="15" x14ac:dyDescent="0.25">
      <c r="A189" s="46">
        <f>+All!F189</f>
        <v>0</v>
      </c>
      <c r="B189" s="47" t="e">
        <f>All!#REF!</f>
        <v>#REF!</v>
      </c>
      <c r="C189" s="45" t="e">
        <f>IF(B189&lt;'RI compounds'!$C$3,INT(EXP((B189-'RI compounds'!$C$3)/'RI compounds'!$H$4+LN('RI compounds'!$D$3))),"")</f>
        <v>#REF!</v>
      </c>
      <c r="D189" s="45" t="e">
        <f>IF($B189&lt;'RI compounds'!$C$4,IF($B189&gt;'RI compounds'!$C$3,INT(EXP(($B189-'RI compounds'!$C$3)/'RI compounds'!$H$4+LN('RI compounds'!$D$3))),""),"")</f>
        <v>#REF!</v>
      </c>
      <c r="E189" s="45" t="e">
        <f>IF($B189&lt;'RI compounds'!$C$5,IF($B189&gt;'RI compounds'!$C$4,INT(EXP(($B189-'RI compounds'!$C$4)/'RI compounds'!$H$5+LN('RI compounds'!$D$4))),""),"")</f>
        <v>#REF!</v>
      </c>
      <c r="F189" s="45" t="e">
        <f>IF($B189&lt;'RI compounds'!$C$6,IF($B189&gt;'RI compounds'!$C$5,INT(EXP(($B189-'RI compounds'!$C$5)/'RI compounds'!$H$6+LN('RI compounds'!$D$5))),""),"")</f>
        <v>#REF!</v>
      </c>
      <c r="G189" s="45" t="e">
        <f>IF($B189&lt;'RI compounds'!$C$7,IF($B189&gt;'RI compounds'!$C$6,INT(EXP(($B189-'RI compounds'!$C$6)/'RI compounds'!$H$7+LN('RI compounds'!$D$6))),""),"")</f>
        <v>#REF!</v>
      </c>
      <c r="H189" s="45" t="e">
        <f>IF($B189&lt;'RI compounds'!$C$8,IF($B189&gt;'RI compounds'!$C$7,INT(EXP(($B189-'RI compounds'!$C$7)/'RI compounds'!$H$8+LN('RI compounds'!$D$7))),""),"")</f>
        <v>#REF!</v>
      </c>
      <c r="I189" s="45" t="e">
        <f>IF($B189&lt;'RI compounds'!$C$9,IF($B189&gt;'RI compounds'!$C$8,INT(EXP(($B189-'RI compounds'!$C$8)/'RI compounds'!$H$9+LN('RI compounds'!$D$8))),""),"")</f>
        <v>#REF!</v>
      </c>
      <c r="J189" s="45" t="e">
        <f>IF($B189&lt;'RI compounds'!$C$10,IF($B189&gt;'RI compounds'!$C$9,INT(EXP(($B189-'RI compounds'!$C$9)/'RI compounds'!$H$10+LN('RI compounds'!$D$9))),""),"")</f>
        <v>#REF!</v>
      </c>
      <c r="K189" s="45" t="e">
        <f>IF($B189&lt;'RI compounds'!$C$11,IF($B189&gt;'RI compounds'!$C$10,INT(EXP(($B189-'RI compounds'!$C$10)/'RI compounds'!$H$11+LN('RI compounds'!$D$10))),""),"")</f>
        <v>#REF!</v>
      </c>
      <c r="L189" s="45" t="e">
        <f>IF($B189&lt;'RI compounds'!$C$12,IF($B189&gt;'RI compounds'!$C$11,INT(EXP(($B189-'RI compounds'!$C$11)/'RI compounds'!$H$12+LN('RI compounds'!$D$11))),""),"")</f>
        <v>#REF!</v>
      </c>
      <c r="M189" s="45" t="e">
        <f>IF($B189&lt;'RI compounds'!$C$13,IF($B189&gt;'RI compounds'!$C$12,INT(EXP(($B189-'RI compounds'!$C$12)/'RI compounds'!$H$13+LN('RI compounds'!$D$12))),""),"")</f>
        <v>#REF!</v>
      </c>
      <c r="N189" s="45" t="e">
        <f>IF($B189&lt;'RI compounds'!$C$14,IF($B189&gt;'RI compounds'!$C$13,INT(EXP(($B189-'RI compounds'!$C$13)/'RI compounds'!$H$14+LN('RI compounds'!$D$13))),""),"")</f>
        <v>#REF!</v>
      </c>
      <c r="O189" s="45" t="e">
        <f>IF($B189&lt;'RI compounds'!$C$15,IF($B189&gt;'RI compounds'!$C$14,INT(EXP(($B189-'RI compounds'!$C$14)/'RI compounds'!$H$15+LN('RI compounds'!$D$14))),""),"")</f>
        <v>#REF!</v>
      </c>
      <c r="P189" s="45" t="e">
        <f>IF($B189&lt;'RI compounds'!$C$16,IF($B189&gt;'RI compounds'!$C$15,INT(EXP(($B189-'RI compounds'!$C$15)/'RI compounds'!$H$16+LN('RI compounds'!$D$15))),""),"")</f>
        <v>#REF!</v>
      </c>
      <c r="Q189" s="45" t="e">
        <f>IF($B189&lt;'RI compounds'!$C$17,IF($B189&gt;'RI compounds'!$C$16,INT(EXP(($B189-'RI compounds'!$C$16)/'RI compounds'!$H$17+LN('RI compounds'!$D$16))),""),"")</f>
        <v>#REF!</v>
      </c>
      <c r="R189" s="45" t="e">
        <f>IF($B189&lt;'RI compounds'!$C$18,IF($B189&gt;'RI compounds'!$C$17,INT(EXP(($B189-'RI compounds'!$C$17)/'RI compounds'!$H$18+LN('RI compounds'!$D$17))),""),"")</f>
        <v>#REF!</v>
      </c>
      <c r="S189" s="45" t="e">
        <f>IF($B189&lt;'RI compounds'!$C$19,IF($B189&gt;'RI compounds'!$C$18,INT(EXP(($B189-'RI compounds'!$C$18)/'RI compounds'!$H$19+LN('RI compounds'!$D$18))),""),"")</f>
        <v>#REF!</v>
      </c>
      <c r="T189" s="45" t="e">
        <f>IF($B189&lt;'RI compounds'!$C$20,IF($B189&gt;'RI compounds'!$C$19,INT(EXP(($B189-'RI compounds'!$C$19)/'RI compounds'!$H$20+LN('RI compounds'!$D$19))),""),"")</f>
        <v>#REF!</v>
      </c>
      <c r="U189" s="45" t="e">
        <f>IF($B189&lt;'RI compounds'!$C$21,IF($B189&gt;'RI compounds'!$C$20,INT(EXP(($B189-'RI compounds'!$C$20)/'RI compounds'!$H$21+LN('RI compounds'!$D$20))),""),"")</f>
        <v>#REF!</v>
      </c>
      <c r="V189" s="45" t="e">
        <f>IF($B189&gt;'RI compounds'!$C$21,INT(EXP(($B189-'RI compounds'!$C$20)/'RI compounds'!$H$21+LN('RI compounds'!$D$20))),"")</f>
        <v>#REF!</v>
      </c>
      <c r="W189" s="28"/>
      <c r="X189" s="48">
        <f>All!B189</f>
        <v>0</v>
      </c>
      <c r="Y189" s="46">
        <f>+All!F189</f>
        <v>0</v>
      </c>
      <c r="Z189" s="49">
        <f>+All!H189</f>
        <v>0</v>
      </c>
      <c r="AA189" s="50" t="e">
        <f>IF($Z189=500,'RI compounds'!$C$3,IF($Z189&lt;'RI compounds'!$D$3,(LN($Z189)-LN('RI compounds'!$D$3))*'RI compounds'!$H$4+'RI compounds'!$C$3,""))</f>
        <v>#NUM!</v>
      </c>
      <c r="AB189" s="50" t="str">
        <f>IF($Z189=600,'RI compounds'!$C$4,IF($Z189&lt;'RI compounds'!$D$4,IF($Z189&gt;'RI compounds'!$D$3,(LN($Z189)-LN('RI compounds'!$D$3))*'RI compounds'!$H$4+'RI compounds'!$C$3,""),""))</f>
        <v/>
      </c>
      <c r="AC189" s="50" t="str">
        <f>IF($Z189=700,+'RI compounds'!$C$5,IF($Z189&lt;'RI compounds'!$D$5,IF($Z189&gt;'RI compounds'!$D$4,(LN($Z189)-LN('RI compounds'!$D$4))*'RI compounds'!$H$5+'RI compounds'!$C$4,""),""))</f>
        <v/>
      </c>
      <c r="AD189" s="50" t="str">
        <f>IF($Z189=800,'RI compounds'!$C$6,IF($Z189&lt;'RI compounds'!$D$6,IF($Z189&gt;'RI compounds'!$D$5,(LN($Z189)-LN('RI compounds'!$D$5))*'RI compounds'!$H$6+'RI compounds'!$C$5,""),""))</f>
        <v/>
      </c>
      <c r="AE189" s="50" t="str">
        <f>IF($Z189=900,'RI compounds'!$C$7,IF($Z189&lt;'RI compounds'!$D$7,IF($Z189&gt;'RI compounds'!$D$6,(LN($Z189)-LN('RI compounds'!$D$6))*'RI compounds'!$H$7+'RI compounds'!$C$6,""),""))</f>
        <v/>
      </c>
      <c r="AF189" s="50" t="str">
        <f>IF($Z189=1000,'RI compounds'!$C$8,IF($Z189&lt;'RI compounds'!$D$8,IF($Z189&gt;'RI compounds'!$D$7,(LN($Z189)-LN('RI compounds'!$D$7))*'RI compounds'!$H$8+'RI compounds'!$C$7,""),""))</f>
        <v/>
      </c>
      <c r="AG189" s="50" t="str">
        <f>IF($Z189=1100,'RI compounds'!$C$9,IF($Z189&lt;'RI compounds'!$D$9,IF($Z189&gt;'RI compounds'!$D$8,(LN($Z189)-LN('RI compounds'!$D$8))*'RI compounds'!$H$9+'RI compounds'!$C$8,""),""))</f>
        <v/>
      </c>
      <c r="AH189" s="50" t="str">
        <f>IF($Z189=1200,'RI compounds'!$C$10,IF($Z189&lt;'RI compounds'!$D$10,IF($Z189&gt;'RI compounds'!$D$9,(LN($Z189)-LN('RI compounds'!$D$9))*'RI compounds'!$H$10+'RI compounds'!$C$9,""),""))</f>
        <v/>
      </c>
      <c r="AI189" s="50" t="str">
        <f>IF($Z189=1300,'RI compounds'!$C$11,IF($Z189&lt;'RI compounds'!$D$11,IF($Z189&gt;'RI compounds'!$D$10,(LN($Z189)-LN('RI compounds'!$D$10))*'RI compounds'!$H$11+'RI compounds'!$C$10,""),""))</f>
        <v/>
      </c>
      <c r="AJ189" s="50" t="str">
        <f>IF($Z189=1400,'RI compounds'!$C$12,IF($Z189&lt;'RI compounds'!$D$12,IF($Z189&gt;'RI compounds'!$D$11,(LN($Z189)-LN('RI compounds'!$D$11))*'RI compounds'!$H$12+'RI compounds'!$C$11,""),""))</f>
        <v/>
      </c>
      <c r="AK189" s="50" t="str">
        <f>IF($Z189=1500,'RI compounds'!$C$13,IF($Z189&lt;'RI compounds'!$D$13,IF($Z189&gt;'RI compounds'!$D$12,(LN($Z189)-LN('RI compounds'!$D$12))*'RI compounds'!$H$13+'RI compounds'!$C$12,""),""))</f>
        <v/>
      </c>
      <c r="AL189" s="50" t="str">
        <f>IF($Z189=1600,'RI compounds'!$C$14,IF($Z189&lt;'RI compounds'!$D$14,IF($Z189&gt;'RI compounds'!$D$13,(LN($Z189)-LN('RI compounds'!$D$13))*'RI compounds'!$H$14+'RI compounds'!$C$13,""),""))</f>
        <v/>
      </c>
      <c r="AM189" s="50" t="str">
        <f>IF($Z189=1700,'RI compounds'!$C$15,IF($Z189&lt;'RI compounds'!$D$15,IF($Z189&gt;'RI compounds'!$D$14,(LN($Z189)-LN('RI compounds'!$D$14))*'RI compounds'!$H$15+'RI compounds'!$C$14,""),""))</f>
        <v/>
      </c>
      <c r="AN189" s="50" t="str">
        <f>IF($Z189=1800,'RI compounds'!$C$16,IF($Z189&lt;'RI compounds'!$D$16,IF($Z189&gt;'RI compounds'!$D$15,(LN($Z189)-LN('RI compounds'!$D$15))*'RI compounds'!$H$16+'RI compounds'!$C$15,""),""))</f>
        <v/>
      </c>
      <c r="AO189" s="50" t="str">
        <f>IF($Z189=1900,'RI compounds'!$C$17,IF($Z189&lt;'RI compounds'!$D$17,IF($Z189&gt;'RI compounds'!$D$16,(LN($Z189)-LN('RI compounds'!$D$16))*'RI compounds'!$H$17+'RI compounds'!$C$16,""),""))</f>
        <v/>
      </c>
      <c r="AP189" s="50" t="str">
        <f>IF($Z189=2000,'RI compounds'!$C$18,IF($Z189&lt;'RI compounds'!$D$18,IF($Z189&gt;'RI compounds'!$D$17,(LN($Z189)-LN('RI compounds'!$D$17))*'RI compounds'!$H$18+'RI compounds'!$C$17,""),""))</f>
        <v/>
      </c>
      <c r="AQ189" s="50" t="str">
        <f>IF($Z189=2100,'RI compounds'!$C$19,IF($Z189&lt;'RI compounds'!$D$19,IF($Z189&gt;'RI compounds'!$D$18,(LN($Z189)-LN('RI compounds'!$D$18))*'RI compounds'!$H$19+'RI compounds'!$C$18,""),""))</f>
        <v/>
      </c>
      <c r="AR189" s="50" t="str">
        <f>IF($Z189=2200,'RI compounds'!$C$20,IF($Z189&lt;'RI compounds'!$D$20,IF($Z189&gt;'RI compounds'!$D$19,(LN($Z189)-LN('RI compounds'!$D$19))*'RI compounds'!$H$20+'RI compounds'!$C$19,""),""))</f>
        <v/>
      </c>
      <c r="AS189" s="50" t="str">
        <f>IF($Z189=2300,'RI compounds'!$C$21,IF($Z189&lt;'RI compounds'!$D$21,IF($Z189&gt;'RI compounds'!$D$20,(LN($Z189)-LN('RI compounds'!$D$20))*'RI compounds'!$H$21+'RI compounds'!$C$20,""),""))</f>
        <v/>
      </c>
      <c r="AT189" s="50" t="str">
        <f>IF($Z189&gt;2300,(LN($Z189)-LN('RI compounds'!$D$20))*'RI compounds'!$H$21+'RI compounds'!$C$20,"")</f>
        <v/>
      </c>
    </row>
    <row r="190" spans="1:46" s="7" customFormat="1" ht="15" x14ac:dyDescent="0.25">
      <c r="A190" s="46">
        <f>+All!F190</f>
        <v>0</v>
      </c>
      <c r="B190" s="47" t="e">
        <f>All!#REF!</f>
        <v>#REF!</v>
      </c>
      <c r="C190" s="45" t="e">
        <f>IF(B190&lt;'RI compounds'!$C$3,INT(EXP((B190-'RI compounds'!$C$3)/'RI compounds'!$H$4+LN('RI compounds'!$D$3))),"")</f>
        <v>#REF!</v>
      </c>
      <c r="D190" s="45" t="e">
        <f>IF($B190&lt;'RI compounds'!$C$4,IF($B190&gt;'RI compounds'!$C$3,INT(EXP(($B190-'RI compounds'!$C$3)/'RI compounds'!$H$4+LN('RI compounds'!$D$3))),""),"")</f>
        <v>#REF!</v>
      </c>
      <c r="E190" s="45" t="e">
        <f>IF($B190&lt;'RI compounds'!$C$5,IF($B190&gt;'RI compounds'!$C$4,INT(EXP(($B190-'RI compounds'!$C$4)/'RI compounds'!$H$5+LN('RI compounds'!$D$4))),""),"")</f>
        <v>#REF!</v>
      </c>
      <c r="F190" s="45" t="e">
        <f>IF($B190&lt;'RI compounds'!$C$6,IF($B190&gt;'RI compounds'!$C$5,INT(EXP(($B190-'RI compounds'!$C$5)/'RI compounds'!$H$6+LN('RI compounds'!$D$5))),""),"")</f>
        <v>#REF!</v>
      </c>
      <c r="G190" s="45" t="e">
        <f>IF($B190&lt;'RI compounds'!$C$7,IF($B190&gt;'RI compounds'!$C$6,INT(EXP(($B190-'RI compounds'!$C$6)/'RI compounds'!$H$7+LN('RI compounds'!$D$6))),""),"")</f>
        <v>#REF!</v>
      </c>
      <c r="H190" s="45" t="e">
        <f>IF($B190&lt;'RI compounds'!$C$8,IF($B190&gt;'RI compounds'!$C$7,INT(EXP(($B190-'RI compounds'!$C$7)/'RI compounds'!$H$8+LN('RI compounds'!$D$7))),""),"")</f>
        <v>#REF!</v>
      </c>
      <c r="I190" s="45" t="e">
        <f>IF($B190&lt;'RI compounds'!$C$9,IF($B190&gt;'RI compounds'!$C$8,INT(EXP(($B190-'RI compounds'!$C$8)/'RI compounds'!$H$9+LN('RI compounds'!$D$8))),""),"")</f>
        <v>#REF!</v>
      </c>
      <c r="J190" s="45" t="e">
        <f>IF($B190&lt;'RI compounds'!$C$10,IF($B190&gt;'RI compounds'!$C$9,INT(EXP(($B190-'RI compounds'!$C$9)/'RI compounds'!$H$10+LN('RI compounds'!$D$9))),""),"")</f>
        <v>#REF!</v>
      </c>
      <c r="K190" s="45" t="e">
        <f>IF($B190&lt;'RI compounds'!$C$11,IF($B190&gt;'RI compounds'!$C$10,INT(EXP(($B190-'RI compounds'!$C$10)/'RI compounds'!$H$11+LN('RI compounds'!$D$10))),""),"")</f>
        <v>#REF!</v>
      </c>
      <c r="L190" s="45" t="e">
        <f>IF($B190&lt;'RI compounds'!$C$12,IF($B190&gt;'RI compounds'!$C$11,INT(EXP(($B190-'RI compounds'!$C$11)/'RI compounds'!$H$12+LN('RI compounds'!$D$11))),""),"")</f>
        <v>#REF!</v>
      </c>
      <c r="M190" s="45" t="e">
        <f>IF($B190&lt;'RI compounds'!$C$13,IF($B190&gt;'RI compounds'!$C$12,INT(EXP(($B190-'RI compounds'!$C$12)/'RI compounds'!$H$13+LN('RI compounds'!$D$12))),""),"")</f>
        <v>#REF!</v>
      </c>
      <c r="N190" s="45" t="e">
        <f>IF($B190&lt;'RI compounds'!$C$14,IF($B190&gt;'RI compounds'!$C$13,INT(EXP(($B190-'RI compounds'!$C$13)/'RI compounds'!$H$14+LN('RI compounds'!$D$13))),""),"")</f>
        <v>#REF!</v>
      </c>
      <c r="O190" s="45" t="e">
        <f>IF($B190&lt;'RI compounds'!$C$15,IF($B190&gt;'RI compounds'!$C$14,INT(EXP(($B190-'RI compounds'!$C$14)/'RI compounds'!$H$15+LN('RI compounds'!$D$14))),""),"")</f>
        <v>#REF!</v>
      </c>
      <c r="P190" s="45" t="e">
        <f>IF($B190&lt;'RI compounds'!$C$16,IF($B190&gt;'RI compounds'!$C$15,INT(EXP(($B190-'RI compounds'!$C$15)/'RI compounds'!$H$16+LN('RI compounds'!$D$15))),""),"")</f>
        <v>#REF!</v>
      </c>
      <c r="Q190" s="45" t="e">
        <f>IF($B190&lt;'RI compounds'!$C$17,IF($B190&gt;'RI compounds'!$C$16,INT(EXP(($B190-'RI compounds'!$C$16)/'RI compounds'!$H$17+LN('RI compounds'!$D$16))),""),"")</f>
        <v>#REF!</v>
      </c>
      <c r="R190" s="45" t="e">
        <f>IF($B190&lt;'RI compounds'!$C$18,IF($B190&gt;'RI compounds'!$C$17,INT(EXP(($B190-'RI compounds'!$C$17)/'RI compounds'!$H$18+LN('RI compounds'!$D$17))),""),"")</f>
        <v>#REF!</v>
      </c>
      <c r="S190" s="45" t="e">
        <f>IF($B190&lt;'RI compounds'!$C$19,IF($B190&gt;'RI compounds'!$C$18,INT(EXP(($B190-'RI compounds'!$C$18)/'RI compounds'!$H$19+LN('RI compounds'!$D$18))),""),"")</f>
        <v>#REF!</v>
      </c>
      <c r="T190" s="45" t="e">
        <f>IF($B190&lt;'RI compounds'!$C$20,IF($B190&gt;'RI compounds'!$C$19,INT(EXP(($B190-'RI compounds'!$C$19)/'RI compounds'!$H$20+LN('RI compounds'!$D$19))),""),"")</f>
        <v>#REF!</v>
      </c>
      <c r="U190" s="45" t="e">
        <f>IF($B190&lt;'RI compounds'!$C$21,IF($B190&gt;'RI compounds'!$C$20,INT(EXP(($B190-'RI compounds'!$C$20)/'RI compounds'!$H$21+LN('RI compounds'!$D$20))),""),"")</f>
        <v>#REF!</v>
      </c>
      <c r="V190" s="45" t="e">
        <f>IF($B190&gt;'RI compounds'!$C$21,INT(EXP(($B190-'RI compounds'!$C$20)/'RI compounds'!$H$21+LN('RI compounds'!$D$20))),"")</f>
        <v>#REF!</v>
      </c>
      <c r="W190" s="28"/>
      <c r="X190" s="48">
        <f>All!B190</f>
        <v>0</v>
      </c>
      <c r="Y190" s="46">
        <f>+All!F190</f>
        <v>0</v>
      </c>
      <c r="Z190" s="49">
        <f>+All!H190</f>
        <v>0</v>
      </c>
      <c r="AA190" s="50" t="e">
        <f>IF($Z190=500,'RI compounds'!$C$3,IF($Z190&lt;'RI compounds'!$D$3,(LN($Z190)-LN('RI compounds'!$D$3))*'RI compounds'!$H$4+'RI compounds'!$C$3,""))</f>
        <v>#NUM!</v>
      </c>
      <c r="AB190" s="50" t="str">
        <f>IF($Z190=600,'RI compounds'!$C$4,IF($Z190&lt;'RI compounds'!$D$4,IF($Z190&gt;'RI compounds'!$D$3,(LN($Z190)-LN('RI compounds'!$D$3))*'RI compounds'!$H$4+'RI compounds'!$C$3,""),""))</f>
        <v/>
      </c>
      <c r="AC190" s="50" t="str">
        <f>IF($Z190=700,+'RI compounds'!$C$5,IF($Z190&lt;'RI compounds'!$D$5,IF($Z190&gt;'RI compounds'!$D$4,(LN($Z190)-LN('RI compounds'!$D$4))*'RI compounds'!$H$5+'RI compounds'!$C$4,""),""))</f>
        <v/>
      </c>
      <c r="AD190" s="50" t="str">
        <f>IF($Z190=800,'RI compounds'!$C$6,IF($Z190&lt;'RI compounds'!$D$6,IF($Z190&gt;'RI compounds'!$D$5,(LN($Z190)-LN('RI compounds'!$D$5))*'RI compounds'!$H$6+'RI compounds'!$C$5,""),""))</f>
        <v/>
      </c>
      <c r="AE190" s="50" t="str">
        <f>IF($Z190=900,'RI compounds'!$C$7,IF($Z190&lt;'RI compounds'!$D$7,IF($Z190&gt;'RI compounds'!$D$6,(LN($Z190)-LN('RI compounds'!$D$6))*'RI compounds'!$H$7+'RI compounds'!$C$6,""),""))</f>
        <v/>
      </c>
      <c r="AF190" s="50" t="str">
        <f>IF($Z190=1000,'RI compounds'!$C$8,IF($Z190&lt;'RI compounds'!$D$8,IF($Z190&gt;'RI compounds'!$D$7,(LN($Z190)-LN('RI compounds'!$D$7))*'RI compounds'!$H$8+'RI compounds'!$C$7,""),""))</f>
        <v/>
      </c>
      <c r="AG190" s="50" t="str">
        <f>IF($Z190=1100,'RI compounds'!$C$9,IF($Z190&lt;'RI compounds'!$D$9,IF($Z190&gt;'RI compounds'!$D$8,(LN($Z190)-LN('RI compounds'!$D$8))*'RI compounds'!$H$9+'RI compounds'!$C$8,""),""))</f>
        <v/>
      </c>
      <c r="AH190" s="50" t="str">
        <f>IF($Z190=1200,'RI compounds'!$C$10,IF($Z190&lt;'RI compounds'!$D$10,IF($Z190&gt;'RI compounds'!$D$9,(LN($Z190)-LN('RI compounds'!$D$9))*'RI compounds'!$H$10+'RI compounds'!$C$9,""),""))</f>
        <v/>
      </c>
      <c r="AI190" s="50" t="str">
        <f>IF($Z190=1300,'RI compounds'!$C$11,IF($Z190&lt;'RI compounds'!$D$11,IF($Z190&gt;'RI compounds'!$D$10,(LN($Z190)-LN('RI compounds'!$D$10))*'RI compounds'!$H$11+'RI compounds'!$C$10,""),""))</f>
        <v/>
      </c>
      <c r="AJ190" s="50" t="str">
        <f>IF($Z190=1400,'RI compounds'!$C$12,IF($Z190&lt;'RI compounds'!$D$12,IF($Z190&gt;'RI compounds'!$D$11,(LN($Z190)-LN('RI compounds'!$D$11))*'RI compounds'!$H$12+'RI compounds'!$C$11,""),""))</f>
        <v/>
      </c>
      <c r="AK190" s="50" t="str">
        <f>IF($Z190=1500,'RI compounds'!$C$13,IF($Z190&lt;'RI compounds'!$D$13,IF($Z190&gt;'RI compounds'!$D$12,(LN($Z190)-LN('RI compounds'!$D$12))*'RI compounds'!$H$13+'RI compounds'!$C$12,""),""))</f>
        <v/>
      </c>
      <c r="AL190" s="50" t="str">
        <f>IF($Z190=1600,'RI compounds'!$C$14,IF($Z190&lt;'RI compounds'!$D$14,IF($Z190&gt;'RI compounds'!$D$13,(LN($Z190)-LN('RI compounds'!$D$13))*'RI compounds'!$H$14+'RI compounds'!$C$13,""),""))</f>
        <v/>
      </c>
      <c r="AM190" s="50" t="str">
        <f>IF($Z190=1700,'RI compounds'!$C$15,IF($Z190&lt;'RI compounds'!$D$15,IF($Z190&gt;'RI compounds'!$D$14,(LN($Z190)-LN('RI compounds'!$D$14))*'RI compounds'!$H$15+'RI compounds'!$C$14,""),""))</f>
        <v/>
      </c>
      <c r="AN190" s="50" t="str">
        <f>IF($Z190=1800,'RI compounds'!$C$16,IF($Z190&lt;'RI compounds'!$D$16,IF($Z190&gt;'RI compounds'!$D$15,(LN($Z190)-LN('RI compounds'!$D$15))*'RI compounds'!$H$16+'RI compounds'!$C$15,""),""))</f>
        <v/>
      </c>
      <c r="AO190" s="50" t="str">
        <f>IF($Z190=1900,'RI compounds'!$C$17,IF($Z190&lt;'RI compounds'!$D$17,IF($Z190&gt;'RI compounds'!$D$16,(LN($Z190)-LN('RI compounds'!$D$16))*'RI compounds'!$H$17+'RI compounds'!$C$16,""),""))</f>
        <v/>
      </c>
      <c r="AP190" s="50" t="str">
        <f>IF($Z190=2000,'RI compounds'!$C$18,IF($Z190&lt;'RI compounds'!$D$18,IF($Z190&gt;'RI compounds'!$D$17,(LN($Z190)-LN('RI compounds'!$D$17))*'RI compounds'!$H$18+'RI compounds'!$C$17,""),""))</f>
        <v/>
      </c>
      <c r="AQ190" s="50" t="str">
        <f>IF($Z190=2100,'RI compounds'!$C$19,IF($Z190&lt;'RI compounds'!$D$19,IF($Z190&gt;'RI compounds'!$D$18,(LN($Z190)-LN('RI compounds'!$D$18))*'RI compounds'!$H$19+'RI compounds'!$C$18,""),""))</f>
        <v/>
      </c>
      <c r="AR190" s="50" t="str">
        <f>IF($Z190=2200,'RI compounds'!$C$20,IF($Z190&lt;'RI compounds'!$D$20,IF($Z190&gt;'RI compounds'!$D$19,(LN($Z190)-LN('RI compounds'!$D$19))*'RI compounds'!$H$20+'RI compounds'!$C$19,""),""))</f>
        <v/>
      </c>
      <c r="AS190" s="50" t="str">
        <f>IF($Z190=2300,'RI compounds'!$C$21,IF($Z190&lt;'RI compounds'!$D$21,IF($Z190&gt;'RI compounds'!$D$20,(LN($Z190)-LN('RI compounds'!$D$20))*'RI compounds'!$H$21+'RI compounds'!$C$20,""),""))</f>
        <v/>
      </c>
      <c r="AT190" s="50" t="str">
        <f>IF($Z190&gt;2300,(LN($Z190)-LN('RI compounds'!$D$20))*'RI compounds'!$H$21+'RI compounds'!$C$20,"")</f>
        <v/>
      </c>
    </row>
    <row r="191" spans="1:46" s="7" customFormat="1" ht="15" x14ac:dyDescent="0.25">
      <c r="A191" s="46">
        <f>+All!F191</f>
        <v>0</v>
      </c>
      <c r="B191" s="47" t="e">
        <f>All!#REF!</f>
        <v>#REF!</v>
      </c>
      <c r="C191" s="45" t="e">
        <f>IF(B191&lt;'RI compounds'!$C$3,INT(EXP((B191-'RI compounds'!$C$3)/'RI compounds'!$H$4+LN('RI compounds'!$D$3))),"")</f>
        <v>#REF!</v>
      </c>
      <c r="D191" s="45" t="e">
        <f>IF($B191&lt;'RI compounds'!$C$4,IF($B191&gt;'RI compounds'!$C$3,INT(EXP(($B191-'RI compounds'!$C$3)/'RI compounds'!$H$4+LN('RI compounds'!$D$3))),""),"")</f>
        <v>#REF!</v>
      </c>
      <c r="E191" s="45" t="e">
        <f>IF($B191&lt;'RI compounds'!$C$5,IF($B191&gt;'RI compounds'!$C$4,INT(EXP(($B191-'RI compounds'!$C$4)/'RI compounds'!$H$5+LN('RI compounds'!$D$4))),""),"")</f>
        <v>#REF!</v>
      </c>
      <c r="F191" s="45" t="e">
        <f>IF($B191&lt;'RI compounds'!$C$6,IF($B191&gt;'RI compounds'!$C$5,INT(EXP(($B191-'RI compounds'!$C$5)/'RI compounds'!$H$6+LN('RI compounds'!$D$5))),""),"")</f>
        <v>#REF!</v>
      </c>
      <c r="G191" s="45" t="e">
        <f>IF($B191&lt;'RI compounds'!$C$7,IF($B191&gt;'RI compounds'!$C$6,INT(EXP(($B191-'RI compounds'!$C$6)/'RI compounds'!$H$7+LN('RI compounds'!$D$6))),""),"")</f>
        <v>#REF!</v>
      </c>
      <c r="H191" s="45" t="e">
        <f>IF($B191&lt;'RI compounds'!$C$8,IF($B191&gt;'RI compounds'!$C$7,INT(EXP(($B191-'RI compounds'!$C$7)/'RI compounds'!$H$8+LN('RI compounds'!$D$7))),""),"")</f>
        <v>#REF!</v>
      </c>
      <c r="I191" s="45" t="e">
        <f>IF($B191&lt;'RI compounds'!$C$9,IF($B191&gt;'RI compounds'!$C$8,INT(EXP(($B191-'RI compounds'!$C$8)/'RI compounds'!$H$9+LN('RI compounds'!$D$8))),""),"")</f>
        <v>#REF!</v>
      </c>
      <c r="J191" s="45" t="e">
        <f>IF($B191&lt;'RI compounds'!$C$10,IF($B191&gt;'RI compounds'!$C$9,INT(EXP(($B191-'RI compounds'!$C$9)/'RI compounds'!$H$10+LN('RI compounds'!$D$9))),""),"")</f>
        <v>#REF!</v>
      </c>
      <c r="K191" s="45" t="e">
        <f>IF($B191&lt;'RI compounds'!$C$11,IF($B191&gt;'RI compounds'!$C$10,INT(EXP(($B191-'RI compounds'!$C$10)/'RI compounds'!$H$11+LN('RI compounds'!$D$10))),""),"")</f>
        <v>#REF!</v>
      </c>
      <c r="L191" s="45" t="e">
        <f>IF($B191&lt;'RI compounds'!$C$12,IF($B191&gt;'RI compounds'!$C$11,INT(EXP(($B191-'RI compounds'!$C$11)/'RI compounds'!$H$12+LN('RI compounds'!$D$11))),""),"")</f>
        <v>#REF!</v>
      </c>
      <c r="M191" s="45" t="e">
        <f>IF($B191&lt;'RI compounds'!$C$13,IF($B191&gt;'RI compounds'!$C$12,INT(EXP(($B191-'RI compounds'!$C$12)/'RI compounds'!$H$13+LN('RI compounds'!$D$12))),""),"")</f>
        <v>#REF!</v>
      </c>
      <c r="N191" s="45" t="e">
        <f>IF($B191&lt;'RI compounds'!$C$14,IF($B191&gt;'RI compounds'!$C$13,INT(EXP(($B191-'RI compounds'!$C$13)/'RI compounds'!$H$14+LN('RI compounds'!$D$13))),""),"")</f>
        <v>#REF!</v>
      </c>
      <c r="O191" s="45" t="e">
        <f>IF($B191&lt;'RI compounds'!$C$15,IF($B191&gt;'RI compounds'!$C$14,INT(EXP(($B191-'RI compounds'!$C$14)/'RI compounds'!$H$15+LN('RI compounds'!$D$14))),""),"")</f>
        <v>#REF!</v>
      </c>
      <c r="P191" s="45" t="e">
        <f>IF($B191&lt;'RI compounds'!$C$16,IF($B191&gt;'RI compounds'!$C$15,INT(EXP(($B191-'RI compounds'!$C$15)/'RI compounds'!$H$16+LN('RI compounds'!$D$15))),""),"")</f>
        <v>#REF!</v>
      </c>
      <c r="Q191" s="45" t="e">
        <f>IF($B191&lt;'RI compounds'!$C$17,IF($B191&gt;'RI compounds'!$C$16,INT(EXP(($B191-'RI compounds'!$C$16)/'RI compounds'!$H$17+LN('RI compounds'!$D$16))),""),"")</f>
        <v>#REF!</v>
      </c>
      <c r="R191" s="45" t="e">
        <f>IF($B191&lt;'RI compounds'!$C$18,IF($B191&gt;'RI compounds'!$C$17,INT(EXP(($B191-'RI compounds'!$C$17)/'RI compounds'!$H$18+LN('RI compounds'!$D$17))),""),"")</f>
        <v>#REF!</v>
      </c>
      <c r="S191" s="45" t="e">
        <f>IF($B191&lt;'RI compounds'!$C$19,IF($B191&gt;'RI compounds'!$C$18,INT(EXP(($B191-'RI compounds'!$C$18)/'RI compounds'!$H$19+LN('RI compounds'!$D$18))),""),"")</f>
        <v>#REF!</v>
      </c>
      <c r="T191" s="45" t="e">
        <f>IF($B191&lt;'RI compounds'!$C$20,IF($B191&gt;'RI compounds'!$C$19,INT(EXP(($B191-'RI compounds'!$C$19)/'RI compounds'!$H$20+LN('RI compounds'!$D$19))),""),"")</f>
        <v>#REF!</v>
      </c>
      <c r="U191" s="45" t="e">
        <f>IF($B191&lt;'RI compounds'!$C$21,IF($B191&gt;'RI compounds'!$C$20,INT(EXP(($B191-'RI compounds'!$C$20)/'RI compounds'!$H$21+LN('RI compounds'!$D$20))),""),"")</f>
        <v>#REF!</v>
      </c>
      <c r="V191" s="45" t="e">
        <f>IF($B191&gt;'RI compounds'!$C$21,INT(EXP(($B191-'RI compounds'!$C$20)/'RI compounds'!$H$21+LN('RI compounds'!$D$20))),"")</f>
        <v>#REF!</v>
      </c>
      <c r="W191" s="28"/>
      <c r="X191" s="48">
        <f>All!B191</f>
        <v>0</v>
      </c>
      <c r="Y191" s="46">
        <f>+All!F191</f>
        <v>0</v>
      </c>
      <c r="Z191" s="49">
        <f>+All!H191</f>
        <v>0</v>
      </c>
      <c r="AA191" s="50" t="e">
        <f>IF($Z191=500,'RI compounds'!$C$3,IF($Z191&lt;'RI compounds'!$D$3,(LN($Z191)-LN('RI compounds'!$D$3))*'RI compounds'!$H$4+'RI compounds'!$C$3,""))</f>
        <v>#NUM!</v>
      </c>
      <c r="AB191" s="50" t="str">
        <f>IF($Z191=600,'RI compounds'!$C$4,IF($Z191&lt;'RI compounds'!$D$4,IF($Z191&gt;'RI compounds'!$D$3,(LN($Z191)-LN('RI compounds'!$D$3))*'RI compounds'!$H$4+'RI compounds'!$C$3,""),""))</f>
        <v/>
      </c>
      <c r="AC191" s="50" t="str">
        <f>IF($Z191=700,+'RI compounds'!$C$5,IF($Z191&lt;'RI compounds'!$D$5,IF($Z191&gt;'RI compounds'!$D$4,(LN($Z191)-LN('RI compounds'!$D$4))*'RI compounds'!$H$5+'RI compounds'!$C$4,""),""))</f>
        <v/>
      </c>
      <c r="AD191" s="50" t="str">
        <f>IF($Z191=800,'RI compounds'!$C$6,IF($Z191&lt;'RI compounds'!$D$6,IF($Z191&gt;'RI compounds'!$D$5,(LN($Z191)-LN('RI compounds'!$D$5))*'RI compounds'!$H$6+'RI compounds'!$C$5,""),""))</f>
        <v/>
      </c>
      <c r="AE191" s="50" t="str">
        <f>IF($Z191=900,'RI compounds'!$C$7,IF($Z191&lt;'RI compounds'!$D$7,IF($Z191&gt;'RI compounds'!$D$6,(LN($Z191)-LN('RI compounds'!$D$6))*'RI compounds'!$H$7+'RI compounds'!$C$6,""),""))</f>
        <v/>
      </c>
      <c r="AF191" s="50" t="str">
        <f>IF($Z191=1000,'RI compounds'!$C$8,IF($Z191&lt;'RI compounds'!$D$8,IF($Z191&gt;'RI compounds'!$D$7,(LN($Z191)-LN('RI compounds'!$D$7))*'RI compounds'!$H$8+'RI compounds'!$C$7,""),""))</f>
        <v/>
      </c>
      <c r="AG191" s="50" t="str">
        <f>IF($Z191=1100,'RI compounds'!$C$9,IF($Z191&lt;'RI compounds'!$D$9,IF($Z191&gt;'RI compounds'!$D$8,(LN($Z191)-LN('RI compounds'!$D$8))*'RI compounds'!$H$9+'RI compounds'!$C$8,""),""))</f>
        <v/>
      </c>
      <c r="AH191" s="50" t="str">
        <f>IF($Z191=1200,'RI compounds'!$C$10,IF($Z191&lt;'RI compounds'!$D$10,IF($Z191&gt;'RI compounds'!$D$9,(LN($Z191)-LN('RI compounds'!$D$9))*'RI compounds'!$H$10+'RI compounds'!$C$9,""),""))</f>
        <v/>
      </c>
      <c r="AI191" s="50" t="str">
        <f>IF($Z191=1300,'RI compounds'!$C$11,IF($Z191&lt;'RI compounds'!$D$11,IF($Z191&gt;'RI compounds'!$D$10,(LN($Z191)-LN('RI compounds'!$D$10))*'RI compounds'!$H$11+'RI compounds'!$C$10,""),""))</f>
        <v/>
      </c>
      <c r="AJ191" s="50" t="str">
        <f>IF($Z191=1400,'RI compounds'!$C$12,IF($Z191&lt;'RI compounds'!$D$12,IF($Z191&gt;'RI compounds'!$D$11,(LN($Z191)-LN('RI compounds'!$D$11))*'RI compounds'!$H$12+'RI compounds'!$C$11,""),""))</f>
        <v/>
      </c>
      <c r="AK191" s="50" t="str">
        <f>IF($Z191=1500,'RI compounds'!$C$13,IF($Z191&lt;'RI compounds'!$D$13,IF($Z191&gt;'RI compounds'!$D$12,(LN($Z191)-LN('RI compounds'!$D$12))*'RI compounds'!$H$13+'RI compounds'!$C$12,""),""))</f>
        <v/>
      </c>
      <c r="AL191" s="50" t="str">
        <f>IF($Z191=1600,'RI compounds'!$C$14,IF($Z191&lt;'RI compounds'!$D$14,IF($Z191&gt;'RI compounds'!$D$13,(LN($Z191)-LN('RI compounds'!$D$13))*'RI compounds'!$H$14+'RI compounds'!$C$13,""),""))</f>
        <v/>
      </c>
      <c r="AM191" s="50" t="str">
        <f>IF($Z191=1700,'RI compounds'!$C$15,IF($Z191&lt;'RI compounds'!$D$15,IF($Z191&gt;'RI compounds'!$D$14,(LN($Z191)-LN('RI compounds'!$D$14))*'RI compounds'!$H$15+'RI compounds'!$C$14,""),""))</f>
        <v/>
      </c>
      <c r="AN191" s="50" t="str">
        <f>IF($Z191=1800,'RI compounds'!$C$16,IF($Z191&lt;'RI compounds'!$D$16,IF($Z191&gt;'RI compounds'!$D$15,(LN($Z191)-LN('RI compounds'!$D$15))*'RI compounds'!$H$16+'RI compounds'!$C$15,""),""))</f>
        <v/>
      </c>
      <c r="AO191" s="50" t="str">
        <f>IF($Z191=1900,'RI compounds'!$C$17,IF($Z191&lt;'RI compounds'!$D$17,IF($Z191&gt;'RI compounds'!$D$16,(LN($Z191)-LN('RI compounds'!$D$16))*'RI compounds'!$H$17+'RI compounds'!$C$16,""),""))</f>
        <v/>
      </c>
      <c r="AP191" s="50" t="str">
        <f>IF($Z191=2000,'RI compounds'!$C$18,IF($Z191&lt;'RI compounds'!$D$18,IF($Z191&gt;'RI compounds'!$D$17,(LN($Z191)-LN('RI compounds'!$D$17))*'RI compounds'!$H$18+'RI compounds'!$C$17,""),""))</f>
        <v/>
      </c>
      <c r="AQ191" s="50" t="str">
        <f>IF($Z191=2100,'RI compounds'!$C$19,IF($Z191&lt;'RI compounds'!$D$19,IF($Z191&gt;'RI compounds'!$D$18,(LN($Z191)-LN('RI compounds'!$D$18))*'RI compounds'!$H$19+'RI compounds'!$C$18,""),""))</f>
        <v/>
      </c>
      <c r="AR191" s="50" t="str">
        <f>IF($Z191=2200,'RI compounds'!$C$20,IF($Z191&lt;'RI compounds'!$D$20,IF($Z191&gt;'RI compounds'!$D$19,(LN($Z191)-LN('RI compounds'!$D$19))*'RI compounds'!$H$20+'RI compounds'!$C$19,""),""))</f>
        <v/>
      </c>
      <c r="AS191" s="50" t="str">
        <f>IF($Z191=2300,'RI compounds'!$C$21,IF($Z191&lt;'RI compounds'!$D$21,IF($Z191&gt;'RI compounds'!$D$20,(LN($Z191)-LN('RI compounds'!$D$20))*'RI compounds'!$H$21+'RI compounds'!$C$20,""),""))</f>
        <v/>
      </c>
      <c r="AT191" s="50" t="str">
        <f>IF($Z191&gt;2300,(LN($Z191)-LN('RI compounds'!$D$20))*'RI compounds'!$H$21+'RI compounds'!$C$20,"")</f>
        <v/>
      </c>
    </row>
    <row r="192" spans="1:46" s="7" customFormat="1" ht="15" x14ac:dyDescent="0.25">
      <c r="A192" s="46">
        <f>+All!F192</f>
        <v>0</v>
      </c>
      <c r="B192" s="47" t="e">
        <f>All!#REF!</f>
        <v>#REF!</v>
      </c>
      <c r="C192" s="45" t="e">
        <f>IF(B192&lt;'RI compounds'!$C$3,INT(EXP((B192-'RI compounds'!$C$3)/'RI compounds'!$H$4+LN('RI compounds'!$D$3))),"")</f>
        <v>#REF!</v>
      </c>
      <c r="D192" s="45" t="e">
        <f>IF($B192&lt;'RI compounds'!$C$4,IF($B192&gt;'RI compounds'!$C$3,INT(EXP(($B192-'RI compounds'!$C$3)/'RI compounds'!$H$4+LN('RI compounds'!$D$3))),""),"")</f>
        <v>#REF!</v>
      </c>
      <c r="E192" s="45" t="e">
        <f>IF($B192&lt;'RI compounds'!$C$5,IF($B192&gt;'RI compounds'!$C$4,INT(EXP(($B192-'RI compounds'!$C$4)/'RI compounds'!$H$5+LN('RI compounds'!$D$4))),""),"")</f>
        <v>#REF!</v>
      </c>
      <c r="F192" s="45" t="e">
        <f>IF($B192&lt;'RI compounds'!$C$6,IF($B192&gt;'RI compounds'!$C$5,INT(EXP(($B192-'RI compounds'!$C$5)/'RI compounds'!$H$6+LN('RI compounds'!$D$5))),""),"")</f>
        <v>#REF!</v>
      </c>
      <c r="G192" s="45" t="e">
        <f>IF($B192&lt;'RI compounds'!$C$7,IF($B192&gt;'RI compounds'!$C$6,INT(EXP(($B192-'RI compounds'!$C$6)/'RI compounds'!$H$7+LN('RI compounds'!$D$6))),""),"")</f>
        <v>#REF!</v>
      </c>
      <c r="H192" s="45" t="e">
        <f>IF($B192&lt;'RI compounds'!$C$8,IF($B192&gt;'RI compounds'!$C$7,INT(EXP(($B192-'RI compounds'!$C$7)/'RI compounds'!$H$8+LN('RI compounds'!$D$7))),""),"")</f>
        <v>#REF!</v>
      </c>
      <c r="I192" s="45" t="e">
        <f>IF($B192&lt;'RI compounds'!$C$9,IF($B192&gt;'RI compounds'!$C$8,INT(EXP(($B192-'RI compounds'!$C$8)/'RI compounds'!$H$9+LN('RI compounds'!$D$8))),""),"")</f>
        <v>#REF!</v>
      </c>
      <c r="J192" s="45" t="e">
        <f>IF($B192&lt;'RI compounds'!$C$10,IF($B192&gt;'RI compounds'!$C$9,INT(EXP(($B192-'RI compounds'!$C$9)/'RI compounds'!$H$10+LN('RI compounds'!$D$9))),""),"")</f>
        <v>#REF!</v>
      </c>
      <c r="K192" s="45" t="e">
        <f>IF($B192&lt;'RI compounds'!$C$11,IF($B192&gt;'RI compounds'!$C$10,INT(EXP(($B192-'RI compounds'!$C$10)/'RI compounds'!$H$11+LN('RI compounds'!$D$10))),""),"")</f>
        <v>#REF!</v>
      </c>
      <c r="L192" s="45" t="e">
        <f>IF($B192&lt;'RI compounds'!$C$12,IF($B192&gt;'RI compounds'!$C$11,INT(EXP(($B192-'RI compounds'!$C$11)/'RI compounds'!$H$12+LN('RI compounds'!$D$11))),""),"")</f>
        <v>#REF!</v>
      </c>
      <c r="M192" s="45" t="e">
        <f>IF($B192&lt;'RI compounds'!$C$13,IF($B192&gt;'RI compounds'!$C$12,INT(EXP(($B192-'RI compounds'!$C$12)/'RI compounds'!$H$13+LN('RI compounds'!$D$12))),""),"")</f>
        <v>#REF!</v>
      </c>
      <c r="N192" s="45" t="e">
        <f>IF($B192&lt;'RI compounds'!$C$14,IF($B192&gt;'RI compounds'!$C$13,INT(EXP(($B192-'RI compounds'!$C$13)/'RI compounds'!$H$14+LN('RI compounds'!$D$13))),""),"")</f>
        <v>#REF!</v>
      </c>
      <c r="O192" s="45" t="e">
        <f>IF($B192&lt;'RI compounds'!$C$15,IF($B192&gt;'RI compounds'!$C$14,INT(EXP(($B192-'RI compounds'!$C$14)/'RI compounds'!$H$15+LN('RI compounds'!$D$14))),""),"")</f>
        <v>#REF!</v>
      </c>
      <c r="P192" s="45" t="e">
        <f>IF($B192&lt;'RI compounds'!$C$16,IF($B192&gt;'RI compounds'!$C$15,INT(EXP(($B192-'RI compounds'!$C$15)/'RI compounds'!$H$16+LN('RI compounds'!$D$15))),""),"")</f>
        <v>#REF!</v>
      </c>
      <c r="Q192" s="45" t="e">
        <f>IF($B192&lt;'RI compounds'!$C$17,IF($B192&gt;'RI compounds'!$C$16,INT(EXP(($B192-'RI compounds'!$C$16)/'RI compounds'!$H$17+LN('RI compounds'!$D$16))),""),"")</f>
        <v>#REF!</v>
      </c>
      <c r="R192" s="45" t="e">
        <f>IF($B192&lt;'RI compounds'!$C$18,IF($B192&gt;'RI compounds'!$C$17,INT(EXP(($B192-'RI compounds'!$C$17)/'RI compounds'!$H$18+LN('RI compounds'!$D$17))),""),"")</f>
        <v>#REF!</v>
      </c>
      <c r="S192" s="45" t="e">
        <f>IF($B192&lt;'RI compounds'!$C$19,IF($B192&gt;'RI compounds'!$C$18,INT(EXP(($B192-'RI compounds'!$C$18)/'RI compounds'!$H$19+LN('RI compounds'!$D$18))),""),"")</f>
        <v>#REF!</v>
      </c>
      <c r="T192" s="45" t="e">
        <f>IF($B192&lt;'RI compounds'!$C$20,IF($B192&gt;'RI compounds'!$C$19,INT(EXP(($B192-'RI compounds'!$C$19)/'RI compounds'!$H$20+LN('RI compounds'!$D$19))),""),"")</f>
        <v>#REF!</v>
      </c>
      <c r="U192" s="45" t="e">
        <f>IF($B192&lt;'RI compounds'!$C$21,IF($B192&gt;'RI compounds'!$C$20,INT(EXP(($B192-'RI compounds'!$C$20)/'RI compounds'!$H$21+LN('RI compounds'!$D$20))),""),"")</f>
        <v>#REF!</v>
      </c>
      <c r="V192" s="45" t="e">
        <f>IF($B192&gt;'RI compounds'!$C$21,INT(EXP(($B192-'RI compounds'!$C$20)/'RI compounds'!$H$21+LN('RI compounds'!$D$20))),"")</f>
        <v>#REF!</v>
      </c>
      <c r="W192" s="28"/>
      <c r="X192" s="48">
        <f>All!B192</f>
        <v>0</v>
      </c>
      <c r="Y192" s="46">
        <f>+All!F192</f>
        <v>0</v>
      </c>
      <c r="Z192" s="49">
        <f>+All!H192</f>
        <v>0</v>
      </c>
      <c r="AA192" s="50" t="e">
        <f>IF($Z192=500,'RI compounds'!$C$3,IF($Z192&lt;'RI compounds'!$D$3,(LN($Z192)-LN('RI compounds'!$D$3))*'RI compounds'!$H$4+'RI compounds'!$C$3,""))</f>
        <v>#NUM!</v>
      </c>
      <c r="AB192" s="50" t="str">
        <f>IF($Z192=600,'RI compounds'!$C$4,IF($Z192&lt;'RI compounds'!$D$4,IF($Z192&gt;'RI compounds'!$D$3,(LN($Z192)-LN('RI compounds'!$D$3))*'RI compounds'!$H$4+'RI compounds'!$C$3,""),""))</f>
        <v/>
      </c>
      <c r="AC192" s="50" t="str">
        <f>IF($Z192=700,+'RI compounds'!$C$5,IF($Z192&lt;'RI compounds'!$D$5,IF($Z192&gt;'RI compounds'!$D$4,(LN($Z192)-LN('RI compounds'!$D$4))*'RI compounds'!$H$5+'RI compounds'!$C$4,""),""))</f>
        <v/>
      </c>
      <c r="AD192" s="50" t="str">
        <f>IF($Z192=800,'RI compounds'!$C$6,IF($Z192&lt;'RI compounds'!$D$6,IF($Z192&gt;'RI compounds'!$D$5,(LN($Z192)-LN('RI compounds'!$D$5))*'RI compounds'!$H$6+'RI compounds'!$C$5,""),""))</f>
        <v/>
      </c>
      <c r="AE192" s="50" t="str">
        <f>IF($Z192=900,'RI compounds'!$C$7,IF($Z192&lt;'RI compounds'!$D$7,IF($Z192&gt;'RI compounds'!$D$6,(LN($Z192)-LN('RI compounds'!$D$6))*'RI compounds'!$H$7+'RI compounds'!$C$6,""),""))</f>
        <v/>
      </c>
      <c r="AF192" s="50" t="str">
        <f>IF($Z192=1000,'RI compounds'!$C$8,IF($Z192&lt;'RI compounds'!$D$8,IF($Z192&gt;'RI compounds'!$D$7,(LN($Z192)-LN('RI compounds'!$D$7))*'RI compounds'!$H$8+'RI compounds'!$C$7,""),""))</f>
        <v/>
      </c>
      <c r="AG192" s="50" t="str">
        <f>IF($Z192=1100,'RI compounds'!$C$9,IF($Z192&lt;'RI compounds'!$D$9,IF($Z192&gt;'RI compounds'!$D$8,(LN($Z192)-LN('RI compounds'!$D$8))*'RI compounds'!$H$9+'RI compounds'!$C$8,""),""))</f>
        <v/>
      </c>
      <c r="AH192" s="50" t="str">
        <f>IF($Z192=1200,'RI compounds'!$C$10,IF($Z192&lt;'RI compounds'!$D$10,IF($Z192&gt;'RI compounds'!$D$9,(LN($Z192)-LN('RI compounds'!$D$9))*'RI compounds'!$H$10+'RI compounds'!$C$9,""),""))</f>
        <v/>
      </c>
      <c r="AI192" s="50" t="str">
        <f>IF($Z192=1300,'RI compounds'!$C$11,IF($Z192&lt;'RI compounds'!$D$11,IF($Z192&gt;'RI compounds'!$D$10,(LN($Z192)-LN('RI compounds'!$D$10))*'RI compounds'!$H$11+'RI compounds'!$C$10,""),""))</f>
        <v/>
      </c>
      <c r="AJ192" s="50" t="str">
        <f>IF($Z192=1400,'RI compounds'!$C$12,IF($Z192&lt;'RI compounds'!$D$12,IF($Z192&gt;'RI compounds'!$D$11,(LN($Z192)-LN('RI compounds'!$D$11))*'RI compounds'!$H$12+'RI compounds'!$C$11,""),""))</f>
        <v/>
      </c>
      <c r="AK192" s="50" t="str">
        <f>IF($Z192=1500,'RI compounds'!$C$13,IF($Z192&lt;'RI compounds'!$D$13,IF($Z192&gt;'RI compounds'!$D$12,(LN($Z192)-LN('RI compounds'!$D$12))*'RI compounds'!$H$13+'RI compounds'!$C$12,""),""))</f>
        <v/>
      </c>
      <c r="AL192" s="50" t="str">
        <f>IF($Z192=1600,'RI compounds'!$C$14,IF($Z192&lt;'RI compounds'!$D$14,IF($Z192&gt;'RI compounds'!$D$13,(LN($Z192)-LN('RI compounds'!$D$13))*'RI compounds'!$H$14+'RI compounds'!$C$13,""),""))</f>
        <v/>
      </c>
      <c r="AM192" s="50" t="str">
        <f>IF($Z192=1700,'RI compounds'!$C$15,IF($Z192&lt;'RI compounds'!$D$15,IF($Z192&gt;'RI compounds'!$D$14,(LN($Z192)-LN('RI compounds'!$D$14))*'RI compounds'!$H$15+'RI compounds'!$C$14,""),""))</f>
        <v/>
      </c>
      <c r="AN192" s="50" t="str">
        <f>IF($Z192=1800,'RI compounds'!$C$16,IF($Z192&lt;'RI compounds'!$D$16,IF($Z192&gt;'RI compounds'!$D$15,(LN($Z192)-LN('RI compounds'!$D$15))*'RI compounds'!$H$16+'RI compounds'!$C$15,""),""))</f>
        <v/>
      </c>
      <c r="AO192" s="50" t="str">
        <f>IF($Z192=1900,'RI compounds'!$C$17,IF($Z192&lt;'RI compounds'!$D$17,IF($Z192&gt;'RI compounds'!$D$16,(LN($Z192)-LN('RI compounds'!$D$16))*'RI compounds'!$H$17+'RI compounds'!$C$16,""),""))</f>
        <v/>
      </c>
      <c r="AP192" s="50" t="str">
        <f>IF($Z192=2000,'RI compounds'!$C$18,IF($Z192&lt;'RI compounds'!$D$18,IF($Z192&gt;'RI compounds'!$D$17,(LN($Z192)-LN('RI compounds'!$D$17))*'RI compounds'!$H$18+'RI compounds'!$C$17,""),""))</f>
        <v/>
      </c>
      <c r="AQ192" s="50" t="str">
        <f>IF($Z192=2100,'RI compounds'!$C$19,IF($Z192&lt;'RI compounds'!$D$19,IF($Z192&gt;'RI compounds'!$D$18,(LN($Z192)-LN('RI compounds'!$D$18))*'RI compounds'!$H$19+'RI compounds'!$C$18,""),""))</f>
        <v/>
      </c>
      <c r="AR192" s="50" t="str">
        <f>IF($Z192=2200,'RI compounds'!$C$20,IF($Z192&lt;'RI compounds'!$D$20,IF($Z192&gt;'RI compounds'!$D$19,(LN($Z192)-LN('RI compounds'!$D$19))*'RI compounds'!$H$20+'RI compounds'!$C$19,""),""))</f>
        <v/>
      </c>
      <c r="AS192" s="50" t="str">
        <f>IF($Z192=2300,'RI compounds'!$C$21,IF($Z192&lt;'RI compounds'!$D$21,IF($Z192&gt;'RI compounds'!$D$20,(LN($Z192)-LN('RI compounds'!$D$20))*'RI compounds'!$H$21+'RI compounds'!$C$20,""),""))</f>
        <v/>
      </c>
      <c r="AT192" s="50" t="str">
        <f>IF($Z192&gt;2300,(LN($Z192)-LN('RI compounds'!$D$20))*'RI compounds'!$H$21+'RI compounds'!$C$20,"")</f>
        <v/>
      </c>
    </row>
    <row r="193" spans="1:46" s="7" customFormat="1" ht="15" x14ac:dyDescent="0.25">
      <c r="A193" s="46">
        <f>+All!F193</f>
        <v>0</v>
      </c>
      <c r="B193" s="47" t="e">
        <f>All!#REF!</f>
        <v>#REF!</v>
      </c>
      <c r="C193" s="45" t="e">
        <f>IF(B193&lt;'RI compounds'!$C$3,INT(EXP((B193-'RI compounds'!$C$3)/'RI compounds'!$H$4+LN('RI compounds'!$D$3))),"")</f>
        <v>#REF!</v>
      </c>
      <c r="D193" s="45" t="e">
        <f>IF($B193&lt;'RI compounds'!$C$4,IF($B193&gt;'RI compounds'!$C$3,INT(EXP(($B193-'RI compounds'!$C$3)/'RI compounds'!$H$4+LN('RI compounds'!$D$3))),""),"")</f>
        <v>#REF!</v>
      </c>
      <c r="E193" s="45" t="e">
        <f>IF($B193&lt;'RI compounds'!$C$5,IF($B193&gt;'RI compounds'!$C$4,INT(EXP(($B193-'RI compounds'!$C$4)/'RI compounds'!$H$5+LN('RI compounds'!$D$4))),""),"")</f>
        <v>#REF!</v>
      </c>
      <c r="F193" s="45" t="e">
        <f>IF($B193&lt;'RI compounds'!$C$6,IF($B193&gt;'RI compounds'!$C$5,INT(EXP(($B193-'RI compounds'!$C$5)/'RI compounds'!$H$6+LN('RI compounds'!$D$5))),""),"")</f>
        <v>#REF!</v>
      </c>
      <c r="G193" s="45" t="e">
        <f>IF($B193&lt;'RI compounds'!$C$7,IF($B193&gt;'RI compounds'!$C$6,INT(EXP(($B193-'RI compounds'!$C$6)/'RI compounds'!$H$7+LN('RI compounds'!$D$6))),""),"")</f>
        <v>#REF!</v>
      </c>
      <c r="H193" s="45" t="e">
        <f>IF($B193&lt;'RI compounds'!$C$8,IF($B193&gt;'RI compounds'!$C$7,INT(EXP(($B193-'RI compounds'!$C$7)/'RI compounds'!$H$8+LN('RI compounds'!$D$7))),""),"")</f>
        <v>#REF!</v>
      </c>
      <c r="I193" s="45" t="e">
        <f>IF($B193&lt;'RI compounds'!$C$9,IF($B193&gt;'RI compounds'!$C$8,INT(EXP(($B193-'RI compounds'!$C$8)/'RI compounds'!$H$9+LN('RI compounds'!$D$8))),""),"")</f>
        <v>#REF!</v>
      </c>
      <c r="J193" s="45" t="e">
        <f>IF($B193&lt;'RI compounds'!$C$10,IF($B193&gt;'RI compounds'!$C$9,INT(EXP(($B193-'RI compounds'!$C$9)/'RI compounds'!$H$10+LN('RI compounds'!$D$9))),""),"")</f>
        <v>#REF!</v>
      </c>
      <c r="K193" s="45" t="e">
        <f>IF($B193&lt;'RI compounds'!$C$11,IF($B193&gt;'RI compounds'!$C$10,INT(EXP(($B193-'RI compounds'!$C$10)/'RI compounds'!$H$11+LN('RI compounds'!$D$10))),""),"")</f>
        <v>#REF!</v>
      </c>
      <c r="L193" s="45" t="e">
        <f>IF($B193&lt;'RI compounds'!$C$12,IF($B193&gt;'RI compounds'!$C$11,INT(EXP(($B193-'RI compounds'!$C$11)/'RI compounds'!$H$12+LN('RI compounds'!$D$11))),""),"")</f>
        <v>#REF!</v>
      </c>
      <c r="M193" s="45" t="e">
        <f>IF($B193&lt;'RI compounds'!$C$13,IF($B193&gt;'RI compounds'!$C$12,INT(EXP(($B193-'RI compounds'!$C$12)/'RI compounds'!$H$13+LN('RI compounds'!$D$12))),""),"")</f>
        <v>#REF!</v>
      </c>
      <c r="N193" s="45" t="e">
        <f>IF($B193&lt;'RI compounds'!$C$14,IF($B193&gt;'RI compounds'!$C$13,INT(EXP(($B193-'RI compounds'!$C$13)/'RI compounds'!$H$14+LN('RI compounds'!$D$13))),""),"")</f>
        <v>#REF!</v>
      </c>
      <c r="O193" s="45" t="e">
        <f>IF($B193&lt;'RI compounds'!$C$15,IF($B193&gt;'RI compounds'!$C$14,INT(EXP(($B193-'RI compounds'!$C$14)/'RI compounds'!$H$15+LN('RI compounds'!$D$14))),""),"")</f>
        <v>#REF!</v>
      </c>
      <c r="P193" s="45" t="e">
        <f>IF($B193&lt;'RI compounds'!$C$16,IF($B193&gt;'RI compounds'!$C$15,INT(EXP(($B193-'RI compounds'!$C$15)/'RI compounds'!$H$16+LN('RI compounds'!$D$15))),""),"")</f>
        <v>#REF!</v>
      </c>
      <c r="Q193" s="45" t="e">
        <f>IF($B193&lt;'RI compounds'!$C$17,IF($B193&gt;'RI compounds'!$C$16,INT(EXP(($B193-'RI compounds'!$C$16)/'RI compounds'!$H$17+LN('RI compounds'!$D$16))),""),"")</f>
        <v>#REF!</v>
      </c>
      <c r="R193" s="45" t="e">
        <f>IF($B193&lt;'RI compounds'!$C$18,IF($B193&gt;'RI compounds'!$C$17,INT(EXP(($B193-'RI compounds'!$C$17)/'RI compounds'!$H$18+LN('RI compounds'!$D$17))),""),"")</f>
        <v>#REF!</v>
      </c>
      <c r="S193" s="45" t="e">
        <f>IF($B193&lt;'RI compounds'!$C$19,IF($B193&gt;'RI compounds'!$C$18,INT(EXP(($B193-'RI compounds'!$C$18)/'RI compounds'!$H$19+LN('RI compounds'!$D$18))),""),"")</f>
        <v>#REF!</v>
      </c>
      <c r="T193" s="45" t="e">
        <f>IF($B193&lt;'RI compounds'!$C$20,IF($B193&gt;'RI compounds'!$C$19,INT(EXP(($B193-'RI compounds'!$C$19)/'RI compounds'!$H$20+LN('RI compounds'!$D$19))),""),"")</f>
        <v>#REF!</v>
      </c>
      <c r="U193" s="45" t="e">
        <f>IF($B193&lt;'RI compounds'!$C$21,IF($B193&gt;'RI compounds'!$C$20,INT(EXP(($B193-'RI compounds'!$C$20)/'RI compounds'!$H$21+LN('RI compounds'!$D$20))),""),"")</f>
        <v>#REF!</v>
      </c>
      <c r="V193" s="45" t="e">
        <f>IF($B193&gt;'RI compounds'!$C$21,INT(EXP(($B193-'RI compounds'!$C$20)/'RI compounds'!$H$21+LN('RI compounds'!$D$20))),"")</f>
        <v>#REF!</v>
      </c>
      <c r="W193" s="28"/>
      <c r="X193" s="48">
        <f>All!B193</f>
        <v>0</v>
      </c>
      <c r="Y193" s="46">
        <f>+All!F193</f>
        <v>0</v>
      </c>
      <c r="Z193" s="49">
        <f>+All!H193</f>
        <v>0</v>
      </c>
      <c r="AA193" s="50" t="e">
        <f>IF($Z193=500,'RI compounds'!$C$3,IF($Z193&lt;'RI compounds'!$D$3,(LN($Z193)-LN('RI compounds'!$D$3))*'RI compounds'!$H$4+'RI compounds'!$C$3,""))</f>
        <v>#NUM!</v>
      </c>
      <c r="AB193" s="50" t="str">
        <f>IF($Z193=600,'RI compounds'!$C$4,IF($Z193&lt;'RI compounds'!$D$4,IF($Z193&gt;'RI compounds'!$D$3,(LN($Z193)-LN('RI compounds'!$D$3))*'RI compounds'!$H$4+'RI compounds'!$C$3,""),""))</f>
        <v/>
      </c>
      <c r="AC193" s="50" t="str">
        <f>IF($Z193=700,+'RI compounds'!$C$5,IF($Z193&lt;'RI compounds'!$D$5,IF($Z193&gt;'RI compounds'!$D$4,(LN($Z193)-LN('RI compounds'!$D$4))*'RI compounds'!$H$5+'RI compounds'!$C$4,""),""))</f>
        <v/>
      </c>
      <c r="AD193" s="50" t="str">
        <f>IF($Z193=800,'RI compounds'!$C$6,IF($Z193&lt;'RI compounds'!$D$6,IF($Z193&gt;'RI compounds'!$D$5,(LN($Z193)-LN('RI compounds'!$D$5))*'RI compounds'!$H$6+'RI compounds'!$C$5,""),""))</f>
        <v/>
      </c>
      <c r="AE193" s="50" t="str">
        <f>IF($Z193=900,'RI compounds'!$C$7,IF($Z193&lt;'RI compounds'!$D$7,IF($Z193&gt;'RI compounds'!$D$6,(LN($Z193)-LN('RI compounds'!$D$6))*'RI compounds'!$H$7+'RI compounds'!$C$6,""),""))</f>
        <v/>
      </c>
      <c r="AF193" s="50" t="str">
        <f>IF($Z193=1000,'RI compounds'!$C$8,IF($Z193&lt;'RI compounds'!$D$8,IF($Z193&gt;'RI compounds'!$D$7,(LN($Z193)-LN('RI compounds'!$D$7))*'RI compounds'!$H$8+'RI compounds'!$C$7,""),""))</f>
        <v/>
      </c>
      <c r="AG193" s="50" t="str">
        <f>IF($Z193=1100,'RI compounds'!$C$9,IF($Z193&lt;'RI compounds'!$D$9,IF($Z193&gt;'RI compounds'!$D$8,(LN($Z193)-LN('RI compounds'!$D$8))*'RI compounds'!$H$9+'RI compounds'!$C$8,""),""))</f>
        <v/>
      </c>
      <c r="AH193" s="50" t="str">
        <f>IF($Z193=1200,'RI compounds'!$C$10,IF($Z193&lt;'RI compounds'!$D$10,IF($Z193&gt;'RI compounds'!$D$9,(LN($Z193)-LN('RI compounds'!$D$9))*'RI compounds'!$H$10+'RI compounds'!$C$9,""),""))</f>
        <v/>
      </c>
      <c r="AI193" s="50" t="str">
        <f>IF($Z193=1300,'RI compounds'!$C$11,IF($Z193&lt;'RI compounds'!$D$11,IF($Z193&gt;'RI compounds'!$D$10,(LN($Z193)-LN('RI compounds'!$D$10))*'RI compounds'!$H$11+'RI compounds'!$C$10,""),""))</f>
        <v/>
      </c>
      <c r="AJ193" s="50" t="str">
        <f>IF($Z193=1400,'RI compounds'!$C$12,IF($Z193&lt;'RI compounds'!$D$12,IF($Z193&gt;'RI compounds'!$D$11,(LN($Z193)-LN('RI compounds'!$D$11))*'RI compounds'!$H$12+'RI compounds'!$C$11,""),""))</f>
        <v/>
      </c>
      <c r="AK193" s="50" t="str">
        <f>IF($Z193=1500,'RI compounds'!$C$13,IF($Z193&lt;'RI compounds'!$D$13,IF($Z193&gt;'RI compounds'!$D$12,(LN($Z193)-LN('RI compounds'!$D$12))*'RI compounds'!$H$13+'RI compounds'!$C$12,""),""))</f>
        <v/>
      </c>
      <c r="AL193" s="50" t="str">
        <f>IF($Z193=1600,'RI compounds'!$C$14,IF($Z193&lt;'RI compounds'!$D$14,IF($Z193&gt;'RI compounds'!$D$13,(LN($Z193)-LN('RI compounds'!$D$13))*'RI compounds'!$H$14+'RI compounds'!$C$13,""),""))</f>
        <v/>
      </c>
      <c r="AM193" s="50" t="str">
        <f>IF($Z193=1700,'RI compounds'!$C$15,IF($Z193&lt;'RI compounds'!$D$15,IF($Z193&gt;'RI compounds'!$D$14,(LN($Z193)-LN('RI compounds'!$D$14))*'RI compounds'!$H$15+'RI compounds'!$C$14,""),""))</f>
        <v/>
      </c>
      <c r="AN193" s="50" t="str">
        <f>IF($Z193=1800,'RI compounds'!$C$16,IF($Z193&lt;'RI compounds'!$D$16,IF($Z193&gt;'RI compounds'!$D$15,(LN($Z193)-LN('RI compounds'!$D$15))*'RI compounds'!$H$16+'RI compounds'!$C$15,""),""))</f>
        <v/>
      </c>
      <c r="AO193" s="50" t="str">
        <f>IF($Z193=1900,'RI compounds'!$C$17,IF($Z193&lt;'RI compounds'!$D$17,IF($Z193&gt;'RI compounds'!$D$16,(LN($Z193)-LN('RI compounds'!$D$16))*'RI compounds'!$H$17+'RI compounds'!$C$16,""),""))</f>
        <v/>
      </c>
      <c r="AP193" s="50" t="str">
        <f>IF($Z193=2000,'RI compounds'!$C$18,IF($Z193&lt;'RI compounds'!$D$18,IF($Z193&gt;'RI compounds'!$D$17,(LN($Z193)-LN('RI compounds'!$D$17))*'RI compounds'!$H$18+'RI compounds'!$C$17,""),""))</f>
        <v/>
      </c>
      <c r="AQ193" s="50" t="str">
        <f>IF($Z193=2100,'RI compounds'!$C$19,IF($Z193&lt;'RI compounds'!$D$19,IF($Z193&gt;'RI compounds'!$D$18,(LN($Z193)-LN('RI compounds'!$D$18))*'RI compounds'!$H$19+'RI compounds'!$C$18,""),""))</f>
        <v/>
      </c>
      <c r="AR193" s="50" t="str">
        <f>IF($Z193=2200,'RI compounds'!$C$20,IF($Z193&lt;'RI compounds'!$D$20,IF($Z193&gt;'RI compounds'!$D$19,(LN($Z193)-LN('RI compounds'!$D$19))*'RI compounds'!$H$20+'RI compounds'!$C$19,""),""))</f>
        <v/>
      </c>
      <c r="AS193" s="50" t="str">
        <f>IF($Z193=2300,'RI compounds'!$C$21,IF($Z193&lt;'RI compounds'!$D$21,IF($Z193&gt;'RI compounds'!$D$20,(LN($Z193)-LN('RI compounds'!$D$20))*'RI compounds'!$H$21+'RI compounds'!$C$20,""),""))</f>
        <v/>
      </c>
      <c r="AT193" s="50" t="str">
        <f>IF($Z193&gt;2300,(LN($Z193)-LN('RI compounds'!$D$20))*'RI compounds'!$H$21+'RI compounds'!$C$20,"")</f>
        <v/>
      </c>
    </row>
    <row r="194" spans="1:46" s="7" customFormat="1" ht="15" x14ac:dyDescent="0.25">
      <c r="A194" s="46">
        <f>+All!F194</f>
        <v>0</v>
      </c>
      <c r="B194" s="47" t="e">
        <f>All!#REF!</f>
        <v>#REF!</v>
      </c>
      <c r="C194" s="45" t="e">
        <f>IF(B194&lt;'RI compounds'!$C$3,INT(EXP((B194-'RI compounds'!$C$3)/'RI compounds'!$H$4+LN('RI compounds'!$D$3))),"")</f>
        <v>#REF!</v>
      </c>
      <c r="D194" s="45" t="e">
        <f>IF($B194&lt;'RI compounds'!$C$4,IF($B194&gt;'RI compounds'!$C$3,INT(EXP(($B194-'RI compounds'!$C$3)/'RI compounds'!$H$4+LN('RI compounds'!$D$3))),""),"")</f>
        <v>#REF!</v>
      </c>
      <c r="E194" s="45" t="e">
        <f>IF($B194&lt;'RI compounds'!$C$5,IF($B194&gt;'RI compounds'!$C$4,INT(EXP(($B194-'RI compounds'!$C$4)/'RI compounds'!$H$5+LN('RI compounds'!$D$4))),""),"")</f>
        <v>#REF!</v>
      </c>
      <c r="F194" s="45" t="e">
        <f>IF($B194&lt;'RI compounds'!$C$6,IF($B194&gt;'RI compounds'!$C$5,INT(EXP(($B194-'RI compounds'!$C$5)/'RI compounds'!$H$6+LN('RI compounds'!$D$5))),""),"")</f>
        <v>#REF!</v>
      </c>
      <c r="G194" s="45" t="e">
        <f>IF($B194&lt;'RI compounds'!$C$7,IF($B194&gt;'RI compounds'!$C$6,INT(EXP(($B194-'RI compounds'!$C$6)/'RI compounds'!$H$7+LN('RI compounds'!$D$6))),""),"")</f>
        <v>#REF!</v>
      </c>
      <c r="H194" s="45" t="e">
        <f>IF($B194&lt;'RI compounds'!$C$8,IF($B194&gt;'RI compounds'!$C$7,INT(EXP(($B194-'RI compounds'!$C$7)/'RI compounds'!$H$8+LN('RI compounds'!$D$7))),""),"")</f>
        <v>#REF!</v>
      </c>
      <c r="I194" s="45" t="e">
        <f>IF($B194&lt;'RI compounds'!$C$9,IF($B194&gt;'RI compounds'!$C$8,INT(EXP(($B194-'RI compounds'!$C$8)/'RI compounds'!$H$9+LN('RI compounds'!$D$8))),""),"")</f>
        <v>#REF!</v>
      </c>
      <c r="J194" s="45" t="e">
        <f>IF($B194&lt;'RI compounds'!$C$10,IF($B194&gt;'RI compounds'!$C$9,INT(EXP(($B194-'RI compounds'!$C$9)/'RI compounds'!$H$10+LN('RI compounds'!$D$9))),""),"")</f>
        <v>#REF!</v>
      </c>
      <c r="K194" s="45" t="e">
        <f>IF($B194&lt;'RI compounds'!$C$11,IF($B194&gt;'RI compounds'!$C$10,INT(EXP(($B194-'RI compounds'!$C$10)/'RI compounds'!$H$11+LN('RI compounds'!$D$10))),""),"")</f>
        <v>#REF!</v>
      </c>
      <c r="L194" s="45" t="e">
        <f>IF($B194&lt;'RI compounds'!$C$12,IF($B194&gt;'RI compounds'!$C$11,INT(EXP(($B194-'RI compounds'!$C$11)/'RI compounds'!$H$12+LN('RI compounds'!$D$11))),""),"")</f>
        <v>#REF!</v>
      </c>
      <c r="M194" s="45" t="e">
        <f>IF($B194&lt;'RI compounds'!$C$13,IF($B194&gt;'RI compounds'!$C$12,INT(EXP(($B194-'RI compounds'!$C$12)/'RI compounds'!$H$13+LN('RI compounds'!$D$12))),""),"")</f>
        <v>#REF!</v>
      </c>
      <c r="N194" s="45" t="e">
        <f>IF($B194&lt;'RI compounds'!$C$14,IF($B194&gt;'RI compounds'!$C$13,INT(EXP(($B194-'RI compounds'!$C$13)/'RI compounds'!$H$14+LN('RI compounds'!$D$13))),""),"")</f>
        <v>#REF!</v>
      </c>
      <c r="O194" s="45" t="e">
        <f>IF($B194&lt;'RI compounds'!$C$15,IF($B194&gt;'RI compounds'!$C$14,INT(EXP(($B194-'RI compounds'!$C$14)/'RI compounds'!$H$15+LN('RI compounds'!$D$14))),""),"")</f>
        <v>#REF!</v>
      </c>
      <c r="P194" s="45" t="e">
        <f>IF($B194&lt;'RI compounds'!$C$16,IF($B194&gt;'RI compounds'!$C$15,INT(EXP(($B194-'RI compounds'!$C$15)/'RI compounds'!$H$16+LN('RI compounds'!$D$15))),""),"")</f>
        <v>#REF!</v>
      </c>
      <c r="Q194" s="45" t="e">
        <f>IF($B194&lt;'RI compounds'!$C$17,IF($B194&gt;'RI compounds'!$C$16,INT(EXP(($B194-'RI compounds'!$C$16)/'RI compounds'!$H$17+LN('RI compounds'!$D$16))),""),"")</f>
        <v>#REF!</v>
      </c>
      <c r="R194" s="45" t="e">
        <f>IF($B194&lt;'RI compounds'!$C$18,IF($B194&gt;'RI compounds'!$C$17,INT(EXP(($B194-'RI compounds'!$C$17)/'RI compounds'!$H$18+LN('RI compounds'!$D$17))),""),"")</f>
        <v>#REF!</v>
      </c>
      <c r="S194" s="45" t="e">
        <f>IF($B194&lt;'RI compounds'!$C$19,IF($B194&gt;'RI compounds'!$C$18,INT(EXP(($B194-'RI compounds'!$C$18)/'RI compounds'!$H$19+LN('RI compounds'!$D$18))),""),"")</f>
        <v>#REF!</v>
      </c>
      <c r="T194" s="45" t="e">
        <f>IF($B194&lt;'RI compounds'!$C$20,IF($B194&gt;'RI compounds'!$C$19,INT(EXP(($B194-'RI compounds'!$C$19)/'RI compounds'!$H$20+LN('RI compounds'!$D$19))),""),"")</f>
        <v>#REF!</v>
      </c>
      <c r="U194" s="45" t="e">
        <f>IF($B194&lt;'RI compounds'!$C$21,IF($B194&gt;'RI compounds'!$C$20,INT(EXP(($B194-'RI compounds'!$C$20)/'RI compounds'!$H$21+LN('RI compounds'!$D$20))),""),"")</f>
        <v>#REF!</v>
      </c>
      <c r="V194" s="45" t="e">
        <f>IF($B194&gt;'RI compounds'!$C$21,INT(EXP(($B194-'RI compounds'!$C$20)/'RI compounds'!$H$21+LN('RI compounds'!$D$20))),"")</f>
        <v>#REF!</v>
      </c>
      <c r="W194" s="28"/>
      <c r="X194" s="48">
        <f>All!B194</f>
        <v>0</v>
      </c>
      <c r="Y194" s="46">
        <f>+All!F194</f>
        <v>0</v>
      </c>
      <c r="Z194" s="49">
        <f>+All!H194</f>
        <v>0</v>
      </c>
      <c r="AA194" s="50" t="e">
        <f>IF($Z194=500,'RI compounds'!$C$3,IF($Z194&lt;'RI compounds'!$D$3,(LN($Z194)-LN('RI compounds'!$D$3))*'RI compounds'!$H$4+'RI compounds'!$C$3,""))</f>
        <v>#NUM!</v>
      </c>
      <c r="AB194" s="50" t="str">
        <f>IF($Z194=600,'RI compounds'!$C$4,IF($Z194&lt;'RI compounds'!$D$4,IF($Z194&gt;'RI compounds'!$D$3,(LN($Z194)-LN('RI compounds'!$D$3))*'RI compounds'!$H$4+'RI compounds'!$C$3,""),""))</f>
        <v/>
      </c>
      <c r="AC194" s="50" t="str">
        <f>IF($Z194=700,+'RI compounds'!$C$5,IF($Z194&lt;'RI compounds'!$D$5,IF($Z194&gt;'RI compounds'!$D$4,(LN($Z194)-LN('RI compounds'!$D$4))*'RI compounds'!$H$5+'RI compounds'!$C$4,""),""))</f>
        <v/>
      </c>
      <c r="AD194" s="50" t="str">
        <f>IF($Z194=800,'RI compounds'!$C$6,IF($Z194&lt;'RI compounds'!$D$6,IF($Z194&gt;'RI compounds'!$D$5,(LN($Z194)-LN('RI compounds'!$D$5))*'RI compounds'!$H$6+'RI compounds'!$C$5,""),""))</f>
        <v/>
      </c>
      <c r="AE194" s="50" t="str">
        <f>IF($Z194=900,'RI compounds'!$C$7,IF($Z194&lt;'RI compounds'!$D$7,IF($Z194&gt;'RI compounds'!$D$6,(LN($Z194)-LN('RI compounds'!$D$6))*'RI compounds'!$H$7+'RI compounds'!$C$6,""),""))</f>
        <v/>
      </c>
      <c r="AF194" s="50" t="str">
        <f>IF($Z194=1000,'RI compounds'!$C$8,IF($Z194&lt;'RI compounds'!$D$8,IF($Z194&gt;'RI compounds'!$D$7,(LN($Z194)-LN('RI compounds'!$D$7))*'RI compounds'!$H$8+'RI compounds'!$C$7,""),""))</f>
        <v/>
      </c>
      <c r="AG194" s="50" t="str">
        <f>IF($Z194=1100,'RI compounds'!$C$9,IF($Z194&lt;'RI compounds'!$D$9,IF($Z194&gt;'RI compounds'!$D$8,(LN($Z194)-LN('RI compounds'!$D$8))*'RI compounds'!$H$9+'RI compounds'!$C$8,""),""))</f>
        <v/>
      </c>
      <c r="AH194" s="50" t="str">
        <f>IF($Z194=1200,'RI compounds'!$C$10,IF($Z194&lt;'RI compounds'!$D$10,IF($Z194&gt;'RI compounds'!$D$9,(LN($Z194)-LN('RI compounds'!$D$9))*'RI compounds'!$H$10+'RI compounds'!$C$9,""),""))</f>
        <v/>
      </c>
      <c r="AI194" s="50" t="str">
        <f>IF($Z194=1300,'RI compounds'!$C$11,IF($Z194&lt;'RI compounds'!$D$11,IF($Z194&gt;'RI compounds'!$D$10,(LN($Z194)-LN('RI compounds'!$D$10))*'RI compounds'!$H$11+'RI compounds'!$C$10,""),""))</f>
        <v/>
      </c>
      <c r="AJ194" s="50" t="str">
        <f>IF($Z194=1400,'RI compounds'!$C$12,IF($Z194&lt;'RI compounds'!$D$12,IF($Z194&gt;'RI compounds'!$D$11,(LN($Z194)-LN('RI compounds'!$D$11))*'RI compounds'!$H$12+'RI compounds'!$C$11,""),""))</f>
        <v/>
      </c>
      <c r="AK194" s="50" t="str">
        <f>IF($Z194=1500,'RI compounds'!$C$13,IF($Z194&lt;'RI compounds'!$D$13,IF($Z194&gt;'RI compounds'!$D$12,(LN($Z194)-LN('RI compounds'!$D$12))*'RI compounds'!$H$13+'RI compounds'!$C$12,""),""))</f>
        <v/>
      </c>
      <c r="AL194" s="50" t="str">
        <f>IF($Z194=1600,'RI compounds'!$C$14,IF($Z194&lt;'RI compounds'!$D$14,IF($Z194&gt;'RI compounds'!$D$13,(LN($Z194)-LN('RI compounds'!$D$13))*'RI compounds'!$H$14+'RI compounds'!$C$13,""),""))</f>
        <v/>
      </c>
      <c r="AM194" s="50" t="str">
        <f>IF($Z194=1700,'RI compounds'!$C$15,IF($Z194&lt;'RI compounds'!$D$15,IF($Z194&gt;'RI compounds'!$D$14,(LN($Z194)-LN('RI compounds'!$D$14))*'RI compounds'!$H$15+'RI compounds'!$C$14,""),""))</f>
        <v/>
      </c>
      <c r="AN194" s="50" t="str">
        <f>IF($Z194=1800,'RI compounds'!$C$16,IF($Z194&lt;'RI compounds'!$D$16,IF($Z194&gt;'RI compounds'!$D$15,(LN($Z194)-LN('RI compounds'!$D$15))*'RI compounds'!$H$16+'RI compounds'!$C$15,""),""))</f>
        <v/>
      </c>
      <c r="AO194" s="50" t="str">
        <f>IF($Z194=1900,'RI compounds'!$C$17,IF($Z194&lt;'RI compounds'!$D$17,IF($Z194&gt;'RI compounds'!$D$16,(LN($Z194)-LN('RI compounds'!$D$16))*'RI compounds'!$H$17+'RI compounds'!$C$16,""),""))</f>
        <v/>
      </c>
      <c r="AP194" s="50" t="str">
        <f>IF($Z194=2000,'RI compounds'!$C$18,IF($Z194&lt;'RI compounds'!$D$18,IF($Z194&gt;'RI compounds'!$D$17,(LN($Z194)-LN('RI compounds'!$D$17))*'RI compounds'!$H$18+'RI compounds'!$C$17,""),""))</f>
        <v/>
      </c>
      <c r="AQ194" s="50" t="str">
        <f>IF($Z194=2100,'RI compounds'!$C$19,IF($Z194&lt;'RI compounds'!$D$19,IF($Z194&gt;'RI compounds'!$D$18,(LN($Z194)-LN('RI compounds'!$D$18))*'RI compounds'!$H$19+'RI compounds'!$C$18,""),""))</f>
        <v/>
      </c>
      <c r="AR194" s="50" t="str">
        <f>IF($Z194=2200,'RI compounds'!$C$20,IF($Z194&lt;'RI compounds'!$D$20,IF($Z194&gt;'RI compounds'!$D$19,(LN($Z194)-LN('RI compounds'!$D$19))*'RI compounds'!$H$20+'RI compounds'!$C$19,""),""))</f>
        <v/>
      </c>
      <c r="AS194" s="50" t="str">
        <f>IF($Z194=2300,'RI compounds'!$C$21,IF($Z194&lt;'RI compounds'!$D$21,IF($Z194&gt;'RI compounds'!$D$20,(LN($Z194)-LN('RI compounds'!$D$20))*'RI compounds'!$H$21+'RI compounds'!$C$20,""),""))</f>
        <v/>
      </c>
      <c r="AT194" s="50" t="str">
        <f>IF($Z194&gt;2300,(LN($Z194)-LN('RI compounds'!$D$20))*'RI compounds'!$H$21+'RI compounds'!$C$20,"")</f>
        <v/>
      </c>
    </row>
    <row r="195" spans="1:46" s="7" customFormat="1" ht="15" x14ac:dyDescent="0.25">
      <c r="A195" s="46">
        <f>+All!F195</f>
        <v>0</v>
      </c>
      <c r="B195" s="47" t="e">
        <f>All!#REF!</f>
        <v>#REF!</v>
      </c>
      <c r="C195" s="45" t="e">
        <f>IF(B195&lt;'RI compounds'!$C$3,INT(EXP((B195-'RI compounds'!$C$3)/'RI compounds'!$H$4+LN('RI compounds'!$D$3))),"")</f>
        <v>#REF!</v>
      </c>
      <c r="D195" s="45" t="e">
        <f>IF($B195&lt;'RI compounds'!$C$4,IF($B195&gt;'RI compounds'!$C$3,INT(EXP(($B195-'RI compounds'!$C$3)/'RI compounds'!$H$4+LN('RI compounds'!$D$3))),""),"")</f>
        <v>#REF!</v>
      </c>
      <c r="E195" s="45" t="e">
        <f>IF($B195&lt;'RI compounds'!$C$5,IF($B195&gt;'RI compounds'!$C$4,INT(EXP(($B195-'RI compounds'!$C$4)/'RI compounds'!$H$5+LN('RI compounds'!$D$4))),""),"")</f>
        <v>#REF!</v>
      </c>
      <c r="F195" s="45" t="e">
        <f>IF($B195&lt;'RI compounds'!$C$6,IF($B195&gt;'RI compounds'!$C$5,INT(EXP(($B195-'RI compounds'!$C$5)/'RI compounds'!$H$6+LN('RI compounds'!$D$5))),""),"")</f>
        <v>#REF!</v>
      </c>
      <c r="G195" s="45" t="e">
        <f>IF($B195&lt;'RI compounds'!$C$7,IF($B195&gt;'RI compounds'!$C$6,INT(EXP(($B195-'RI compounds'!$C$6)/'RI compounds'!$H$7+LN('RI compounds'!$D$6))),""),"")</f>
        <v>#REF!</v>
      </c>
      <c r="H195" s="45" t="e">
        <f>IF($B195&lt;'RI compounds'!$C$8,IF($B195&gt;'RI compounds'!$C$7,INT(EXP(($B195-'RI compounds'!$C$7)/'RI compounds'!$H$8+LN('RI compounds'!$D$7))),""),"")</f>
        <v>#REF!</v>
      </c>
      <c r="I195" s="45" t="e">
        <f>IF($B195&lt;'RI compounds'!$C$9,IF($B195&gt;'RI compounds'!$C$8,INT(EXP(($B195-'RI compounds'!$C$8)/'RI compounds'!$H$9+LN('RI compounds'!$D$8))),""),"")</f>
        <v>#REF!</v>
      </c>
      <c r="J195" s="45" t="e">
        <f>IF($B195&lt;'RI compounds'!$C$10,IF($B195&gt;'RI compounds'!$C$9,INT(EXP(($B195-'RI compounds'!$C$9)/'RI compounds'!$H$10+LN('RI compounds'!$D$9))),""),"")</f>
        <v>#REF!</v>
      </c>
      <c r="K195" s="45" t="e">
        <f>IF($B195&lt;'RI compounds'!$C$11,IF($B195&gt;'RI compounds'!$C$10,INT(EXP(($B195-'RI compounds'!$C$10)/'RI compounds'!$H$11+LN('RI compounds'!$D$10))),""),"")</f>
        <v>#REF!</v>
      </c>
      <c r="L195" s="45" t="e">
        <f>IF($B195&lt;'RI compounds'!$C$12,IF($B195&gt;'RI compounds'!$C$11,INT(EXP(($B195-'RI compounds'!$C$11)/'RI compounds'!$H$12+LN('RI compounds'!$D$11))),""),"")</f>
        <v>#REF!</v>
      </c>
      <c r="M195" s="45" t="e">
        <f>IF($B195&lt;'RI compounds'!$C$13,IF($B195&gt;'RI compounds'!$C$12,INT(EXP(($B195-'RI compounds'!$C$12)/'RI compounds'!$H$13+LN('RI compounds'!$D$12))),""),"")</f>
        <v>#REF!</v>
      </c>
      <c r="N195" s="45" t="e">
        <f>IF($B195&lt;'RI compounds'!$C$14,IF($B195&gt;'RI compounds'!$C$13,INT(EXP(($B195-'RI compounds'!$C$13)/'RI compounds'!$H$14+LN('RI compounds'!$D$13))),""),"")</f>
        <v>#REF!</v>
      </c>
      <c r="O195" s="45" t="e">
        <f>IF($B195&lt;'RI compounds'!$C$15,IF($B195&gt;'RI compounds'!$C$14,INT(EXP(($B195-'RI compounds'!$C$14)/'RI compounds'!$H$15+LN('RI compounds'!$D$14))),""),"")</f>
        <v>#REF!</v>
      </c>
      <c r="P195" s="45" t="e">
        <f>IF($B195&lt;'RI compounds'!$C$16,IF($B195&gt;'RI compounds'!$C$15,INT(EXP(($B195-'RI compounds'!$C$15)/'RI compounds'!$H$16+LN('RI compounds'!$D$15))),""),"")</f>
        <v>#REF!</v>
      </c>
      <c r="Q195" s="45" t="e">
        <f>IF($B195&lt;'RI compounds'!$C$17,IF($B195&gt;'RI compounds'!$C$16,INT(EXP(($B195-'RI compounds'!$C$16)/'RI compounds'!$H$17+LN('RI compounds'!$D$16))),""),"")</f>
        <v>#REF!</v>
      </c>
      <c r="R195" s="45" t="e">
        <f>IF($B195&lt;'RI compounds'!$C$18,IF($B195&gt;'RI compounds'!$C$17,INT(EXP(($B195-'RI compounds'!$C$17)/'RI compounds'!$H$18+LN('RI compounds'!$D$17))),""),"")</f>
        <v>#REF!</v>
      </c>
      <c r="S195" s="45" t="e">
        <f>IF($B195&lt;'RI compounds'!$C$19,IF($B195&gt;'RI compounds'!$C$18,INT(EXP(($B195-'RI compounds'!$C$18)/'RI compounds'!$H$19+LN('RI compounds'!$D$18))),""),"")</f>
        <v>#REF!</v>
      </c>
      <c r="T195" s="45" t="e">
        <f>IF($B195&lt;'RI compounds'!$C$20,IF($B195&gt;'RI compounds'!$C$19,INT(EXP(($B195-'RI compounds'!$C$19)/'RI compounds'!$H$20+LN('RI compounds'!$D$19))),""),"")</f>
        <v>#REF!</v>
      </c>
      <c r="U195" s="45" t="e">
        <f>IF($B195&lt;'RI compounds'!$C$21,IF($B195&gt;'RI compounds'!$C$20,INT(EXP(($B195-'RI compounds'!$C$20)/'RI compounds'!$H$21+LN('RI compounds'!$D$20))),""),"")</f>
        <v>#REF!</v>
      </c>
      <c r="V195" s="45" t="e">
        <f>IF($B195&gt;'RI compounds'!$C$21,INT(EXP(($B195-'RI compounds'!$C$20)/'RI compounds'!$H$21+LN('RI compounds'!$D$20))),"")</f>
        <v>#REF!</v>
      </c>
      <c r="W195" s="28"/>
      <c r="X195" s="48">
        <f>All!B195</f>
        <v>0</v>
      </c>
      <c r="Y195" s="46">
        <f>+All!F195</f>
        <v>0</v>
      </c>
      <c r="Z195" s="49">
        <f>+All!H195</f>
        <v>0</v>
      </c>
      <c r="AA195" s="50" t="e">
        <f>IF($Z195=500,'RI compounds'!$C$3,IF($Z195&lt;'RI compounds'!$D$3,(LN($Z195)-LN('RI compounds'!$D$3))*'RI compounds'!$H$4+'RI compounds'!$C$3,""))</f>
        <v>#NUM!</v>
      </c>
      <c r="AB195" s="50" t="str">
        <f>IF($Z195=600,'RI compounds'!$C$4,IF($Z195&lt;'RI compounds'!$D$4,IF($Z195&gt;'RI compounds'!$D$3,(LN($Z195)-LN('RI compounds'!$D$3))*'RI compounds'!$H$4+'RI compounds'!$C$3,""),""))</f>
        <v/>
      </c>
      <c r="AC195" s="50" t="str">
        <f>IF($Z195=700,+'RI compounds'!$C$5,IF($Z195&lt;'RI compounds'!$D$5,IF($Z195&gt;'RI compounds'!$D$4,(LN($Z195)-LN('RI compounds'!$D$4))*'RI compounds'!$H$5+'RI compounds'!$C$4,""),""))</f>
        <v/>
      </c>
      <c r="AD195" s="50" t="str">
        <f>IF($Z195=800,'RI compounds'!$C$6,IF($Z195&lt;'RI compounds'!$D$6,IF($Z195&gt;'RI compounds'!$D$5,(LN($Z195)-LN('RI compounds'!$D$5))*'RI compounds'!$H$6+'RI compounds'!$C$5,""),""))</f>
        <v/>
      </c>
      <c r="AE195" s="50" t="str">
        <f>IF($Z195=900,'RI compounds'!$C$7,IF($Z195&lt;'RI compounds'!$D$7,IF($Z195&gt;'RI compounds'!$D$6,(LN($Z195)-LN('RI compounds'!$D$6))*'RI compounds'!$H$7+'RI compounds'!$C$6,""),""))</f>
        <v/>
      </c>
      <c r="AF195" s="50" t="str">
        <f>IF($Z195=1000,'RI compounds'!$C$8,IF($Z195&lt;'RI compounds'!$D$8,IF($Z195&gt;'RI compounds'!$D$7,(LN($Z195)-LN('RI compounds'!$D$7))*'RI compounds'!$H$8+'RI compounds'!$C$7,""),""))</f>
        <v/>
      </c>
      <c r="AG195" s="50" t="str">
        <f>IF($Z195=1100,'RI compounds'!$C$9,IF($Z195&lt;'RI compounds'!$D$9,IF($Z195&gt;'RI compounds'!$D$8,(LN($Z195)-LN('RI compounds'!$D$8))*'RI compounds'!$H$9+'RI compounds'!$C$8,""),""))</f>
        <v/>
      </c>
      <c r="AH195" s="50" t="str">
        <f>IF($Z195=1200,'RI compounds'!$C$10,IF($Z195&lt;'RI compounds'!$D$10,IF($Z195&gt;'RI compounds'!$D$9,(LN($Z195)-LN('RI compounds'!$D$9))*'RI compounds'!$H$10+'RI compounds'!$C$9,""),""))</f>
        <v/>
      </c>
      <c r="AI195" s="50" t="str">
        <f>IF($Z195=1300,'RI compounds'!$C$11,IF($Z195&lt;'RI compounds'!$D$11,IF($Z195&gt;'RI compounds'!$D$10,(LN($Z195)-LN('RI compounds'!$D$10))*'RI compounds'!$H$11+'RI compounds'!$C$10,""),""))</f>
        <v/>
      </c>
      <c r="AJ195" s="50" t="str">
        <f>IF($Z195=1400,'RI compounds'!$C$12,IF($Z195&lt;'RI compounds'!$D$12,IF($Z195&gt;'RI compounds'!$D$11,(LN($Z195)-LN('RI compounds'!$D$11))*'RI compounds'!$H$12+'RI compounds'!$C$11,""),""))</f>
        <v/>
      </c>
      <c r="AK195" s="50" t="str">
        <f>IF($Z195=1500,'RI compounds'!$C$13,IF($Z195&lt;'RI compounds'!$D$13,IF($Z195&gt;'RI compounds'!$D$12,(LN($Z195)-LN('RI compounds'!$D$12))*'RI compounds'!$H$13+'RI compounds'!$C$12,""),""))</f>
        <v/>
      </c>
      <c r="AL195" s="50" t="str">
        <f>IF($Z195=1600,'RI compounds'!$C$14,IF($Z195&lt;'RI compounds'!$D$14,IF($Z195&gt;'RI compounds'!$D$13,(LN($Z195)-LN('RI compounds'!$D$13))*'RI compounds'!$H$14+'RI compounds'!$C$13,""),""))</f>
        <v/>
      </c>
      <c r="AM195" s="50" t="str">
        <f>IF($Z195=1700,'RI compounds'!$C$15,IF($Z195&lt;'RI compounds'!$D$15,IF($Z195&gt;'RI compounds'!$D$14,(LN($Z195)-LN('RI compounds'!$D$14))*'RI compounds'!$H$15+'RI compounds'!$C$14,""),""))</f>
        <v/>
      </c>
      <c r="AN195" s="50" t="str">
        <f>IF($Z195=1800,'RI compounds'!$C$16,IF($Z195&lt;'RI compounds'!$D$16,IF($Z195&gt;'RI compounds'!$D$15,(LN($Z195)-LN('RI compounds'!$D$15))*'RI compounds'!$H$16+'RI compounds'!$C$15,""),""))</f>
        <v/>
      </c>
      <c r="AO195" s="50" t="str">
        <f>IF($Z195=1900,'RI compounds'!$C$17,IF($Z195&lt;'RI compounds'!$D$17,IF($Z195&gt;'RI compounds'!$D$16,(LN($Z195)-LN('RI compounds'!$D$16))*'RI compounds'!$H$17+'RI compounds'!$C$16,""),""))</f>
        <v/>
      </c>
      <c r="AP195" s="50" t="str">
        <f>IF($Z195=2000,'RI compounds'!$C$18,IF($Z195&lt;'RI compounds'!$D$18,IF($Z195&gt;'RI compounds'!$D$17,(LN($Z195)-LN('RI compounds'!$D$17))*'RI compounds'!$H$18+'RI compounds'!$C$17,""),""))</f>
        <v/>
      </c>
      <c r="AQ195" s="50" t="str">
        <f>IF($Z195=2100,'RI compounds'!$C$19,IF($Z195&lt;'RI compounds'!$D$19,IF($Z195&gt;'RI compounds'!$D$18,(LN($Z195)-LN('RI compounds'!$D$18))*'RI compounds'!$H$19+'RI compounds'!$C$18,""),""))</f>
        <v/>
      </c>
      <c r="AR195" s="50" t="str">
        <f>IF($Z195=2200,'RI compounds'!$C$20,IF($Z195&lt;'RI compounds'!$D$20,IF($Z195&gt;'RI compounds'!$D$19,(LN($Z195)-LN('RI compounds'!$D$19))*'RI compounds'!$H$20+'RI compounds'!$C$19,""),""))</f>
        <v/>
      </c>
      <c r="AS195" s="50" t="str">
        <f>IF($Z195=2300,'RI compounds'!$C$21,IF($Z195&lt;'RI compounds'!$D$21,IF($Z195&gt;'RI compounds'!$D$20,(LN($Z195)-LN('RI compounds'!$D$20))*'RI compounds'!$H$21+'RI compounds'!$C$20,""),""))</f>
        <v/>
      </c>
      <c r="AT195" s="50" t="str">
        <f>IF($Z195&gt;2300,(LN($Z195)-LN('RI compounds'!$D$20))*'RI compounds'!$H$21+'RI compounds'!$C$20,"")</f>
        <v/>
      </c>
    </row>
    <row r="196" spans="1:46" s="7" customFormat="1" ht="15" x14ac:dyDescent="0.25">
      <c r="A196" s="46">
        <f>+All!F196</f>
        <v>0</v>
      </c>
      <c r="B196" s="47" t="e">
        <f>All!#REF!</f>
        <v>#REF!</v>
      </c>
      <c r="C196" s="45" t="e">
        <f>IF(B196&lt;'RI compounds'!$C$3,INT(EXP((B196-'RI compounds'!$C$3)/'RI compounds'!$H$4+LN('RI compounds'!$D$3))),"")</f>
        <v>#REF!</v>
      </c>
      <c r="D196" s="45" t="e">
        <f>IF($B196&lt;'RI compounds'!$C$4,IF($B196&gt;'RI compounds'!$C$3,INT(EXP(($B196-'RI compounds'!$C$3)/'RI compounds'!$H$4+LN('RI compounds'!$D$3))),""),"")</f>
        <v>#REF!</v>
      </c>
      <c r="E196" s="45" t="e">
        <f>IF($B196&lt;'RI compounds'!$C$5,IF($B196&gt;'RI compounds'!$C$4,INT(EXP(($B196-'RI compounds'!$C$4)/'RI compounds'!$H$5+LN('RI compounds'!$D$4))),""),"")</f>
        <v>#REF!</v>
      </c>
      <c r="F196" s="45" t="e">
        <f>IF($B196&lt;'RI compounds'!$C$6,IF($B196&gt;'RI compounds'!$C$5,INT(EXP(($B196-'RI compounds'!$C$5)/'RI compounds'!$H$6+LN('RI compounds'!$D$5))),""),"")</f>
        <v>#REF!</v>
      </c>
      <c r="G196" s="45" t="e">
        <f>IF($B196&lt;'RI compounds'!$C$7,IF($B196&gt;'RI compounds'!$C$6,INT(EXP(($B196-'RI compounds'!$C$6)/'RI compounds'!$H$7+LN('RI compounds'!$D$6))),""),"")</f>
        <v>#REF!</v>
      </c>
      <c r="H196" s="45" t="e">
        <f>IF($B196&lt;'RI compounds'!$C$8,IF($B196&gt;'RI compounds'!$C$7,INT(EXP(($B196-'RI compounds'!$C$7)/'RI compounds'!$H$8+LN('RI compounds'!$D$7))),""),"")</f>
        <v>#REF!</v>
      </c>
      <c r="I196" s="45" t="e">
        <f>IF($B196&lt;'RI compounds'!$C$9,IF($B196&gt;'RI compounds'!$C$8,INT(EXP(($B196-'RI compounds'!$C$8)/'RI compounds'!$H$9+LN('RI compounds'!$D$8))),""),"")</f>
        <v>#REF!</v>
      </c>
      <c r="J196" s="45" t="e">
        <f>IF($B196&lt;'RI compounds'!$C$10,IF($B196&gt;'RI compounds'!$C$9,INT(EXP(($B196-'RI compounds'!$C$9)/'RI compounds'!$H$10+LN('RI compounds'!$D$9))),""),"")</f>
        <v>#REF!</v>
      </c>
      <c r="K196" s="45" t="e">
        <f>IF($B196&lt;'RI compounds'!$C$11,IF($B196&gt;'RI compounds'!$C$10,INT(EXP(($B196-'RI compounds'!$C$10)/'RI compounds'!$H$11+LN('RI compounds'!$D$10))),""),"")</f>
        <v>#REF!</v>
      </c>
      <c r="L196" s="45" t="e">
        <f>IF($B196&lt;'RI compounds'!$C$12,IF($B196&gt;'RI compounds'!$C$11,INT(EXP(($B196-'RI compounds'!$C$11)/'RI compounds'!$H$12+LN('RI compounds'!$D$11))),""),"")</f>
        <v>#REF!</v>
      </c>
      <c r="M196" s="45" t="e">
        <f>IF($B196&lt;'RI compounds'!$C$13,IF($B196&gt;'RI compounds'!$C$12,INT(EXP(($B196-'RI compounds'!$C$12)/'RI compounds'!$H$13+LN('RI compounds'!$D$12))),""),"")</f>
        <v>#REF!</v>
      </c>
      <c r="N196" s="45" t="e">
        <f>IF($B196&lt;'RI compounds'!$C$14,IF($B196&gt;'RI compounds'!$C$13,INT(EXP(($B196-'RI compounds'!$C$13)/'RI compounds'!$H$14+LN('RI compounds'!$D$13))),""),"")</f>
        <v>#REF!</v>
      </c>
      <c r="O196" s="45" t="e">
        <f>IF($B196&lt;'RI compounds'!$C$15,IF($B196&gt;'RI compounds'!$C$14,INT(EXP(($B196-'RI compounds'!$C$14)/'RI compounds'!$H$15+LN('RI compounds'!$D$14))),""),"")</f>
        <v>#REF!</v>
      </c>
      <c r="P196" s="45" t="e">
        <f>IF($B196&lt;'RI compounds'!$C$16,IF($B196&gt;'RI compounds'!$C$15,INT(EXP(($B196-'RI compounds'!$C$15)/'RI compounds'!$H$16+LN('RI compounds'!$D$15))),""),"")</f>
        <v>#REF!</v>
      </c>
      <c r="Q196" s="45" t="e">
        <f>IF($B196&lt;'RI compounds'!$C$17,IF($B196&gt;'RI compounds'!$C$16,INT(EXP(($B196-'RI compounds'!$C$16)/'RI compounds'!$H$17+LN('RI compounds'!$D$16))),""),"")</f>
        <v>#REF!</v>
      </c>
      <c r="R196" s="45" t="e">
        <f>IF($B196&lt;'RI compounds'!$C$18,IF($B196&gt;'RI compounds'!$C$17,INT(EXP(($B196-'RI compounds'!$C$17)/'RI compounds'!$H$18+LN('RI compounds'!$D$17))),""),"")</f>
        <v>#REF!</v>
      </c>
      <c r="S196" s="45" t="e">
        <f>IF($B196&lt;'RI compounds'!$C$19,IF($B196&gt;'RI compounds'!$C$18,INT(EXP(($B196-'RI compounds'!$C$18)/'RI compounds'!$H$19+LN('RI compounds'!$D$18))),""),"")</f>
        <v>#REF!</v>
      </c>
      <c r="T196" s="45" t="e">
        <f>IF($B196&lt;'RI compounds'!$C$20,IF($B196&gt;'RI compounds'!$C$19,INT(EXP(($B196-'RI compounds'!$C$19)/'RI compounds'!$H$20+LN('RI compounds'!$D$19))),""),"")</f>
        <v>#REF!</v>
      </c>
      <c r="U196" s="45" t="e">
        <f>IF($B196&lt;'RI compounds'!$C$21,IF($B196&gt;'RI compounds'!$C$20,INT(EXP(($B196-'RI compounds'!$C$20)/'RI compounds'!$H$21+LN('RI compounds'!$D$20))),""),"")</f>
        <v>#REF!</v>
      </c>
      <c r="V196" s="45" t="e">
        <f>IF($B196&gt;'RI compounds'!$C$21,INT(EXP(($B196-'RI compounds'!$C$20)/'RI compounds'!$H$21+LN('RI compounds'!$D$20))),"")</f>
        <v>#REF!</v>
      </c>
      <c r="W196" s="28"/>
      <c r="X196" s="48">
        <f>All!B196</f>
        <v>0</v>
      </c>
      <c r="Y196" s="46">
        <f>+All!F196</f>
        <v>0</v>
      </c>
      <c r="Z196" s="49">
        <f>+All!H196</f>
        <v>0</v>
      </c>
      <c r="AA196" s="50" t="e">
        <f>IF($Z196=500,'RI compounds'!$C$3,IF($Z196&lt;'RI compounds'!$D$3,(LN($Z196)-LN('RI compounds'!$D$3))*'RI compounds'!$H$4+'RI compounds'!$C$3,""))</f>
        <v>#NUM!</v>
      </c>
      <c r="AB196" s="50" t="str">
        <f>IF($Z196=600,'RI compounds'!$C$4,IF($Z196&lt;'RI compounds'!$D$4,IF($Z196&gt;'RI compounds'!$D$3,(LN($Z196)-LN('RI compounds'!$D$3))*'RI compounds'!$H$4+'RI compounds'!$C$3,""),""))</f>
        <v/>
      </c>
      <c r="AC196" s="50" t="str">
        <f>IF($Z196=700,+'RI compounds'!$C$5,IF($Z196&lt;'RI compounds'!$D$5,IF($Z196&gt;'RI compounds'!$D$4,(LN($Z196)-LN('RI compounds'!$D$4))*'RI compounds'!$H$5+'RI compounds'!$C$4,""),""))</f>
        <v/>
      </c>
      <c r="AD196" s="50" t="str">
        <f>IF($Z196=800,'RI compounds'!$C$6,IF($Z196&lt;'RI compounds'!$D$6,IF($Z196&gt;'RI compounds'!$D$5,(LN($Z196)-LN('RI compounds'!$D$5))*'RI compounds'!$H$6+'RI compounds'!$C$5,""),""))</f>
        <v/>
      </c>
      <c r="AE196" s="50" t="str">
        <f>IF($Z196=900,'RI compounds'!$C$7,IF($Z196&lt;'RI compounds'!$D$7,IF($Z196&gt;'RI compounds'!$D$6,(LN($Z196)-LN('RI compounds'!$D$6))*'RI compounds'!$H$7+'RI compounds'!$C$6,""),""))</f>
        <v/>
      </c>
      <c r="AF196" s="50" t="str">
        <f>IF($Z196=1000,'RI compounds'!$C$8,IF($Z196&lt;'RI compounds'!$D$8,IF($Z196&gt;'RI compounds'!$D$7,(LN($Z196)-LN('RI compounds'!$D$7))*'RI compounds'!$H$8+'RI compounds'!$C$7,""),""))</f>
        <v/>
      </c>
      <c r="AG196" s="50" t="str">
        <f>IF($Z196=1100,'RI compounds'!$C$9,IF($Z196&lt;'RI compounds'!$D$9,IF($Z196&gt;'RI compounds'!$D$8,(LN($Z196)-LN('RI compounds'!$D$8))*'RI compounds'!$H$9+'RI compounds'!$C$8,""),""))</f>
        <v/>
      </c>
      <c r="AH196" s="50" t="str">
        <f>IF($Z196=1200,'RI compounds'!$C$10,IF($Z196&lt;'RI compounds'!$D$10,IF($Z196&gt;'RI compounds'!$D$9,(LN($Z196)-LN('RI compounds'!$D$9))*'RI compounds'!$H$10+'RI compounds'!$C$9,""),""))</f>
        <v/>
      </c>
      <c r="AI196" s="50" t="str">
        <f>IF($Z196=1300,'RI compounds'!$C$11,IF($Z196&lt;'RI compounds'!$D$11,IF($Z196&gt;'RI compounds'!$D$10,(LN($Z196)-LN('RI compounds'!$D$10))*'RI compounds'!$H$11+'RI compounds'!$C$10,""),""))</f>
        <v/>
      </c>
      <c r="AJ196" s="50" t="str">
        <f>IF($Z196=1400,'RI compounds'!$C$12,IF($Z196&lt;'RI compounds'!$D$12,IF($Z196&gt;'RI compounds'!$D$11,(LN($Z196)-LN('RI compounds'!$D$11))*'RI compounds'!$H$12+'RI compounds'!$C$11,""),""))</f>
        <v/>
      </c>
      <c r="AK196" s="50" t="str">
        <f>IF($Z196=1500,'RI compounds'!$C$13,IF($Z196&lt;'RI compounds'!$D$13,IF($Z196&gt;'RI compounds'!$D$12,(LN($Z196)-LN('RI compounds'!$D$12))*'RI compounds'!$H$13+'RI compounds'!$C$12,""),""))</f>
        <v/>
      </c>
      <c r="AL196" s="50" t="str">
        <f>IF($Z196=1600,'RI compounds'!$C$14,IF($Z196&lt;'RI compounds'!$D$14,IF($Z196&gt;'RI compounds'!$D$13,(LN($Z196)-LN('RI compounds'!$D$13))*'RI compounds'!$H$14+'RI compounds'!$C$13,""),""))</f>
        <v/>
      </c>
      <c r="AM196" s="50" t="str">
        <f>IF($Z196=1700,'RI compounds'!$C$15,IF($Z196&lt;'RI compounds'!$D$15,IF($Z196&gt;'RI compounds'!$D$14,(LN($Z196)-LN('RI compounds'!$D$14))*'RI compounds'!$H$15+'RI compounds'!$C$14,""),""))</f>
        <v/>
      </c>
      <c r="AN196" s="50" t="str">
        <f>IF($Z196=1800,'RI compounds'!$C$16,IF($Z196&lt;'RI compounds'!$D$16,IF($Z196&gt;'RI compounds'!$D$15,(LN($Z196)-LN('RI compounds'!$D$15))*'RI compounds'!$H$16+'RI compounds'!$C$15,""),""))</f>
        <v/>
      </c>
      <c r="AO196" s="50" t="str">
        <f>IF($Z196=1900,'RI compounds'!$C$17,IF($Z196&lt;'RI compounds'!$D$17,IF($Z196&gt;'RI compounds'!$D$16,(LN($Z196)-LN('RI compounds'!$D$16))*'RI compounds'!$H$17+'RI compounds'!$C$16,""),""))</f>
        <v/>
      </c>
      <c r="AP196" s="50" t="str">
        <f>IF($Z196=2000,'RI compounds'!$C$18,IF($Z196&lt;'RI compounds'!$D$18,IF($Z196&gt;'RI compounds'!$D$17,(LN($Z196)-LN('RI compounds'!$D$17))*'RI compounds'!$H$18+'RI compounds'!$C$17,""),""))</f>
        <v/>
      </c>
      <c r="AQ196" s="50" t="str">
        <f>IF($Z196=2100,'RI compounds'!$C$19,IF($Z196&lt;'RI compounds'!$D$19,IF($Z196&gt;'RI compounds'!$D$18,(LN($Z196)-LN('RI compounds'!$D$18))*'RI compounds'!$H$19+'RI compounds'!$C$18,""),""))</f>
        <v/>
      </c>
      <c r="AR196" s="50" t="str">
        <f>IF($Z196=2200,'RI compounds'!$C$20,IF($Z196&lt;'RI compounds'!$D$20,IF($Z196&gt;'RI compounds'!$D$19,(LN($Z196)-LN('RI compounds'!$D$19))*'RI compounds'!$H$20+'RI compounds'!$C$19,""),""))</f>
        <v/>
      </c>
      <c r="AS196" s="50" t="str">
        <f>IF($Z196=2300,'RI compounds'!$C$21,IF($Z196&lt;'RI compounds'!$D$21,IF($Z196&gt;'RI compounds'!$D$20,(LN($Z196)-LN('RI compounds'!$D$20))*'RI compounds'!$H$21+'RI compounds'!$C$20,""),""))</f>
        <v/>
      </c>
      <c r="AT196" s="50" t="str">
        <f>IF($Z196&gt;2300,(LN($Z196)-LN('RI compounds'!$D$20))*'RI compounds'!$H$21+'RI compounds'!$C$20,"")</f>
        <v/>
      </c>
    </row>
    <row r="197" spans="1:46" s="7" customFormat="1" ht="15" x14ac:dyDescent="0.25">
      <c r="A197" s="46">
        <f>+All!F197</f>
        <v>0</v>
      </c>
      <c r="B197" s="47" t="e">
        <f>All!#REF!</f>
        <v>#REF!</v>
      </c>
      <c r="C197" s="45" t="e">
        <f>IF(B197&lt;'RI compounds'!$C$3,INT(EXP((B197-'RI compounds'!$C$3)/'RI compounds'!$H$4+LN('RI compounds'!$D$3))),"")</f>
        <v>#REF!</v>
      </c>
      <c r="D197" s="45" t="e">
        <f>IF($B197&lt;'RI compounds'!$C$4,IF($B197&gt;'RI compounds'!$C$3,INT(EXP(($B197-'RI compounds'!$C$3)/'RI compounds'!$H$4+LN('RI compounds'!$D$3))),""),"")</f>
        <v>#REF!</v>
      </c>
      <c r="E197" s="45" t="e">
        <f>IF($B197&lt;'RI compounds'!$C$5,IF($B197&gt;'RI compounds'!$C$4,INT(EXP(($B197-'RI compounds'!$C$4)/'RI compounds'!$H$5+LN('RI compounds'!$D$4))),""),"")</f>
        <v>#REF!</v>
      </c>
      <c r="F197" s="45" t="e">
        <f>IF($B197&lt;'RI compounds'!$C$6,IF($B197&gt;'RI compounds'!$C$5,INT(EXP(($B197-'RI compounds'!$C$5)/'RI compounds'!$H$6+LN('RI compounds'!$D$5))),""),"")</f>
        <v>#REF!</v>
      </c>
      <c r="G197" s="45" t="e">
        <f>IF($B197&lt;'RI compounds'!$C$7,IF($B197&gt;'RI compounds'!$C$6,INT(EXP(($B197-'RI compounds'!$C$6)/'RI compounds'!$H$7+LN('RI compounds'!$D$6))),""),"")</f>
        <v>#REF!</v>
      </c>
      <c r="H197" s="45" t="e">
        <f>IF($B197&lt;'RI compounds'!$C$8,IF($B197&gt;'RI compounds'!$C$7,INT(EXP(($B197-'RI compounds'!$C$7)/'RI compounds'!$H$8+LN('RI compounds'!$D$7))),""),"")</f>
        <v>#REF!</v>
      </c>
      <c r="I197" s="45" t="e">
        <f>IF($B197&lt;'RI compounds'!$C$9,IF($B197&gt;'RI compounds'!$C$8,INT(EXP(($B197-'RI compounds'!$C$8)/'RI compounds'!$H$9+LN('RI compounds'!$D$8))),""),"")</f>
        <v>#REF!</v>
      </c>
      <c r="J197" s="45" t="e">
        <f>IF($B197&lt;'RI compounds'!$C$10,IF($B197&gt;'RI compounds'!$C$9,INT(EXP(($B197-'RI compounds'!$C$9)/'RI compounds'!$H$10+LN('RI compounds'!$D$9))),""),"")</f>
        <v>#REF!</v>
      </c>
      <c r="K197" s="45" t="e">
        <f>IF($B197&lt;'RI compounds'!$C$11,IF($B197&gt;'RI compounds'!$C$10,INT(EXP(($B197-'RI compounds'!$C$10)/'RI compounds'!$H$11+LN('RI compounds'!$D$10))),""),"")</f>
        <v>#REF!</v>
      </c>
      <c r="L197" s="45" t="e">
        <f>IF($B197&lt;'RI compounds'!$C$12,IF($B197&gt;'RI compounds'!$C$11,INT(EXP(($B197-'RI compounds'!$C$11)/'RI compounds'!$H$12+LN('RI compounds'!$D$11))),""),"")</f>
        <v>#REF!</v>
      </c>
      <c r="M197" s="45" t="e">
        <f>IF($B197&lt;'RI compounds'!$C$13,IF($B197&gt;'RI compounds'!$C$12,INT(EXP(($B197-'RI compounds'!$C$12)/'RI compounds'!$H$13+LN('RI compounds'!$D$12))),""),"")</f>
        <v>#REF!</v>
      </c>
      <c r="N197" s="45" t="e">
        <f>IF($B197&lt;'RI compounds'!$C$14,IF($B197&gt;'RI compounds'!$C$13,INT(EXP(($B197-'RI compounds'!$C$13)/'RI compounds'!$H$14+LN('RI compounds'!$D$13))),""),"")</f>
        <v>#REF!</v>
      </c>
      <c r="O197" s="45" t="e">
        <f>IF($B197&lt;'RI compounds'!$C$15,IF($B197&gt;'RI compounds'!$C$14,INT(EXP(($B197-'RI compounds'!$C$14)/'RI compounds'!$H$15+LN('RI compounds'!$D$14))),""),"")</f>
        <v>#REF!</v>
      </c>
      <c r="P197" s="45" t="e">
        <f>IF($B197&lt;'RI compounds'!$C$16,IF($B197&gt;'RI compounds'!$C$15,INT(EXP(($B197-'RI compounds'!$C$15)/'RI compounds'!$H$16+LN('RI compounds'!$D$15))),""),"")</f>
        <v>#REF!</v>
      </c>
      <c r="Q197" s="45" t="e">
        <f>IF($B197&lt;'RI compounds'!$C$17,IF($B197&gt;'RI compounds'!$C$16,INT(EXP(($B197-'RI compounds'!$C$16)/'RI compounds'!$H$17+LN('RI compounds'!$D$16))),""),"")</f>
        <v>#REF!</v>
      </c>
      <c r="R197" s="45" t="e">
        <f>IF($B197&lt;'RI compounds'!$C$18,IF($B197&gt;'RI compounds'!$C$17,INT(EXP(($B197-'RI compounds'!$C$17)/'RI compounds'!$H$18+LN('RI compounds'!$D$17))),""),"")</f>
        <v>#REF!</v>
      </c>
      <c r="S197" s="45" t="e">
        <f>IF($B197&lt;'RI compounds'!$C$19,IF($B197&gt;'RI compounds'!$C$18,INT(EXP(($B197-'RI compounds'!$C$18)/'RI compounds'!$H$19+LN('RI compounds'!$D$18))),""),"")</f>
        <v>#REF!</v>
      </c>
      <c r="T197" s="45" t="e">
        <f>IF($B197&lt;'RI compounds'!$C$20,IF($B197&gt;'RI compounds'!$C$19,INT(EXP(($B197-'RI compounds'!$C$19)/'RI compounds'!$H$20+LN('RI compounds'!$D$19))),""),"")</f>
        <v>#REF!</v>
      </c>
      <c r="U197" s="45" t="e">
        <f>IF($B197&lt;'RI compounds'!$C$21,IF($B197&gt;'RI compounds'!$C$20,INT(EXP(($B197-'RI compounds'!$C$20)/'RI compounds'!$H$21+LN('RI compounds'!$D$20))),""),"")</f>
        <v>#REF!</v>
      </c>
      <c r="V197" s="45" t="e">
        <f>IF($B197&gt;'RI compounds'!$C$21,INT(EXP(($B197-'RI compounds'!$C$20)/'RI compounds'!$H$21+LN('RI compounds'!$D$20))),"")</f>
        <v>#REF!</v>
      </c>
      <c r="W197" s="28"/>
      <c r="X197" s="48">
        <f>All!B197</f>
        <v>0</v>
      </c>
      <c r="Y197" s="46">
        <f>+All!F197</f>
        <v>0</v>
      </c>
      <c r="Z197" s="49">
        <f>+All!H197</f>
        <v>0</v>
      </c>
      <c r="AA197" s="50" t="e">
        <f>IF($Z197=500,'RI compounds'!$C$3,IF($Z197&lt;'RI compounds'!$D$3,(LN($Z197)-LN('RI compounds'!$D$3))*'RI compounds'!$H$4+'RI compounds'!$C$3,""))</f>
        <v>#NUM!</v>
      </c>
      <c r="AB197" s="50" t="str">
        <f>IF($Z197=600,'RI compounds'!$C$4,IF($Z197&lt;'RI compounds'!$D$4,IF($Z197&gt;'RI compounds'!$D$3,(LN($Z197)-LN('RI compounds'!$D$3))*'RI compounds'!$H$4+'RI compounds'!$C$3,""),""))</f>
        <v/>
      </c>
      <c r="AC197" s="50" t="str">
        <f>IF($Z197=700,+'RI compounds'!$C$5,IF($Z197&lt;'RI compounds'!$D$5,IF($Z197&gt;'RI compounds'!$D$4,(LN($Z197)-LN('RI compounds'!$D$4))*'RI compounds'!$H$5+'RI compounds'!$C$4,""),""))</f>
        <v/>
      </c>
      <c r="AD197" s="50" t="str">
        <f>IF($Z197=800,'RI compounds'!$C$6,IF($Z197&lt;'RI compounds'!$D$6,IF($Z197&gt;'RI compounds'!$D$5,(LN($Z197)-LN('RI compounds'!$D$5))*'RI compounds'!$H$6+'RI compounds'!$C$5,""),""))</f>
        <v/>
      </c>
      <c r="AE197" s="50" t="str">
        <f>IF($Z197=900,'RI compounds'!$C$7,IF($Z197&lt;'RI compounds'!$D$7,IF($Z197&gt;'RI compounds'!$D$6,(LN($Z197)-LN('RI compounds'!$D$6))*'RI compounds'!$H$7+'RI compounds'!$C$6,""),""))</f>
        <v/>
      </c>
      <c r="AF197" s="50" t="str">
        <f>IF($Z197=1000,'RI compounds'!$C$8,IF($Z197&lt;'RI compounds'!$D$8,IF($Z197&gt;'RI compounds'!$D$7,(LN($Z197)-LN('RI compounds'!$D$7))*'RI compounds'!$H$8+'RI compounds'!$C$7,""),""))</f>
        <v/>
      </c>
      <c r="AG197" s="50" t="str">
        <f>IF($Z197=1100,'RI compounds'!$C$9,IF($Z197&lt;'RI compounds'!$D$9,IF($Z197&gt;'RI compounds'!$D$8,(LN($Z197)-LN('RI compounds'!$D$8))*'RI compounds'!$H$9+'RI compounds'!$C$8,""),""))</f>
        <v/>
      </c>
      <c r="AH197" s="50" t="str">
        <f>IF($Z197=1200,'RI compounds'!$C$10,IF($Z197&lt;'RI compounds'!$D$10,IF($Z197&gt;'RI compounds'!$D$9,(LN($Z197)-LN('RI compounds'!$D$9))*'RI compounds'!$H$10+'RI compounds'!$C$9,""),""))</f>
        <v/>
      </c>
      <c r="AI197" s="50" t="str">
        <f>IF($Z197=1300,'RI compounds'!$C$11,IF($Z197&lt;'RI compounds'!$D$11,IF($Z197&gt;'RI compounds'!$D$10,(LN($Z197)-LN('RI compounds'!$D$10))*'RI compounds'!$H$11+'RI compounds'!$C$10,""),""))</f>
        <v/>
      </c>
      <c r="AJ197" s="50" t="str">
        <f>IF($Z197=1400,'RI compounds'!$C$12,IF($Z197&lt;'RI compounds'!$D$12,IF($Z197&gt;'RI compounds'!$D$11,(LN($Z197)-LN('RI compounds'!$D$11))*'RI compounds'!$H$12+'RI compounds'!$C$11,""),""))</f>
        <v/>
      </c>
      <c r="AK197" s="50" t="str">
        <f>IF($Z197=1500,'RI compounds'!$C$13,IF($Z197&lt;'RI compounds'!$D$13,IF($Z197&gt;'RI compounds'!$D$12,(LN($Z197)-LN('RI compounds'!$D$12))*'RI compounds'!$H$13+'RI compounds'!$C$12,""),""))</f>
        <v/>
      </c>
      <c r="AL197" s="50" t="str">
        <f>IF($Z197=1600,'RI compounds'!$C$14,IF($Z197&lt;'RI compounds'!$D$14,IF($Z197&gt;'RI compounds'!$D$13,(LN($Z197)-LN('RI compounds'!$D$13))*'RI compounds'!$H$14+'RI compounds'!$C$13,""),""))</f>
        <v/>
      </c>
      <c r="AM197" s="50" t="str">
        <f>IF($Z197=1700,'RI compounds'!$C$15,IF($Z197&lt;'RI compounds'!$D$15,IF($Z197&gt;'RI compounds'!$D$14,(LN($Z197)-LN('RI compounds'!$D$14))*'RI compounds'!$H$15+'RI compounds'!$C$14,""),""))</f>
        <v/>
      </c>
      <c r="AN197" s="50" t="str">
        <f>IF($Z197=1800,'RI compounds'!$C$16,IF($Z197&lt;'RI compounds'!$D$16,IF($Z197&gt;'RI compounds'!$D$15,(LN($Z197)-LN('RI compounds'!$D$15))*'RI compounds'!$H$16+'RI compounds'!$C$15,""),""))</f>
        <v/>
      </c>
      <c r="AO197" s="50" t="str">
        <f>IF($Z197=1900,'RI compounds'!$C$17,IF($Z197&lt;'RI compounds'!$D$17,IF($Z197&gt;'RI compounds'!$D$16,(LN($Z197)-LN('RI compounds'!$D$16))*'RI compounds'!$H$17+'RI compounds'!$C$16,""),""))</f>
        <v/>
      </c>
      <c r="AP197" s="50" t="str">
        <f>IF($Z197=2000,'RI compounds'!$C$18,IF($Z197&lt;'RI compounds'!$D$18,IF($Z197&gt;'RI compounds'!$D$17,(LN($Z197)-LN('RI compounds'!$D$17))*'RI compounds'!$H$18+'RI compounds'!$C$17,""),""))</f>
        <v/>
      </c>
      <c r="AQ197" s="50" t="str">
        <f>IF($Z197=2100,'RI compounds'!$C$19,IF($Z197&lt;'RI compounds'!$D$19,IF($Z197&gt;'RI compounds'!$D$18,(LN($Z197)-LN('RI compounds'!$D$18))*'RI compounds'!$H$19+'RI compounds'!$C$18,""),""))</f>
        <v/>
      </c>
      <c r="AR197" s="50" t="str">
        <f>IF($Z197=2200,'RI compounds'!$C$20,IF($Z197&lt;'RI compounds'!$D$20,IF($Z197&gt;'RI compounds'!$D$19,(LN($Z197)-LN('RI compounds'!$D$19))*'RI compounds'!$H$20+'RI compounds'!$C$19,""),""))</f>
        <v/>
      </c>
      <c r="AS197" s="50" t="str">
        <f>IF($Z197=2300,'RI compounds'!$C$21,IF($Z197&lt;'RI compounds'!$D$21,IF($Z197&gt;'RI compounds'!$D$20,(LN($Z197)-LN('RI compounds'!$D$20))*'RI compounds'!$H$21+'RI compounds'!$C$20,""),""))</f>
        <v/>
      </c>
      <c r="AT197" s="50" t="str">
        <f>IF($Z197&gt;2300,(LN($Z197)-LN('RI compounds'!$D$20))*'RI compounds'!$H$21+'RI compounds'!$C$20,"")</f>
        <v/>
      </c>
    </row>
    <row r="198" spans="1:46" s="7" customFormat="1" ht="15" x14ac:dyDescent="0.25">
      <c r="A198" s="46">
        <f>+All!F198</f>
        <v>0</v>
      </c>
      <c r="B198" s="47" t="e">
        <f>All!#REF!</f>
        <v>#REF!</v>
      </c>
      <c r="C198" s="45" t="e">
        <f>IF(B198&lt;'RI compounds'!$C$3,INT(EXP((B198-'RI compounds'!$C$3)/'RI compounds'!$H$4+LN('RI compounds'!$D$3))),"")</f>
        <v>#REF!</v>
      </c>
      <c r="D198" s="45" t="e">
        <f>IF($B198&lt;'RI compounds'!$C$4,IF($B198&gt;'RI compounds'!$C$3,INT(EXP(($B198-'RI compounds'!$C$3)/'RI compounds'!$H$4+LN('RI compounds'!$D$3))),""),"")</f>
        <v>#REF!</v>
      </c>
      <c r="E198" s="45" t="e">
        <f>IF($B198&lt;'RI compounds'!$C$5,IF($B198&gt;'RI compounds'!$C$4,INT(EXP(($B198-'RI compounds'!$C$4)/'RI compounds'!$H$5+LN('RI compounds'!$D$4))),""),"")</f>
        <v>#REF!</v>
      </c>
      <c r="F198" s="45" t="e">
        <f>IF($B198&lt;'RI compounds'!$C$6,IF($B198&gt;'RI compounds'!$C$5,INT(EXP(($B198-'RI compounds'!$C$5)/'RI compounds'!$H$6+LN('RI compounds'!$D$5))),""),"")</f>
        <v>#REF!</v>
      </c>
      <c r="G198" s="45" t="e">
        <f>IF($B198&lt;'RI compounds'!$C$7,IF($B198&gt;'RI compounds'!$C$6,INT(EXP(($B198-'RI compounds'!$C$6)/'RI compounds'!$H$7+LN('RI compounds'!$D$6))),""),"")</f>
        <v>#REF!</v>
      </c>
      <c r="H198" s="45" t="e">
        <f>IF($B198&lt;'RI compounds'!$C$8,IF($B198&gt;'RI compounds'!$C$7,INT(EXP(($B198-'RI compounds'!$C$7)/'RI compounds'!$H$8+LN('RI compounds'!$D$7))),""),"")</f>
        <v>#REF!</v>
      </c>
      <c r="I198" s="45" t="e">
        <f>IF($B198&lt;'RI compounds'!$C$9,IF($B198&gt;'RI compounds'!$C$8,INT(EXP(($B198-'RI compounds'!$C$8)/'RI compounds'!$H$9+LN('RI compounds'!$D$8))),""),"")</f>
        <v>#REF!</v>
      </c>
      <c r="J198" s="45" t="e">
        <f>IF($B198&lt;'RI compounds'!$C$10,IF($B198&gt;'RI compounds'!$C$9,INT(EXP(($B198-'RI compounds'!$C$9)/'RI compounds'!$H$10+LN('RI compounds'!$D$9))),""),"")</f>
        <v>#REF!</v>
      </c>
      <c r="K198" s="45" t="e">
        <f>IF($B198&lt;'RI compounds'!$C$11,IF($B198&gt;'RI compounds'!$C$10,INT(EXP(($B198-'RI compounds'!$C$10)/'RI compounds'!$H$11+LN('RI compounds'!$D$10))),""),"")</f>
        <v>#REF!</v>
      </c>
      <c r="L198" s="45" t="e">
        <f>IF($B198&lt;'RI compounds'!$C$12,IF($B198&gt;'RI compounds'!$C$11,INT(EXP(($B198-'RI compounds'!$C$11)/'RI compounds'!$H$12+LN('RI compounds'!$D$11))),""),"")</f>
        <v>#REF!</v>
      </c>
      <c r="M198" s="45" t="e">
        <f>IF($B198&lt;'RI compounds'!$C$13,IF($B198&gt;'RI compounds'!$C$12,INT(EXP(($B198-'RI compounds'!$C$12)/'RI compounds'!$H$13+LN('RI compounds'!$D$12))),""),"")</f>
        <v>#REF!</v>
      </c>
      <c r="N198" s="45" t="e">
        <f>IF($B198&lt;'RI compounds'!$C$14,IF($B198&gt;'RI compounds'!$C$13,INT(EXP(($B198-'RI compounds'!$C$13)/'RI compounds'!$H$14+LN('RI compounds'!$D$13))),""),"")</f>
        <v>#REF!</v>
      </c>
      <c r="O198" s="45" t="e">
        <f>IF($B198&lt;'RI compounds'!$C$15,IF($B198&gt;'RI compounds'!$C$14,INT(EXP(($B198-'RI compounds'!$C$14)/'RI compounds'!$H$15+LN('RI compounds'!$D$14))),""),"")</f>
        <v>#REF!</v>
      </c>
      <c r="P198" s="45" t="e">
        <f>IF($B198&lt;'RI compounds'!$C$16,IF($B198&gt;'RI compounds'!$C$15,INT(EXP(($B198-'RI compounds'!$C$15)/'RI compounds'!$H$16+LN('RI compounds'!$D$15))),""),"")</f>
        <v>#REF!</v>
      </c>
      <c r="Q198" s="45" t="e">
        <f>IF($B198&lt;'RI compounds'!$C$17,IF($B198&gt;'RI compounds'!$C$16,INT(EXP(($B198-'RI compounds'!$C$16)/'RI compounds'!$H$17+LN('RI compounds'!$D$16))),""),"")</f>
        <v>#REF!</v>
      </c>
      <c r="R198" s="45" t="e">
        <f>IF($B198&lt;'RI compounds'!$C$18,IF($B198&gt;'RI compounds'!$C$17,INT(EXP(($B198-'RI compounds'!$C$17)/'RI compounds'!$H$18+LN('RI compounds'!$D$17))),""),"")</f>
        <v>#REF!</v>
      </c>
      <c r="S198" s="45" t="e">
        <f>IF($B198&lt;'RI compounds'!$C$19,IF($B198&gt;'RI compounds'!$C$18,INT(EXP(($B198-'RI compounds'!$C$18)/'RI compounds'!$H$19+LN('RI compounds'!$D$18))),""),"")</f>
        <v>#REF!</v>
      </c>
      <c r="T198" s="45" t="e">
        <f>IF($B198&lt;'RI compounds'!$C$20,IF($B198&gt;'RI compounds'!$C$19,INT(EXP(($B198-'RI compounds'!$C$19)/'RI compounds'!$H$20+LN('RI compounds'!$D$19))),""),"")</f>
        <v>#REF!</v>
      </c>
      <c r="U198" s="45" t="e">
        <f>IF($B198&lt;'RI compounds'!$C$21,IF($B198&gt;'RI compounds'!$C$20,INT(EXP(($B198-'RI compounds'!$C$20)/'RI compounds'!$H$21+LN('RI compounds'!$D$20))),""),"")</f>
        <v>#REF!</v>
      </c>
      <c r="V198" s="45" t="e">
        <f>IF($B198&gt;'RI compounds'!$C$21,INT(EXP(($B198-'RI compounds'!$C$20)/'RI compounds'!$H$21+LN('RI compounds'!$D$20))),"")</f>
        <v>#REF!</v>
      </c>
      <c r="W198" s="28"/>
      <c r="X198" s="48">
        <f>All!B198</f>
        <v>0</v>
      </c>
      <c r="Y198" s="46">
        <f>+All!F198</f>
        <v>0</v>
      </c>
      <c r="Z198" s="49">
        <f>+All!H198</f>
        <v>0</v>
      </c>
      <c r="AA198" s="50" t="e">
        <f>IF($Z198=500,'RI compounds'!$C$3,IF($Z198&lt;'RI compounds'!$D$3,(LN($Z198)-LN('RI compounds'!$D$3))*'RI compounds'!$H$4+'RI compounds'!$C$3,""))</f>
        <v>#NUM!</v>
      </c>
      <c r="AB198" s="50" t="str">
        <f>IF($Z198=600,'RI compounds'!$C$4,IF($Z198&lt;'RI compounds'!$D$4,IF($Z198&gt;'RI compounds'!$D$3,(LN($Z198)-LN('RI compounds'!$D$3))*'RI compounds'!$H$4+'RI compounds'!$C$3,""),""))</f>
        <v/>
      </c>
      <c r="AC198" s="50" t="str">
        <f>IF($Z198=700,+'RI compounds'!$C$5,IF($Z198&lt;'RI compounds'!$D$5,IF($Z198&gt;'RI compounds'!$D$4,(LN($Z198)-LN('RI compounds'!$D$4))*'RI compounds'!$H$5+'RI compounds'!$C$4,""),""))</f>
        <v/>
      </c>
      <c r="AD198" s="50" t="str">
        <f>IF($Z198=800,'RI compounds'!$C$6,IF($Z198&lt;'RI compounds'!$D$6,IF($Z198&gt;'RI compounds'!$D$5,(LN($Z198)-LN('RI compounds'!$D$5))*'RI compounds'!$H$6+'RI compounds'!$C$5,""),""))</f>
        <v/>
      </c>
      <c r="AE198" s="50" t="str">
        <f>IF($Z198=900,'RI compounds'!$C$7,IF($Z198&lt;'RI compounds'!$D$7,IF($Z198&gt;'RI compounds'!$D$6,(LN($Z198)-LN('RI compounds'!$D$6))*'RI compounds'!$H$7+'RI compounds'!$C$6,""),""))</f>
        <v/>
      </c>
      <c r="AF198" s="50" t="str">
        <f>IF($Z198=1000,'RI compounds'!$C$8,IF($Z198&lt;'RI compounds'!$D$8,IF($Z198&gt;'RI compounds'!$D$7,(LN($Z198)-LN('RI compounds'!$D$7))*'RI compounds'!$H$8+'RI compounds'!$C$7,""),""))</f>
        <v/>
      </c>
      <c r="AG198" s="50" t="str">
        <f>IF($Z198=1100,'RI compounds'!$C$9,IF($Z198&lt;'RI compounds'!$D$9,IF($Z198&gt;'RI compounds'!$D$8,(LN($Z198)-LN('RI compounds'!$D$8))*'RI compounds'!$H$9+'RI compounds'!$C$8,""),""))</f>
        <v/>
      </c>
      <c r="AH198" s="50" t="str">
        <f>IF($Z198=1200,'RI compounds'!$C$10,IF($Z198&lt;'RI compounds'!$D$10,IF($Z198&gt;'RI compounds'!$D$9,(LN($Z198)-LN('RI compounds'!$D$9))*'RI compounds'!$H$10+'RI compounds'!$C$9,""),""))</f>
        <v/>
      </c>
      <c r="AI198" s="50" t="str">
        <f>IF($Z198=1300,'RI compounds'!$C$11,IF($Z198&lt;'RI compounds'!$D$11,IF($Z198&gt;'RI compounds'!$D$10,(LN($Z198)-LN('RI compounds'!$D$10))*'RI compounds'!$H$11+'RI compounds'!$C$10,""),""))</f>
        <v/>
      </c>
      <c r="AJ198" s="50" t="str">
        <f>IF($Z198=1400,'RI compounds'!$C$12,IF($Z198&lt;'RI compounds'!$D$12,IF($Z198&gt;'RI compounds'!$D$11,(LN($Z198)-LN('RI compounds'!$D$11))*'RI compounds'!$H$12+'RI compounds'!$C$11,""),""))</f>
        <v/>
      </c>
      <c r="AK198" s="50" t="str">
        <f>IF($Z198=1500,'RI compounds'!$C$13,IF($Z198&lt;'RI compounds'!$D$13,IF($Z198&gt;'RI compounds'!$D$12,(LN($Z198)-LN('RI compounds'!$D$12))*'RI compounds'!$H$13+'RI compounds'!$C$12,""),""))</f>
        <v/>
      </c>
      <c r="AL198" s="50" t="str">
        <f>IF($Z198=1600,'RI compounds'!$C$14,IF($Z198&lt;'RI compounds'!$D$14,IF($Z198&gt;'RI compounds'!$D$13,(LN($Z198)-LN('RI compounds'!$D$13))*'RI compounds'!$H$14+'RI compounds'!$C$13,""),""))</f>
        <v/>
      </c>
      <c r="AM198" s="50" t="str">
        <f>IF($Z198=1700,'RI compounds'!$C$15,IF($Z198&lt;'RI compounds'!$D$15,IF($Z198&gt;'RI compounds'!$D$14,(LN($Z198)-LN('RI compounds'!$D$14))*'RI compounds'!$H$15+'RI compounds'!$C$14,""),""))</f>
        <v/>
      </c>
      <c r="AN198" s="50" t="str">
        <f>IF($Z198=1800,'RI compounds'!$C$16,IF($Z198&lt;'RI compounds'!$D$16,IF($Z198&gt;'RI compounds'!$D$15,(LN($Z198)-LN('RI compounds'!$D$15))*'RI compounds'!$H$16+'RI compounds'!$C$15,""),""))</f>
        <v/>
      </c>
      <c r="AO198" s="50" t="str">
        <f>IF($Z198=1900,'RI compounds'!$C$17,IF($Z198&lt;'RI compounds'!$D$17,IF($Z198&gt;'RI compounds'!$D$16,(LN($Z198)-LN('RI compounds'!$D$16))*'RI compounds'!$H$17+'RI compounds'!$C$16,""),""))</f>
        <v/>
      </c>
      <c r="AP198" s="50" t="str">
        <f>IF($Z198=2000,'RI compounds'!$C$18,IF($Z198&lt;'RI compounds'!$D$18,IF($Z198&gt;'RI compounds'!$D$17,(LN($Z198)-LN('RI compounds'!$D$17))*'RI compounds'!$H$18+'RI compounds'!$C$17,""),""))</f>
        <v/>
      </c>
      <c r="AQ198" s="50" t="str">
        <f>IF($Z198=2100,'RI compounds'!$C$19,IF($Z198&lt;'RI compounds'!$D$19,IF($Z198&gt;'RI compounds'!$D$18,(LN($Z198)-LN('RI compounds'!$D$18))*'RI compounds'!$H$19+'RI compounds'!$C$18,""),""))</f>
        <v/>
      </c>
      <c r="AR198" s="50" t="str">
        <f>IF($Z198=2200,'RI compounds'!$C$20,IF($Z198&lt;'RI compounds'!$D$20,IF($Z198&gt;'RI compounds'!$D$19,(LN($Z198)-LN('RI compounds'!$D$19))*'RI compounds'!$H$20+'RI compounds'!$C$19,""),""))</f>
        <v/>
      </c>
      <c r="AS198" s="50" t="str">
        <f>IF($Z198=2300,'RI compounds'!$C$21,IF($Z198&lt;'RI compounds'!$D$21,IF($Z198&gt;'RI compounds'!$D$20,(LN($Z198)-LN('RI compounds'!$D$20))*'RI compounds'!$H$21+'RI compounds'!$C$20,""),""))</f>
        <v/>
      </c>
      <c r="AT198" s="50" t="str">
        <f>IF($Z198&gt;2300,(LN($Z198)-LN('RI compounds'!$D$20))*'RI compounds'!$H$21+'RI compounds'!$C$20,"")</f>
        <v/>
      </c>
    </row>
    <row r="199" spans="1:46" s="7" customFormat="1" ht="15" x14ac:dyDescent="0.25">
      <c r="A199" s="46">
        <f>+All!F199</f>
        <v>0</v>
      </c>
      <c r="B199" s="47" t="e">
        <f>All!#REF!</f>
        <v>#REF!</v>
      </c>
      <c r="C199" s="45" t="e">
        <f>IF(B199&lt;'RI compounds'!$C$3,INT(EXP((B199-'RI compounds'!$C$3)/'RI compounds'!$H$4+LN('RI compounds'!$D$3))),"")</f>
        <v>#REF!</v>
      </c>
      <c r="D199" s="45" t="e">
        <f>IF($B199&lt;'RI compounds'!$C$4,IF($B199&gt;'RI compounds'!$C$3,INT(EXP(($B199-'RI compounds'!$C$3)/'RI compounds'!$H$4+LN('RI compounds'!$D$3))),""),"")</f>
        <v>#REF!</v>
      </c>
      <c r="E199" s="45" t="e">
        <f>IF($B199&lt;'RI compounds'!$C$5,IF($B199&gt;'RI compounds'!$C$4,INT(EXP(($B199-'RI compounds'!$C$4)/'RI compounds'!$H$5+LN('RI compounds'!$D$4))),""),"")</f>
        <v>#REF!</v>
      </c>
      <c r="F199" s="45" t="e">
        <f>IF($B199&lt;'RI compounds'!$C$6,IF($B199&gt;'RI compounds'!$C$5,INT(EXP(($B199-'RI compounds'!$C$5)/'RI compounds'!$H$6+LN('RI compounds'!$D$5))),""),"")</f>
        <v>#REF!</v>
      </c>
      <c r="G199" s="45" t="e">
        <f>IF($B199&lt;'RI compounds'!$C$7,IF($B199&gt;'RI compounds'!$C$6,INT(EXP(($B199-'RI compounds'!$C$6)/'RI compounds'!$H$7+LN('RI compounds'!$D$6))),""),"")</f>
        <v>#REF!</v>
      </c>
      <c r="H199" s="45" t="e">
        <f>IF($B199&lt;'RI compounds'!$C$8,IF($B199&gt;'RI compounds'!$C$7,INT(EXP(($B199-'RI compounds'!$C$7)/'RI compounds'!$H$8+LN('RI compounds'!$D$7))),""),"")</f>
        <v>#REF!</v>
      </c>
      <c r="I199" s="45" t="e">
        <f>IF($B199&lt;'RI compounds'!$C$9,IF($B199&gt;'RI compounds'!$C$8,INT(EXP(($B199-'RI compounds'!$C$8)/'RI compounds'!$H$9+LN('RI compounds'!$D$8))),""),"")</f>
        <v>#REF!</v>
      </c>
      <c r="J199" s="45" t="e">
        <f>IF($B199&lt;'RI compounds'!$C$10,IF($B199&gt;'RI compounds'!$C$9,INT(EXP(($B199-'RI compounds'!$C$9)/'RI compounds'!$H$10+LN('RI compounds'!$D$9))),""),"")</f>
        <v>#REF!</v>
      </c>
      <c r="K199" s="45" t="e">
        <f>IF($B199&lt;'RI compounds'!$C$11,IF($B199&gt;'RI compounds'!$C$10,INT(EXP(($B199-'RI compounds'!$C$10)/'RI compounds'!$H$11+LN('RI compounds'!$D$10))),""),"")</f>
        <v>#REF!</v>
      </c>
      <c r="L199" s="45" t="e">
        <f>IF($B199&lt;'RI compounds'!$C$12,IF($B199&gt;'RI compounds'!$C$11,INT(EXP(($B199-'RI compounds'!$C$11)/'RI compounds'!$H$12+LN('RI compounds'!$D$11))),""),"")</f>
        <v>#REF!</v>
      </c>
      <c r="M199" s="45" t="e">
        <f>IF($B199&lt;'RI compounds'!$C$13,IF($B199&gt;'RI compounds'!$C$12,INT(EXP(($B199-'RI compounds'!$C$12)/'RI compounds'!$H$13+LN('RI compounds'!$D$12))),""),"")</f>
        <v>#REF!</v>
      </c>
      <c r="N199" s="45" t="e">
        <f>IF($B199&lt;'RI compounds'!$C$14,IF($B199&gt;'RI compounds'!$C$13,INT(EXP(($B199-'RI compounds'!$C$13)/'RI compounds'!$H$14+LN('RI compounds'!$D$13))),""),"")</f>
        <v>#REF!</v>
      </c>
      <c r="O199" s="45" t="e">
        <f>IF($B199&lt;'RI compounds'!$C$15,IF($B199&gt;'RI compounds'!$C$14,INT(EXP(($B199-'RI compounds'!$C$14)/'RI compounds'!$H$15+LN('RI compounds'!$D$14))),""),"")</f>
        <v>#REF!</v>
      </c>
      <c r="P199" s="45" t="e">
        <f>IF($B199&lt;'RI compounds'!$C$16,IF($B199&gt;'RI compounds'!$C$15,INT(EXP(($B199-'RI compounds'!$C$15)/'RI compounds'!$H$16+LN('RI compounds'!$D$15))),""),"")</f>
        <v>#REF!</v>
      </c>
      <c r="Q199" s="45" t="e">
        <f>IF($B199&lt;'RI compounds'!$C$17,IF($B199&gt;'RI compounds'!$C$16,INT(EXP(($B199-'RI compounds'!$C$16)/'RI compounds'!$H$17+LN('RI compounds'!$D$16))),""),"")</f>
        <v>#REF!</v>
      </c>
      <c r="R199" s="45" t="e">
        <f>IF($B199&lt;'RI compounds'!$C$18,IF($B199&gt;'RI compounds'!$C$17,INT(EXP(($B199-'RI compounds'!$C$17)/'RI compounds'!$H$18+LN('RI compounds'!$D$17))),""),"")</f>
        <v>#REF!</v>
      </c>
      <c r="S199" s="45" t="e">
        <f>IF($B199&lt;'RI compounds'!$C$19,IF($B199&gt;'RI compounds'!$C$18,INT(EXP(($B199-'RI compounds'!$C$18)/'RI compounds'!$H$19+LN('RI compounds'!$D$18))),""),"")</f>
        <v>#REF!</v>
      </c>
      <c r="T199" s="45" t="e">
        <f>IF($B199&lt;'RI compounds'!$C$20,IF($B199&gt;'RI compounds'!$C$19,INT(EXP(($B199-'RI compounds'!$C$19)/'RI compounds'!$H$20+LN('RI compounds'!$D$19))),""),"")</f>
        <v>#REF!</v>
      </c>
      <c r="U199" s="45" t="e">
        <f>IF($B199&lt;'RI compounds'!$C$21,IF($B199&gt;'RI compounds'!$C$20,INT(EXP(($B199-'RI compounds'!$C$20)/'RI compounds'!$H$21+LN('RI compounds'!$D$20))),""),"")</f>
        <v>#REF!</v>
      </c>
      <c r="V199" s="45" t="e">
        <f>IF($B199&gt;'RI compounds'!$C$21,INT(EXP(($B199-'RI compounds'!$C$20)/'RI compounds'!$H$21+LN('RI compounds'!$D$20))),"")</f>
        <v>#REF!</v>
      </c>
      <c r="W199" s="28"/>
      <c r="X199" s="48">
        <f>All!B199</f>
        <v>0</v>
      </c>
      <c r="Y199" s="46">
        <f>+All!F199</f>
        <v>0</v>
      </c>
      <c r="Z199" s="49">
        <f>+All!H199</f>
        <v>0</v>
      </c>
      <c r="AA199" s="50" t="e">
        <f>IF($Z199=500,'RI compounds'!$C$3,IF($Z199&lt;'RI compounds'!$D$3,(LN($Z199)-LN('RI compounds'!$D$3))*'RI compounds'!$H$4+'RI compounds'!$C$3,""))</f>
        <v>#NUM!</v>
      </c>
      <c r="AB199" s="50" t="str">
        <f>IF($Z199=600,'RI compounds'!$C$4,IF($Z199&lt;'RI compounds'!$D$4,IF($Z199&gt;'RI compounds'!$D$3,(LN($Z199)-LN('RI compounds'!$D$3))*'RI compounds'!$H$4+'RI compounds'!$C$3,""),""))</f>
        <v/>
      </c>
      <c r="AC199" s="50" t="str">
        <f>IF($Z199=700,+'RI compounds'!$C$5,IF($Z199&lt;'RI compounds'!$D$5,IF($Z199&gt;'RI compounds'!$D$4,(LN($Z199)-LN('RI compounds'!$D$4))*'RI compounds'!$H$5+'RI compounds'!$C$4,""),""))</f>
        <v/>
      </c>
      <c r="AD199" s="50" t="str">
        <f>IF($Z199=800,'RI compounds'!$C$6,IF($Z199&lt;'RI compounds'!$D$6,IF($Z199&gt;'RI compounds'!$D$5,(LN($Z199)-LN('RI compounds'!$D$5))*'RI compounds'!$H$6+'RI compounds'!$C$5,""),""))</f>
        <v/>
      </c>
      <c r="AE199" s="50" t="str">
        <f>IF($Z199=900,'RI compounds'!$C$7,IF($Z199&lt;'RI compounds'!$D$7,IF($Z199&gt;'RI compounds'!$D$6,(LN($Z199)-LN('RI compounds'!$D$6))*'RI compounds'!$H$7+'RI compounds'!$C$6,""),""))</f>
        <v/>
      </c>
      <c r="AF199" s="50" t="str">
        <f>IF($Z199=1000,'RI compounds'!$C$8,IF($Z199&lt;'RI compounds'!$D$8,IF($Z199&gt;'RI compounds'!$D$7,(LN($Z199)-LN('RI compounds'!$D$7))*'RI compounds'!$H$8+'RI compounds'!$C$7,""),""))</f>
        <v/>
      </c>
      <c r="AG199" s="50" t="str">
        <f>IF($Z199=1100,'RI compounds'!$C$9,IF($Z199&lt;'RI compounds'!$D$9,IF($Z199&gt;'RI compounds'!$D$8,(LN($Z199)-LN('RI compounds'!$D$8))*'RI compounds'!$H$9+'RI compounds'!$C$8,""),""))</f>
        <v/>
      </c>
      <c r="AH199" s="50" t="str">
        <f>IF($Z199=1200,'RI compounds'!$C$10,IF($Z199&lt;'RI compounds'!$D$10,IF($Z199&gt;'RI compounds'!$D$9,(LN($Z199)-LN('RI compounds'!$D$9))*'RI compounds'!$H$10+'RI compounds'!$C$9,""),""))</f>
        <v/>
      </c>
      <c r="AI199" s="50" t="str">
        <f>IF($Z199=1300,'RI compounds'!$C$11,IF($Z199&lt;'RI compounds'!$D$11,IF($Z199&gt;'RI compounds'!$D$10,(LN($Z199)-LN('RI compounds'!$D$10))*'RI compounds'!$H$11+'RI compounds'!$C$10,""),""))</f>
        <v/>
      </c>
      <c r="AJ199" s="50" t="str">
        <f>IF($Z199=1400,'RI compounds'!$C$12,IF($Z199&lt;'RI compounds'!$D$12,IF($Z199&gt;'RI compounds'!$D$11,(LN($Z199)-LN('RI compounds'!$D$11))*'RI compounds'!$H$12+'RI compounds'!$C$11,""),""))</f>
        <v/>
      </c>
      <c r="AK199" s="50" t="str">
        <f>IF($Z199=1500,'RI compounds'!$C$13,IF($Z199&lt;'RI compounds'!$D$13,IF($Z199&gt;'RI compounds'!$D$12,(LN($Z199)-LN('RI compounds'!$D$12))*'RI compounds'!$H$13+'RI compounds'!$C$12,""),""))</f>
        <v/>
      </c>
      <c r="AL199" s="50" t="str">
        <f>IF($Z199=1600,'RI compounds'!$C$14,IF($Z199&lt;'RI compounds'!$D$14,IF($Z199&gt;'RI compounds'!$D$13,(LN($Z199)-LN('RI compounds'!$D$13))*'RI compounds'!$H$14+'RI compounds'!$C$13,""),""))</f>
        <v/>
      </c>
      <c r="AM199" s="50" t="str">
        <f>IF($Z199=1700,'RI compounds'!$C$15,IF($Z199&lt;'RI compounds'!$D$15,IF($Z199&gt;'RI compounds'!$D$14,(LN($Z199)-LN('RI compounds'!$D$14))*'RI compounds'!$H$15+'RI compounds'!$C$14,""),""))</f>
        <v/>
      </c>
      <c r="AN199" s="50" t="str">
        <f>IF($Z199=1800,'RI compounds'!$C$16,IF($Z199&lt;'RI compounds'!$D$16,IF($Z199&gt;'RI compounds'!$D$15,(LN($Z199)-LN('RI compounds'!$D$15))*'RI compounds'!$H$16+'RI compounds'!$C$15,""),""))</f>
        <v/>
      </c>
      <c r="AO199" s="50" t="str">
        <f>IF($Z199=1900,'RI compounds'!$C$17,IF($Z199&lt;'RI compounds'!$D$17,IF($Z199&gt;'RI compounds'!$D$16,(LN($Z199)-LN('RI compounds'!$D$16))*'RI compounds'!$H$17+'RI compounds'!$C$16,""),""))</f>
        <v/>
      </c>
      <c r="AP199" s="50" t="str">
        <f>IF($Z199=2000,'RI compounds'!$C$18,IF($Z199&lt;'RI compounds'!$D$18,IF($Z199&gt;'RI compounds'!$D$17,(LN($Z199)-LN('RI compounds'!$D$17))*'RI compounds'!$H$18+'RI compounds'!$C$17,""),""))</f>
        <v/>
      </c>
      <c r="AQ199" s="50" t="str">
        <f>IF($Z199=2100,'RI compounds'!$C$19,IF($Z199&lt;'RI compounds'!$D$19,IF($Z199&gt;'RI compounds'!$D$18,(LN($Z199)-LN('RI compounds'!$D$18))*'RI compounds'!$H$19+'RI compounds'!$C$18,""),""))</f>
        <v/>
      </c>
      <c r="AR199" s="50" t="str">
        <f>IF($Z199=2200,'RI compounds'!$C$20,IF($Z199&lt;'RI compounds'!$D$20,IF($Z199&gt;'RI compounds'!$D$19,(LN($Z199)-LN('RI compounds'!$D$19))*'RI compounds'!$H$20+'RI compounds'!$C$19,""),""))</f>
        <v/>
      </c>
      <c r="AS199" s="50" t="str">
        <f>IF($Z199=2300,'RI compounds'!$C$21,IF($Z199&lt;'RI compounds'!$D$21,IF($Z199&gt;'RI compounds'!$D$20,(LN($Z199)-LN('RI compounds'!$D$20))*'RI compounds'!$H$21+'RI compounds'!$C$20,""),""))</f>
        <v/>
      </c>
      <c r="AT199" s="50" t="str">
        <f>IF($Z199&gt;2300,(LN($Z199)-LN('RI compounds'!$D$20))*'RI compounds'!$H$21+'RI compounds'!$C$20,"")</f>
        <v/>
      </c>
    </row>
    <row r="200" spans="1:46" s="7" customFormat="1" ht="15" x14ac:dyDescent="0.25">
      <c r="A200" s="46">
        <f>+All!F200</f>
        <v>0</v>
      </c>
      <c r="B200" s="47" t="e">
        <f>All!#REF!</f>
        <v>#REF!</v>
      </c>
      <c r="C200" s="45" t="e">
        <f>IF(B200&lt;'RI compounds'!$C$3,INT(EXP((B200-'RI compounds'!$C$3)/'RI compounds'!$H$4+LN('RI compounds'!$D$3))),"")</f>
        <v>#REF!</v>
      </c>
      <c r="D200" s="45" t="e">
        <f>IF($B200&lt;'RI compounds'!$C$4,IF($B200&gt;'RI compounds'!$C$3,INT(EXP(($B200-'RI compounds'!$C$3)/'RI compounds'!$H$4+LN('RI compounds'!$D$3))),""),"")</f>
        <v>#REF!</v>
      </c>
      <c r="E200" s="45" t="e">
        <f>IF($B200&lt;'RI compounds'!$C$5,IF($B200&gt;'RI compounds'!$C$4,INT(EXP(($B200-'RI compounds'!$C$4)/'RI compounds'!$H$5+LN('RI compounds'!$D$4))),""),"")</f>
        <v>#REF!</v>
      </c>
      <c r="F200" s="45" t="e">
        <f>IF($B200&lt;'RI compounds'!$C$6,IF($B200&gt;'RI compounds'!$C$5,INT(EXP(($B200-'RI compounds'!$C$5)/'RI compounds'!$H$6+LN('RI compounds'!$D$5))),""),"")</f>
        <v>#REF!</v>
      </c>
      <c r="G200" s="45" t="e">
        <f>IF($B200&lt;'RI compounds'!$C$7,IF($B200&gt;'RI compounds'!$C$6,INT(EXP(($B200-'RI compounds'!$C$6)/'RI compounds'!$H$7+LN('RI compounds'!$D$6))),""),"")</f>
        <v>#REF!</v>
      </c>
      <c r="H200" s="45" t="e">
        <f>IF($B200&lt;'RI compounds'!$C$8,IF($B200&gt;'RI compounds'!$C$7,INT(EXP(($B200-'RI compounds'!$C$7)/'RI compounds'!$H$8+LN('RI compounds'!$D$7))),""),"")</f>
        <v>#REF!</v>
      </c>
      <c r="I200" s="45" t="e">
        <f>IF($B200&lt;'RI compounds'!$C$9,IF($B200&gt;'RI compounds'!$C$8,INT(EXP(($B200-'RI compounds'!$C$8)/'RI compounds'!$H$9+LN('RI compounds'!$D$8))),""),"")</f>
        <v>#REF!</v>
      </c>
      <c r="J200" s="45" t="e">
        <f>IF($B200&lt;'RI compounds'!$C$10,IF($B200&gt;'RI compounds'!$C$9,INT(EXP(($B200-'RI compounds'!$C$9)/'RI compounds'!$H$10+LN('RI compounds'!$D$9))),""),"")</f>
        <v>#REF!</v>
      </c>
      <c r="K200" s="45" t="e">
        <f>IF($B200&lt;'RI compounds'!$C$11,IF($B200&gt;'RI compounds'!$C$10,INT(EXP(($B200-'RI compounds'!$C$10)/'RI compounds'!$H$11+LN('RI compounds'!$D$10))),""),"")</f>
        <v>#REF!</v>
      </c>
      <c r="L200" s="45" t="e">
        <f>IF($B200&lt;'RI compounds'!$C$12,IF($B200&gt;'RI compounds'!$C$11,INT(EXP(($B200-'RI compounds'!$C$11)/'RI compounds'!$H$12+LN('RI compounds'!$D$11))),""),"")</f>
        <v>#REF!</v>
      </c>
      <c r="M200" s="45" t="e">
        <f>IF($B200&lt;'RI compounds'!$C$13,IF($B200&gt;'RI compounds'!$C$12,INT(EXP(($B200-'RI compounds'!$C$12)/'RI compounds'!$H$13+LN('RI compounds'!$D$12))),""),"")</f>
        <v>#REF!</v>
      </c>
      <c r="N200" s="45" t="e">
        <f>IF($B200&lt;'RI compounds'!$C$14,IF($B200&gt;'RI compounds'!$C$13,INT(EXP(($B200-'RI compounds'!$C$13)/'RI compounds'!$H$14+LN('RI compounds'!$D$13))),""),"")</f>
        <v>#REF!</v>
      </c>
      <c r="O200" s="45" t="e">
        <f>IF($B200&lt;'RI compounds'!$C$15,IF($B200&gt;'RI compounds'!$C$14,INT(EXP(($B200-'RI compounds'!$C$14)/'RI compounds'!$H$15+LN('RI compounds'!$D$14))),""),"")</f>
        <v>#REF!</v>
      </c>
      <c r="P200" s="45" t="e">
        <f>IF($B200&lt;'RI compounds'!$C$16,IF($B200&gt;'RI compounds'!$C$15,INT(EXP(($B200-'RI compounds'!$C$15)/'RI compounds'!$H$16+LN('RI compounds'!$D$15))),""),"")</f>
        <v>#REF!</v>
      </c>
      <c r="Q200" s="45" t="e">
        <f>IF($B200&lt;'RI compounds'!$C$17,IF($B200&gt;'RI compounds'!$C$16,INT(EXP(($B200-'RI compounds'!$C$16)/'RI compounds'!$H$17+LN('RI compounds'!$D$16))),""),"")</f>
        <v>#REF!</v>
      </c>
      <c r="R200" s="45" t="e">
        <f>IF($B200&lt;'RI compounds'!$C$18,IF($B200&gt;'RI compounds'!$C$17,INT(EXP(($B200-'RI compounds'!$C$17)/'RI compounds'!$H$18+LN('RI compounds'!$D$17))),""),"")</f>
        <v>#REF!</v>
      </c>
      <c r="S200" s="45" t="e">
        <f>IF($B200&lt;'RI compounds'!$C$19,IF($B200&gt;'RI compounds'!$C$18,INT(EXP(($B200-'RI compounds'!$C$18)/'RI compounds'!$H$19+LN('RI compounds'!$D$18))),""),"")</f>
        <v>#REF!</v>
      </c>
      <c r="T200" s="45" t="e">
        <f>IF($B200&lt;'RI compounds'!$C$20,IF($B200&gt;'RI compounds'!$C$19,INT(EXP(($B200-'RI compounds'!$C$19)/'RI compounds'!$H$20+LN('RI compounds'!$D$19))),""),"")</f>
        <v>#REF!</v>
      </c>
      <c r="U200" s="45" t="e">
        <f>IF($B200&lt;'RI compounds'!$C$21,IF($B200&gt;'RI compounds'!$C$20,INT(EXP(($B200-'RI compounds'!$C$20)/'RI compounds'!$H$21+LN('RI compounds'!$D$20))),""),"")</f>
        <v>#REF!</v>
      </c>
      <c r="V200" s="45" t="e">
        <f>IF($B200&gt;'RI compounds'!$C$21,INT(EXP(($B200-'RI compounds'!$C$20)/'RI compounds'!$H$21+LN('RI compounds'!$D$20))),"")</f>
        <v>#REF!</v>
      </c>
      <c r="W200" s="28"/>
      <c r="X200" s="48">
        <f>All!B200</f>
        <v>0</v>
      </c>
      <c r="Y200" s="46">
        <f>+All!F200</f>
        <v>0</v>
      </c>
      <c r="Z200" s="49">
        <f>+All!H200</f>
        <v>0</v>
      </c>
      <c r="AA200" s="50" t="e">
        <f>IF($Z200=500,'RI compounds'!$C$3,IF($Z200&lt;'RI compounds'!$D$3,(LN($Z200)-LN('RI compounds'!$D$3))*'RI compounds'!$H$4+'RI compounds'!$C$3,""))</f>
        <v>#NUM!</v>
      </c>
      <c r="AB200" s="50" t="str">
        <f>IF($Z200=600,'RI compounds'!$C$4,IF($Z200&lt;'RI compounds'!$D$4,IF($Z200&gt;'RI compounds'!$D$3,(LN($Z200)-LN('RI compounds'!$D$3))*'RI compounds'!$H$4+'RI compounds'!$C$3,""),""))</f>
        <v/>
      </c>
      <c r="AC200" s="50" t="str">
        <f>IF($Z200=700,+'RI compounds'!$C$5,IF($Z200&lt;'RI compounds'!$D$5,IF($Z200&gt;'RI compounds'!$D$4,(LN($Z200)-LN('RI compounds'!$D$4))*'RI compounds'!$H$5+'RI compounds'!$C$4,""),""))</f>
        <v/>
      </c>
      <c r="AD200" s="50" t="str">
        <f>IF($Z200=800,'RI compounds'!$C$6,IF($Z200&lt;'RI compounds'!$D$6,IF($Z200&gt;'RI compounds'!$D$5,(LN($Z200)-LN('RI compounds'!$D$5))*'RI compounds'!$H$6+'RI compounds'!$C$5,""),""))</f>
        <v/>
      </c>
      <c r="AE200" s="50" t="str">
        <f>IF($Z200=900,'RI compounds'!$C$7,IF($Z200&lt;'RI compounds'!$D$7,IF($Z200&gt;'RI compounds'!$D$6,(LN($Z200)-LN('RI compounds'!$D$6))*'RI compounds'!$H$7+'RI compounds'!$C$6,""),""))</f>
        <v/>
      </c>
      <c r="AF200" s="50" t="str">
        <f>IF($Z200=1000,'RI compounds'!$C$8,IF($Z200&lt;'RI compounds'!$D$8,IF($Z200&gt;'RI compounds'!$D$7,(LN($Z200)-LN('RI compounds'!$D$7))*'RI compounds'!$H$8+'RI compounds'!$C$7,""),""))</f>
        <v/>
      </c>
      <c r="AG200" s="50" t="str">
        <f>IF($Z200=1100,'RI compounds'!$C$9,IF($Z200&lt;'RI compounds'!$D$9,IF($Z200&gt;'RI compounds'!$D$8,(LN($Z200)-LN('RI compounds'!$D$8))*'RI compounds'!$H$9+'RI compounds'!$C$8,""),""))</f>
        <v/>
      </c>
      <c r="AH200" s="50" t="str">
        <f>IF($Z200=1200,'RI compounds'!$C$10,IF($Z200&lt;'RI compounds'!$D$10,IF($Z200&gt;'RI compounds'!$D$9,(LN($Z200)-LN('RI compounds'!$D$9))*'RI compounds'!$H$10+'RI compounds'!$C$9,""),""))</f>
        <v/>
      </c>
      <c r="AI200" s="50" t="str">
        <f>IF($Z200=1300,'RI compounds'!$C$11,IF($Z200&lt;'RI compounds'!$D$11,IF($Z200&gt;'RI compounds'!$D$10,(LN($Z200)-LN('RI compounds'!$D$10))*'RI compounds'!$H$11+'RI compounds'!$C$10,""),""))</f>
        <v/>
      </c>
      <c r="AJ200" s="50" t="str">
        <f>IF($Z200=1400,'RI compounds'!$C$12,IF($Z200&lt;'RI compounds'!$D$12,IF($Z200&gt;'RI compounds'!$D$11,(LN($Z200)-LN('RI compounds'!$D$11))*'RI compounds'!$H$12+'RI compounds'!$C$11,""),""))</f>
        <v/>
      </c>
      <c r="AK200" s="50" t="str">
        <f>IF($Z200=1500,'RI compounds'!$C$13,IF($Z200&lt;'RI compounds'!$D$13,IF($Z200&gt;'RI compounds'!$D$12,(LN($Z200)-LN('RI compounds'!$D$12))*'RI compounds'!$H$13+'RI compounds'!$C$12,""),""))</f>
        <v/>
      </c>
      <c r="AL200" s="50" t="str">
        <f>IF($Z200=1600,'RI compounds'!$C$14,IF($Z200&lt;'RI compounds'!$D$14,IF($Z200&gt;'RI compounds'!$D$13,(LN($Z200)-LN('RI compounds'!$D$13))*'RI compounds'!$H$14+'RI compounds'!$C$13,""),""))</f>
        <v/>
      </c>
      <c r="AM200" s="50" t="str">
        <f>IF($Z200=1700,'RI compounds'!$C$15,IF($Z200&lt;'RI compounds'!$D$15,IF($Z200&gt;'RI compounds'!$D$14,(LN($Z200)-LN('RI compounds'!$D$14))*'RI compounds'!$H$15+'RI compounds'!$C$14,""),""))</f>
        <v/>
      </c>
      <c r="AN200" s="50" t="str">
        <f>IF($Z200=1800,'RI compounds'!$C$16,IF($Z200&lt;'RI compounds'!$D$16,IF($Z200&gt;'RI compounds'!$D$15,(LN($Z200)-LN('RI compounds'!$D$15))*'RI compounds'!$H$16+'RI compounds'!$C$15,""),""))</f>
        <v/>
      </c>
      <c r="AO200" s="50" t="str">
        <f>IF($Z200=1900,'RI compounds'!$C$17,IF($Z200&lt;'RI compounds'!$D$17,IF($Z200&gt;'RI compounds'!$D$16,(LN($Z200)-LN('RI compounds'!$D$16))*'RI compounds'!$H$17+'RI compounds'!$C$16,""),""))</f>
        <v/>
      </c>
      <c r="AP200" s="50" t="str">
        <f>IF($Z200=2000,'RI compounds'!$C$18,IF($Z200&lt;'RI compounds'!$D$18,IF($Z200&gt;'RI compounds'!$D$17,(LN($Z200)-LN('RI compounds'!$D$17))*'RI compounds'!$H$18+'RI compounds'!$C$17,""),""))</f>
        <v/>
      </c>
      <c r="AQ200" s="50" t="str">
        <f>IF($Z200=2100,'RI compounds'!$C$19,IF($Z200&lt;'RI compounds'!$D$19,IF($Z200&gt;'RI compounds'!$D$18,(LN($Z200)-LN('RI compounds'!$D$18))*'RI compounds'!$H$19+'RI compounds'!$C$18,""),""))</f>
        <v/>
      </c>
      <c r="AR200" s="50" t="str">
        <f>IF($Z200=2200,'RI compounds'!$C$20,IF($Z200&lt;'RI compounds'!$D$20,IF($Z200&gt;'RI compounds'!$D$19,(LN($Z200)-LN('RI compounds'!$D$19))*'RI compounds'!$H$20+'RI compounds'!$C$19,""),""))</f>
        <v/>
      </c>
      <c r="AS200" s="50" t="str">
        <f>IF($Z200=2300,'RI compounds'!$C$21,IF($Z200&lt;'RI compounds'!$D$21,IF($Z200&gt;'RI compounds'!$D$20,(LN($Z200)-LN('RI compounds'!$D$20))*'RI compounds'!$H$21+'RI compounds'!$C$20,""),""))</f>
        <v/>
      </c>
      <c r="AT200" s="50" t="str">
        <f>IF($Z200&gt;2300,(LN($Z200)-LN('RI compounds'!$D$20))*'RI compounds'!$H$21+'RI compounds'!$C$20,"")</f>
        <v/>
      </c>
    </row>
    <row r="201" spans="1:46" s="7" customFormat="1" ht="15" x14ac:dyDescent="0.25">
      <c r="A201" s="46">
        <f>+All!F201</f>
        <v>0</v>
      </c>
      <c r="B201" s="47" t="e">
        <f>All!#REF!</f>
        <v>#REF!</v>
      </c>
      <c r="C201" s="45" t="e">
        <f>IF(B201&lt;'RI compounds'!$C$3,INT(EXP((B201-'RI compounds'!$C$3)/'RI compounds'!$H$4+LN('RI compounds'!$D$3))),"")</f>
        <v>#REF!</v>
      </c>
      <c r="D201" s="45" t="e">
        <f>IF($B201&lt;'RI compounds'!$C$4,IF($B201&gt;'RI compounds'!$C$3,INT(EXP(($B201-'RI compounds'!$C$3)/'RI compounds'!$H$4+LN('RI compounds'!$D$3))),""),"")</f>
        <v>#REF!</v>
      </c>
      <c r="E201" s="45" t="e">
        <f>IF($B201&lt;'RI compounds'!$C$5,IF($B201&gt;'RI compounds'!$C$4,INT(EXP(($B201-'RI compounds'!$C$4)/'RI compounds'!$H$5+LN('RI compounds'!$D$4))),""),"")</f>
        <v>#REF!</v>
      </c>
      <c r="F201" s="45" t="e">
        <f>IF($B201&lt;'RI compounds'!$C$6,IF($B201&gt;'RI compounds'!$C$5,INT(EXP(($B201-'RI compounds'!$C$5)/'RI compounds'!$H$6+LN('RI compounds'!$D$5))),""),"")</f>
        <v>#REF!</v>
      </c>
      <c r="G201" s="45" t="e">
        <f>IF($B201&lt;'RI compounds'!$C$7,IF($B201&gt;'RI compounds'!$C$6,INT(EXP(($B201-'RI compounds'!$C$6)/'RI compounds'!$H$7+LN('RI compounds'!$D$6))),""),"")</f>
        <v>#REF!</v>
      </c>
      <c r="H201" s="45" t="e">
        <f>IF($B201&lt;'RI compounds'!$C$8,IF($B201&gt;'RI compounds'!$C$7,INT(EXP(($B201-'RI compounds'!$C$7)/'RI compounds'!$H$8+LN('RI compounds'!$D$7))),""),"")</f>
        <v>#REF!</v>
      </c>
      <c r="I201" s="45" t="e">
        <f>IF($B201&lt;'RI compounds'!$C$9,IF($B201&gt;'RI compounds'!$C$8,INT(EXP(($B201-'RI compounds'!$C$8)/'RI compounds'!$H$9+LN('RI compounds'!$D$8))),""),"")</f>
        <v>#REF!</v>
      </c>
      <c r="J201" s="45" t="e">
        <f>IF($B201&lt;'RI compounds'!$C$10,IF($B201&gt;'RI compounds'!$C$9,INT(EXP(($B201-'RI compounds'!$C$9)/'RI compounds'!$H$10+LN('RI compounds'!$D$9))),""),"")</f>
        <v>#REF!</v>
      </c>
      <c r="K201" s="45" t="e">
        <f>IF($B201&lt;'RI compounds'!$C$11,IF($B201&gt;'RI compounds'!$C$10,INT(EXP(($B201-'RI compounds'!$C$10)/'RI compounds'!$H$11+LN('RI compounds'!$D$10))),""),"")</f>
        <v>#REF!</v>
      </c>
      <c r="L201" s="45" t="e">
        <f>IF($B201&lt;'RI compounds'!$C$12,IF($B201&gt;'RI compounds'!$C$11,INT(EXP(($B201-'RI compounds'!$C$11)/'RI compounds'!$H$12+LN('RI compounds'!$D$11))),""),"")</f>
        <v>#REF!</v>
      </c>
      <c r="M201" s="45" t="e">
        <f>IF($B201&lt;'RI compounds'!$C$13,IF($B201&gt;'RI compounds'!$C$12,INT(EXP(($B201-'RI compounds'!$C$12)/'RI compounds'!$H$13+LN('RI compounds'!$D$12))),""),"")</f>
        <v>#REF!</v>
      </c>
      <c r="N201" s="45" t="e">
        <f>IF($B201&lt;'RI compounds'!$C$14,IF($B201&gt;'RI compounds'!$C$13,INT(EXP(($B201-'RI compounds'!$C$13)/'RI compounds'!$H$14+LN('RI compounds'!$D$13))),""),"")</f>
        <v>#REF!</v>
      </c>
      <c r="O201" s="45" t="e">
        <f>IF($B201&lt;'RI compounds'!$C$15,IF($B201&gt;'RI compounds'!$C$14,INT(EXP(($B201-'RI compounds'!$C$14)/'RI compounds'!$H$15+LN('RI compounds'!$D$14))),""),"")</f>
        <v>#REF!</v>
      </c>
      <c r="P201" s="45" t="e">
        <f>IF($B201&lt;'RI compounds'!$C$16,IF($B201&gt;'RI compounds'!$C$15,INT(EXP(($B201-'RI compounds'!$C$15)/'RI compounds'!$H$16+LN('RI compounds'!$D$15))),""),"")</f>
        <v>#REF!</v>
      </c>
      <c r="Q201" s="45" t="e">
        <f>IF($B201&lt;'RI compounds'!$C$17,IF($B201&gt;'RI compounds'!$C$16,INT(EXP(($B201-'RI compounds'!$C$16)/'RI compounds'!$H$17+LN('RI compounds'!$D$16))),""),"")</f>
        <v>#REF!</v>
      </c>
      <c r="R201" s="45" t="e">
        <f>IF($B201&lt;'RI compounds'!$C$18,IF($B201&gt;'RI compounds'!$C$17,INT(EXP(($B201-'RI compounds'!$C$17)/'RI compounds'!$H$18+LN('RI compounds'!$D$17))),""),"")</f>
        <v>#REF!</v>
      </c>
      <c r="S201" s="45" t="e">
        <f>IF($B201&lt;'RI compounds'!$C$19,IF($B201&gt;'RI compounds'!$C$18,INT(EXP(($B201-'RI compounds'!$C$18)/'RI compounds'!$H$19+LN('RI compounds'!$D$18))),""),"")</f>
        <v>#REF!</v>
      </c>
      <c r="T201" s="45" t="e">
        <f>IF($B201&lt;'RI compounds'!$C$20,IF($B201&gt;'RI compounds'!$C$19,INT(EXP(($B201-'RI compounds'!$C$19)/'RI compounds'!$H$20+LN('RI compounds'!$D$19))),""),"")</f>
        <v>#REF!</v>
      </c>
      <c r="U201" s="45" t="e">
        <f>IF($B201&lt;'RI compounds'!$C$21,IF($B201&gt;'RI compounds'!$C$20,INT(EXP(($B201-'RI compounds'!$C$20)/'RI compounds'!$H$21+LN('RI compounds'!$D$20))),""),"")</f>
        <v>#REF!</v>
      </c>
      <c r="V201" s="45" t="e">
        <f>IF($B201&gt;'RI compounds'!$C$21,INT(EXP(($B201-'RI compounds'!$C$20)/'RI compounds'!$H$21+LN('RI compounds'!$D$20))),"")</f>
        <v>#REF!</v>
      </c>
      <c r="W201" s="28"/>
      <c r="X201" s="48">
        <f>All!B201</f>
        <v>0</v>
      </c>
      <c r="Y201" s="46">
        <f>+All!F201</f>
        <v>0</v>
      </c>
      <c r="Z201" s="49">
        <f>+All!H201</f>
        <v>0</v>
      </c>
      <c r="AA201" s="50" t="e">
        <f>IF($Z201=500,'RI compounds'!$C$3,IF($Z201&lt;'RI compounds'!$D$3,(LN($Z201)-LN('RI compounds'!$D$3))*'RI compounds'!$H$4+'RI compounds'!$C$3,""))</f>
        <v>#NUM!</v>
      </c>
      <c r="AB201" s="50" t="str">
        <f>IF($Z201=600,'RI compounds'!$C$4,IF($Z201&lt;'RI compounds'!$D$4,IF($Z201&gt;'RI compounds'!$D$3,(LN($Z201)-LN('RI compounds'!$D$3))*'RI compounds'!$H$4+'RI compounds'!$C$3,""),""))</f>
        <v/>
      </c>
      <c r="AC201" s="50" t="str">
        <f>IF($Z201=700,+'RI compounds'!$C$5,IF($Z201&lt;'RI compounds'!$D$5,IF($Z201&gt;'RI compounds'!$D$4,(LN($Z201)-LN('RI compounds'!$D$4))*'RI compounds'!$H$5+'RI compounds'!$C$4,""),""))</f>
        <v/>
      </c>
      <c r="AD201" s="50" t="str">
        <f>IF($Z201=800,'RI compounds'!$C$6,IF($Z201&lt;'RI compounds'!$D$6,IF($Z201&gt;'RI compounds'!$D$5,(LN($Z201)-LN('RI compounds'!$D$5))*'RI compounds'!$H$6+'RI compounds'!$C$5,""),""))</f>
        <v/>
      </c>
      <c r="AE201" s="50" t="str">
        <f>IF($Z201=900,'RI compounds'!$C$7,IF($Z201&lt;'RI compounds'!$D$7,IF($Z201&gt;'RI compounds'!$D$6,(LN($Z201)-LN('RI compounds'!$D$6))*'RI compounds'!$H$7+'RI compounds'!$C$6,""),""))</f>
        <v/>
      </c>
      <c r="AF201" s="50" t="str">
        <f>IF($Z201=1000,'RI compounds'!$C$8,IF($Z201&lt;'RI compounds'!$D$8,IF($Z201&gt;'RI compounds'!$D$7,(LN($Z201)-LN('RI compounds'!$D$7))*'RI compounds'!$H$8+'RI compounds'!$C$7,""),""))</f>
        <v/>
      </c>
      <c r="AG201" s="50" t="str">
        <f>IF($Z201=1100,'RI compounds'!$C$9,IF($Z201&lt;'RI compounds'!$D$9,IF($Z201&gt;'RI compounds'!$D$8,(LN($Z201)-LN('RI compounds'!$D$8))*'RI compounds'!$H$9+'RI compounds'!$C$8,""),""))</f>
        <v/>
      </c>
      <c r="AH201" s="50" t="str">
        <f>IF($Z201=1200,'RI compounds'!$C$10,IF($Z201&lt;'RI compounds'!$D$10,IF($Z201&gt;'RI compounds'!$D$9,(LN($Z201)-LN('RI compounds'!$D$9))*'RI compounds'!$H$10+'RI compounds'!$C$9,""),""))</f>
        <v/>
      </c>
      <c r="AI201" s="50" t="str">
        <f>IF($Z201=1300,'RI compounds'!$C$11,IF($Z201&lt;'RI compounds'!$D$11,IF($Z201&gt;'RI compounds'!$D$10,(LN($Z201)-LN('RI compounds'!$D$10))*'RI compounds'!$H$11+'RI compounds'!$C$10,""),""))</f>
        <v/>
      </c>
      <c r="AJ201" s="50" t="str">
        <f>IF($Z201=1400,'RI compounds'!$C$12,IF($Z201&lt;'RI compounds'!$D$12,IF($Z201&gt;'RI compounds'!$D$11,(LN($Z201)-LN('RI compounds'!$D$11))*'RI compounds'!$H$12+'RI compounds'!$C$11,""),""))</f>
        <v/>
      </c>
      <c r="AK201" s="50" t="str">
        <f>IF($Z201=1500,'RI compounds'!$C$13,IF($Z201&lt;'RI compounds'!$D$13,IF($Z201&gt;'RI compounds'!$D$12,(LN($Z201)-LN('RI compounds'!$D$12))*'RI compounds'!$H$13+'RI compounds'!$C$12,""),""))</f>
        <v/>
      </c>
      <c r="AL201" s="50" t="str">
        <f>IF($Z201=1600,'RI compounds'!$C$14,IF($Z201&lt;'RI compounds'!$D$14,IF($Z201&gt;'RI compounds'!$D$13,(LN($Z201)-LN('RI compounds'!$D$13))*'RI compounds'!$H$14+'RI compounds'!$C$13,""),""))</f>
        <v/>
      </c>
      <c r="AM201" s="50" t="str">
        <f>IF($Z201=1700,'RI compounds'!$C$15,IF($Z201&lt;'RI compounds'!$D$15,IF($Z201&gt;'RI compounds'!$D$14,(LN($Z201)-LN('RI compounds'!$D$14))*'RI compounds'!$H$15+'RI compounds'!$C$14,""),""))</f>
        <v/>
      </c>
      <c r="AN201" s="50" t="str">
        <f>IF($Z201=1800,'RI compounds'!$C$16,IF($Z201&lt;'RI compounds'!$D$16,IF($Z201&gt;'RI compounds'!$D$15,(LN($Z201)-LN('RI compounds'!$D$15))*'RI compounds'!$H$16+'RI compounds'!$C$15,""),""))</f>
        <v/>
      </c>
      <c r="AO201" s="50" t="str">
        <f>IF($Z201=1900,'RI compounds'!$C$17,IF($Z201&lt;'RI compounds'!$D$17,IF($Z201&gt;'RI compounds'!$D$16,(LN($Z201)-LN('RI compounds'!$D$16))*'RI compounds'!$H$17+'RI compounds'!$C$16,""),""))</f>
        <v/>
      </c>
      <c r="AP201" s="50" t="str">
        <f>IF($Z201=2000,'RI compounds'!$C$18,IF($Z201&lt;'RI compounds'!$D$18,IF($Z201&gt;'RI compounds'!$D$17,(LN($Z201)-LN('RI compounds'!$D$17))*'RI compounds'!$H$18+'RI compounds'!$C$17,""),""))</f>
        <v/>
      </c>
      <c r="AQ201" s="50" t="str">
        <f>IF($Z201=2100,'RI compounds'!$C$19,IF($Z201&lt;'RI compounds'!$D$19,IF($Z201&gt;'RI compounds'!$D$18,(LN($Z201)-LN('RI compounds'!$D$18))*'RI compounds'!$H$19+'RI compounds'!$C$18,""),""))</f>
        <v/>
      </c>
      <c r="AR201" s="50" t="str">
        <f>IF($Z201=2200,'RI compounds'!$C$20,IF($Z201&lt;'RI compounds'!$D$20,IF($Z201&gt;'RI compounds'!$D$19,(LN($Z201)-LN('RI compounds'!$D$19))*'RI compounds'!$H$20+'RI compounds'!$C$19,""),""))</f>
        <v/>
      </c>
      <c r="AS201" s="50" t="str">
        <f>IF($Z201=2300,'RI compounds'!$C$21,IF($Z201&lt;'RI compounds'!$D$21,IF($Z201&gt;'RI compounds'!$D$20,(LN($Z201)-LN('RI compounds'!$D$20))*'RI compounds'!$H$21+'RI compounds'!$C$20,""),""))</f>
        <v/>
      </c>
      <c r="AT201" s="50" t="str">
        <f>IF($Z201&gt;2300,(LN($Z201)-LN('RI compounds'!$D$20))*'RI compounds'!$H$21+'RI compounds'!$C$20,"")</f>
        <v/>
      </c>
    </row>
    <row r="202" spans="1:46" s="7" customFormat="1" ht="15" x14ac:dyDescent="0.25">
      <c r="A202" s="46">
        <f>+All!F202</f>
        <v>0</v>
      </c>
      <c r="B202" s="47" t="e">
        <f>All!#REF!</f>
        <v>#REF!</v>
      </c>
      <c r="C202" s="45" t="e">
        <f>IF(B202&lt;'RI compounds'!$C$3,INT(EXP((B202-'RI compounds'!$C$3)/'RI compounds'!$H$4+LN('RI compounds'!$D$3))),"")</f>
        <v>#REF!</v>
      </c>
      <c r="D202" s="45" t="e">
        <f>IF($B202&lt;'RI compounds'!$C$4,IF($B202&gt;'RI compounds'!$C$3,INT(EXP(($B202-'RI compounds'!$C$3)/'RI compounds'!$H$4+LN('RI compounds'!$D$3))),""),"")</f>
        <v>#REF!</v>
      </c>
      <c r="E202" s="45" t="e">
        <f>IF($B202&lt;'RI compounds'!$C$5,IF($B202&gt;'RI compounds'!$C$4,INT(EXP(($B202-'RI compounds'!$C$4)/'RI compounds'!$H$5+LN('RI compounds'!$D$4))),""),"")</f>
        <v>#REF!</v>
      </c>
      <c r="F202" s="45" t="e">
        <f>IF($B202&lt;'RI compounds'!$C$6,IF($B202&gt;'RI compounds'!$C$5,INT(EXP(($B202-'RI compounds'!$C$5)/'RI compounds'!$H$6+LN('RI compounds'!$D$5))),""),"")</f>
        <v>#REF!</v>
      </c>
      <c r="G202" s="45" t="e">
        <f>IF($B202&lt;'RI compounds'!$C$7,IF($B202&gt;'RI compounds'!$C$6,INT(EXP(($B202-'RI compounds'!$C$6)/'RI compounds'!$H$7+LN('RI compounds'!$D$6))),""),"")</f>
        <v>#REF!</v>
      </c>
      <c r="H202" s="45" t="e">
        <f>IF($B202&lt;'RI compounds'!$C$8,IF($B202&gt;'RI compounds'!$C$7,INT(EXP(($B202-'RI compounds'!$C$7)/'RI compounds'!$H$8+LN('RI compounds'!$D$7))),""),"")</f>
        <v>#REF!</v>
      </c>
      <c r="I202" s="45" t="e">
        <f>IF($B202&lt;'RI compounds'!$C$9,IF($B202&gt;'RI compounds'!$C$8,INT(EXP(($B202-'RI compounds'!$C$8)/'RI compounds'!$H$9+LN('RI compounds'!$D$8))),""),"")</f>
        <v>#REF!</v>
      </c>
      <c r="J202" s="45" t="e">
        <f>IF($B202&lt;'RI compounds'!$C$10,IF($B202&gt;'RI compounds'!$C$9,INT(EXP(($B202-'RI compounds'!$C$9)/'RI compounds'!$H$10+LN('RI compounds'!$D$9))),""),"")</f>
        <v>#REF!</v>
      </c>
      <c r="K202" s="45" t="e">
        <f>IF($B202&lt;'RI compounds'!$C$11,IF($B202&gt;'RI compounds'!$C$10,INT(EXP(($B202-'RI compounds'!$C$10)/'RI compounds'!$H$11+LN('RI compounds'!$D$10))),""),"")</f>
        <v>#REF!</v>
      </c>
      <c r="L202" s="45" t="e">
        <f>IF($B202&lt;'RI compounds'!$C$12,IF($B202&gt;'RI compounds'!$C$11,INT(EXP(($B202-'RI compounds'!$C$11)/'RI compounds'!$H$12+LN('RI compounds'!$D$11))),""),"")</f>
        <v>#REF!</v>
      </c>
      <c r="M202" s="45" t="e">
        <f>IF($B202&lt;'RI compounds'!$C$13,IF($B202&gt;'RI compounds'!$C$12,INT(EXP(($B202-'RI compounds'!$C$12)/'RI compounds'!$H$13+LN('RI compounds'!$D$12))),""),"")</f>
        <v>#REF!</v>
      </c>
      <c r="N202" s="45" t="e">
        <f>IF($B202&lt;'RI compounds'!$C$14,IF($B202&gt;'RI compounds'!$C$13,INT(EXP(($B202-'RI compounds'!$C$13)/'RI compounds'!$H$14+LN('RI compounds'!$D$13))),""),"")</f>
        <v>#REF!</v>
      </c>
      <c r="O202" s="45" t="e">
        <f>IF($B202&lt;'RI compounds'!$C$15,IF($B202&gt;'RI compounds'!$C$14,INT(EXP(($B202-'RI compounds'!$C$14)/'RI compounds'!$H$15+LN('RI compounds'!$D$14))),""),"")</f>
        <v>#REF!</v>
      </c>
      <c r="P202" s="45" t="e">
        <f>IF($B202&lt;'RI compounds'!$C$16,IF($B202&gt;'RI compounds'!$C$15,INT(EXP(($B202-'RI compounds'!$C$15)/'RI compounds'!$H$16+LN('RI compounds'!$D$15))),""),"")</f>
        <v>#REF!</v>
      </c>
      <c r="Q202" s="45" t="e">
        <f>IF($B202&lt;'RI compounds'!$C$17,IF($B202&gt;'RI compounds'!$C$16,INT(EXP(($B202-'RI compounds'!$C$16)/'RI compounds'!$H$17+LN('RI compounds'!$D$16))),""),"")</f>
        <v>#REF!</v>
      </c>
      <c r="R202" s="45" t="e">
        <f>IF($B202&lt;'RI compounds'!$C$18,IF($B202&gt;'RI compounds'!$C$17,INT(EXP(($B202-'RI compounds'!$C$17)/'RI compounds'!$H$18+LN('RI compounds'!$D$17))),""),"")</f>
        <v>#REF!</v>
      </c>
      <c r="S202" s="45" t="e">
        <f>IF($B202&lt;'RI compounds'!$C$19,IF($B202&gt;'RI compounds'!$C$18,INT(EXP(($B202-'RI compounds'!$C$18)/'RI compounds'!$H$19+LN('RI compounds'!$D$18))),""),"")</f>
        <v>#REF!</v>
      </c>
      <c r="T202" s="45" t="e">
        <f>IF($B202&lt;'RI compounds'!$C$20,IF($B202&gt;'RI compounds'!$C$19,INT(EXP(($B202-'RI compounds'!$C$19)/'RI compounds'!$H$20+LN('RI compounds'!$D$19))),""),"")</f>
        <v>#REF!</v>
      </c>
      <c r="U202" s="45" t="e">
        <f>IF($B202&lt;'RI compounds'!$C$21,IF($B202&gt;'RI compounds'!$C$20,INT(EXP(($B202-'RI compounds'!$C$20)/'RI compounds'!$H$21+LN('RI compounds'!$D$20))),""),"")</f>
        <v>#REF!</v>
      </c>
      <c r="V202" s="45" t="e">
        <f>IF($B202&gt;'RI compounds'!$C$21,INT(EXP(($B202-'RI compounds'!$C$20)/'RI compounds'!$H$21+LN('RI compounds'!$D$20))),"")</f>
        <v>#REF!</v>
      </c>
      <c r="W202" s="28"/>
      <c r="X202" s="48">
        <f>All!B202</f>
        <v>0</v>
      </c>
      <c r="Y202" s="46">
        <f>+All!F202</f>
        <v>0</v>
      </c>
      <c r="Z202" s="49">
        <f>+All!H202</f>
        <v>0</v>
      </c>
      <c r="AA202" s="50" t="e">
        <f>IF($Z202=500,'RI compounds'!$C$3,IF($Z202&lt;'RI compounds'!$D$3,(LN($Z202)-LN('RI compounds'!$D$3))*'RI compounds'!$H$4+'RI compounds'!$C$3,""))</f>
        <v>#NUM!</v>
      </c>
      <c r="AB202" s="50" t="str">
        <f>IF($Z202=600,'RI compounds'!$C$4,IF($Z202&lt;'RI compounds'!$D$4,IF($Z202&gt;'RI compounds'!$D$3,(LN($Z202)-LN('RI compounds'!$D$3))*'RI compounds'!$H$4+'RI compounds'!$C$3,""),""))</f>
        <v/>
      </c>
      <c r="AC202" s="50" t="str">
        <f>IF($Z202=700,+'RI compounds'!$C$5,IF($Z202&lt;'RI compounds'!$D$5,IF($Z202&gt;'RI compounds'!$D$4,(LN($Z202)-LN('RI compounds'!$D$4))*'RI compounds'!$H$5+'RI compounds'!$C$4,""),""))</f>
        <v/>
      </c>
      <c r="AD202" s="50" t="str">
        <f>IF($Z202=800,'RI compounds'!$C$6,IF($Z202&lt;'RI compounds'!$D$6,IF($Z202&gt;'RI compounds'!$D$5,(LN($Z202)-LN('RI compounds'!$D$5))*'RI compounds'!$H$6+'RI compounds'!$C$5,""),""))</f>
        <v/>
      </c>
      <c r="AE202" s="50" t="str">
        <f>IF($Z202=900,'RI compounds'!$C$7,IF($Z202&lt;'RI compounds'!$D$7,IF($Z202&gt;'RI compounds'!$D$6,(LN($Z202)-LN('RI compounds'!$D$6))*'RI compounds'!$H$7+'RI compounds'!$C$6,""),""))</f>
        <v/>
      </c>
      <c r="AF202" s="50" t="str">
        <f>IF($Z202=1000,'RI compounds'!$C$8,IF($Z202&lt;'RI compounds'!$D$8,IF($Z202&gt;'RI compounds'!$D$7,(LN($Z202)-LN('RI compounds'!$D$7))*'RI compounds'!$H$8+'RI compounds'!$C$7,""),""))</f>
        <v/>
      </c>
      <c r="AG202" s="50" t="str">
        <f>IF($Z202=1100,'RI compounds'!$C$9,IF($Z202&lt;'RI compounds'!$D$9,IF($Z202&gt;'RI compounds'!$D$8,(LN($Z202)-LN('RI compounds'!$D$8))*'RI compounds'!$H$9+'RI compounds'!$C$8,""),""))</f>
        <v/>
      </c>
      <c r="AH202" s="50" t="str">
        <f>IF($Z202=1200,'RI compounds'!$C$10,IF($Z202&lt;'RI compounds'!$D$10,IF($Z202&gt;'RI compounds'!$D$9,(LN($Z202)-LN('RI compounds'!$D$9))*'RI compounds'!$H$10+'RI compounds'!$C$9,""),""))</f>
        <v/>
      </c>
      <c r="AI202" s="50" t="str">
        <f>IF($Z202=1300,'RI compounds'!$C$11,IF($Z202&lt;'RI compounds'!$D$11,IF($Z202&gt;'RI compounds'!$D$10,(LN($Z202)-LN('RI compounds'!$D$10))*'RI compounds'!$H$11+'RI compounds'!$C$10,""),""))</f>
        <v/>
      </c>
      <c r="AJ202" s="50" t="str">
        <f>IF($Z202=1400,'RI compounds'!$C$12,IF($Z202&lt;'RI compounds'!$D$12,IF($Z202&gt;'RI compounds'!$D$11,(LN($Z202)-LN('RI compounds'!$D$11))*'RI compounds'!$H$12+'RI compounds'!$C$11,""),""))</f>
        <v/>
      </c>
      <c r="AK202" s="50" t="str">
        <f>IF($Z202=1500,'RI compounds'!$C$13,IF($Z202&lt;'RI compounds'!$D$13,IF($Z202&gt;'RI compounds'!$D$12,(LN($Z202)-LN('RI compounds'!$D$12))*'RI compounds'!$H$13+'RI compounds'!$C$12,""),""))</f>
        <v/>
      </c>
      <c r="AL202" s="50" t="str">
        <f>IF($Z202=1600,'RI compounds'!$C$14,IF($Z202&lt;'RI compounds'!$D$14,IF($Z202&gt;'RI compounds'!$D$13,(LN($Z202)-LN('RI compounds'!$D$13))*'RI compounds'!$H$14+'RI compounds'!$C$13,""),""))</f>
        <v/>
      </c>
      <c r="AM202" s="50" t="str">
        <f>IF($Z202=1700,'RI compounds'!$C$15,IF($Z202&lt;'RI compounds'!$D$15,IF($Z202&gt;'RI compounds'!$D$14,(LN($Z202)-LN('RI compounds'!$D$14))*'RI compounds'!$H$15+'RI compounds'!$C$14,""),""))</f>
        <v/>
      </c>
      <c r="AN202" s="50" t="str">
        <f>IF($Z202=1800,'RI compounds'!$C$16,IF($Z202&lt;'RI compounds'!$D$16,IF($Z202&gt;'RI compounds'!$D$15,(LN($Z202)-LN('RI compounds'!$D$15))*'RI compounds'!$H$16+'RI compounds'!$C$15,""),""))</f>
        <v/>
      </c>
      <c r="AO202" s="50" t="str">
        <f>IF($Z202=1900,'RI compounds'!$C$17,IF($Z202&lt;'RI compounds'!$D$17,IF($Z202&gt;'RI compounds'!$D$16,(LN($Z202)-LN('RI compounds'!$D$16))*'RI compounds'!$H$17+'RI compounds'!$C$16,""),""))</f>
        <v/>
      </c>
      <c r="AP202" s="50" t="str">
        <f>IF($Z202=2000,'RI compounds'!$C$18,IF($Z202&lt;'RI compounds'!$D$18,IF($Z202&gt;'RI compounds'!$D$17,(LN($Z202)-LN('RI compounds'!$D$17))*'RI compounds'!$H$18+'RI compounds'!$C$17,""),""))</f>
        <v/>
      </c>
      <c r="AQ202" s="50" t="str">
        <f>IF($Z202=2100,'RI compounds'!$C$19,IF($Z202&lt;'RI compounds'!$D$19,IF($Z202&gt;'RI compounds'!$D$18,(LN($Z202)-LN('RI compounds'!$D$18))*'RI compounds'!$H$19+'RI compounds'!$C$18,""),""))</f>
        <v/>
      </c>
      <c r="AR202" s="50" t="str">
        <f>IF($Z202=2200,'RI compounds'!$C$20,IF($Z202&lt;'RI compounds'!$D$20,IF($Z202&gt;'RI compounds'!$D$19,(LN($Z202)-LN('RI compounds'!$D$19))*'RI compounds'!$H$20+'RI compounds'!$C$19,""),""))</f>
        <v/>
      </c>
      <c r="AS202" s="50" t="str">
        <f>IF($Z202=2300,'RI compounds'!$C$21,IF($Z202&lt;'RI compounds'!$D$21,IF($Z202&gt;'RI compounds'!$D$20,(LN($Z202)-LN('RI compounds'!$D$20))*'RI compounds'!$H$21+'RI compounds'!$C$20,""),""))</f>
        <v/>
      </c>
      <c r="AT202" s="50" t="str">
        <f>IF($Z202&gt;2300,(LN($Z202)-LN('RI compounds'!$D$20))*'RI compounds'!$H$21+'RI compounds'!$C$20,"")</f>
        <v/>
      </c>
    </row>
    <row r="203" spans="1:46" s="7" customFormat="1" ht="15" x14ac:dyDescent="0.25">
      <c r="A203" s="46">
        <f>+All!F203</f>
        <v>0</v>
      </c>
      <c r="B203" s="47" t="e">
        <f>All!#REF!</f>
        <v>#REF!</v>
      </c>
      <c r="C203" s="45" t="e">
        <f>IF(B203&lt;'RI compounds'!$C$3,INT(EXP((B203-'RI compounds'!$C$3)/'RI compounds'!$H$4+LN('RI compounds'!$D$3))),"")</f>
        <v>#REF!</v>
      </c>
      <c r="D203" s="45" t="e">
        <f>IF($B203&lt;'RI compounds'!$C$4,IF($B203&gt;'RI compounds'!$C$3,INT(EXP(($B203-'RI compounds'!$C$3)/'RI compounds'!$H$4+LN('RI compounds'!$D$3))),""),"")</f>
        <v>#REF!</v>
      </c>
      <c r="E203" s="45" t="e">
        <f>IF($B203&lt;'RI compounds'!$C$5,IF($B203&gt;'RI compounds'!$C$4,INT(EXP(($B203-'RI compounds'!$C$4)/'RI compounds'!$H$5+LN('RI compounds'!$D$4))),""),"")</f>
        <v>#REF!</v>
      </c>
      <c r="F203" s="45" t="e">
        <f>IF($B203&lt;'RI compounds'!$C$6,IF($B203&gt;'RI compounds'!$C$5,INT(EXP(($B203-'RI compounds'!$C$5)/'RI compounds'!$H$6+LN('RI compounds'!$D$5))),""),"")</f>
        <v>#REF!</v>
      </c>
      <c r="G203" s="45" t="e">
        <f>IF($B203&lt;'RI compounds'!$C$7,IF($B203&gt;'RI compounds'!$C$6,INT(EXP(($B203-'RI compounds'!$C$6)/'RI compounds'!$H$7+LN('RI compounds'!$D$6))),""),"")</f>
        <v>#REF!</v>
      </c>
      <c r="H203" s="45" t="e">
        <f>IF($B203&lt;'RI compounds'!$C$8,IF($B203&gt;'RI compounds'!$C$7,INT(EXP(($B203-'RI compounds'!$C$7)/'RI compounds'!$H$8+LN('RI compounds'!$D$7))),""),"")</f>
        <v>#REF!</v>
      </c>
      <c r="I203" s="45" t="e">
        <f>IF($B203&lt;'RI compounds'!$C$9,IF($B203&gt;'RI compounds'!$C$8,INT(EXP(($B203-'RI compounds'!$C$8)/'RI compounds'!$H$9+LN('RI compounds'!$D$8))),""),"")</f>
        <v>#REF!</v>
      </c>
      <c r="J203" s="45" t="e">
        <f>IF($B203&lt;'RI compounds'!$C$10,IF($B203&gt;'RI compounds'!$C$9,INT(EXP(($B203-'RI compounds'!$C$9)/'RI compounds'!$H$10+LN('RI compounds'!$D$9))),""),"")</f>
        <v>#REF!</v>
      </c>
      <c r="K203" s="45" t="e">
        <f>IF($B203&lt;'RI compounds'!$C$11,IF($B203&gt;'RI compounds'!$C$10,INT(EXP(($B203-'RI compounds'!$C$10)/'RI compounds'!$H$11+LN('RI compounds'!$D$10))),""),"")</f>
        <v>#REF!</v>
      </c>
      <c r="L203" s="45" t="e">
        <f>IF($B203&lt;'RI compounds'!$C$12,IF($B203&gt;'RI compounds'!$C$11,INT(EXP(($B203-'RI compounds'!$C$11)/'RI compounds'!$H$12+LN('RI compounds'!$D$11))),""),"")</f>
        <v>#REF!</v>
      </c>
      <c r="M203" s="45" t="e">
        <f>IF($B203&lt;'RI compounds'!$C$13,IF($B203&gt;'RI compounds'!$C$12,INT(EXP(($B203-'RI compounds'!$C$12)/'RI compounds'!$H$13+LN('RI compounds'!$D$12))),""),"")</f>
        <v>#REF!</v>
      </c>
      <c r="N203" s="45" t="e">
        <f>IF($B203&lt;'RI compounds'!$C$14,IF($B203&gt;'RI compounds'!$C$13,INT(EXP(($B203-'RI compounds'!$C$13)/'RI compounds'!$H$14+LN('RI compounds'!$D$13))),""),"")</f>
        <v>#REF!</v>
      </c>
      <c r="O203" s="45" t="e">
        <f>IF($B203&lt;'RI compounds'!$C$15,IF($B203&gt;'RI compounds'!$C$14,INT(EXP(($B203-'RI compounds'!$C$14)/'RI compounds'!$H$15+LN('RI compounds'!$D$14))),""),"")</f>
        <v>#REF!</v>
      </c>
      <c r="P203" s="45" t="e">
        <f>IF($B203&lt;'RI compounds'!$C$16,IF($B203&gt;'RI compounds'!$C$15,INT(EXP(($B203-'RI compounds'!$C$15)/'RI compounds'!$H$16+LN('RI compounds'!$D$15))),""),"")</f>
        <v>#REF!</v>
      </c>
      <c r="Q203" s="45" t="e">
        <f>IF($B203&lt;'RI compounds'!$C$17,IF($B203&gt;'RI compounds'!$C$16,INT(EXP(($B203-'RI compounds'!$C$16)/'RI compounds'!$H$17+LN('RI compounds'!$D$16))),""),"")</f>
        <v>#REF!</v>
      </c>
      <c r="R203" s="45" t="e">
        <f>IF($B203&lt;'RI compounds'!$C$18,IF($B203&gt;'RI compounds'!$C$17,INT(EXP(($B203-'RI compounds'!$C$17)/'RI compounds'!$H$18+LN('RI compounds'!$D$17))),""),"")</f>
        <v>#REF!</v>
      </c>
      <c r="S203" s="45" t="e">
        <f>IF($B203&lt;'RI compounds'!$C$19,IF($B203&gt;'RI compounds'!$C$18,INT(EXP(($B203-'RI compounds'!$C$18)/'RI compounds'!$H$19+LN('RI compounds'!$D$18))),""),"")</f>
        <v>#REF!</v>
      </c>
      <c r="T203" s="45" t="e">
        <f>IF($B203&lt;'RI compounds'!$C$20,IF($B203&gt;'RI compounds'!$C$19,INT(EXP(($B203-'RI compounds'!$C$19)/'RI compounds'!$H$20+LN('RI compounds'!$D$19))),""),"")</f>
        <v>#REF!</v>
      </c>
      <c r="U203" s="45" t="e">
        <f>IF($B203&lt;'RI compounds'!$C$21,IF($B203&gt;'RI compounds'!$C$20,INT(EXP(($B203-'RI compounds'!$C$20)/'RI compounds'!$H$21+LN('RI compounds'!$D$20))),""),"")</f>
        <v>#REF!</v>
      </c>
      <c r="V203" s="45" t="e">
        <f>IF($B203&gt;'RI compounds'!$C$21,INT(EXP(($B203-'RI compounds'!$C$20)/'RI compounds'!$H$21+LN('RI compounds'!$D$20))),"")</f>
        <v>#REF!</v>
      </c>
      <c r="W203" s="28"/>
      <c r="X203" s="48">
        <f>All!B203</f>
        <v>0</v>
      </c>
      <c r="Y203" s="46">
        <f>+All!F203</f>
        <v>0</v>
      </c>
      <c r="Z203" s="49">
        <f>+All!H203</f>
        <v>0</v>
      </c>
      <c r="AA203" s="50" t="e">
        <f>IF($Z203=500,'RI compounds'!$C$3,IF($Z203&lt;'RI compounds'!$D$3,(LN($Z203)-LN('RI compounds'!$D$3))*'RI compounds'!$H$4+'RI compounds'!$C$3,""))</f>
        <v>#NUM!</v>
      </c>
      <c r="AB203" s="50" t="str">
        <f>IF($Z203=600,'RI compounds'!$C$4,IF($Z203&lt;'RI compounds'!$D$4,IF($Z203&gt;'RI compounds'!$D$3,(LN($Z203)-LN('RI compounds'!$D$3))*'RI compounds'!$H$4+'RI compounds'!$C$3,""),""))</f>
        <v/>
      </c>
      <c r="AC203" s="50" t="str">
        <f>IF($Z203=700,+'RI compounds'!$C$5,IF($Z203&lt;'RI compounds'!$D$5,IF($Z203&gt;'RI compounds'!$D$4,(LN($Z203)-LN('RI compounds'!$D$4))*'RI compounds'!$H$5+'RI compounds'!$C$4,""),""))</f>
        <v/>
      </c>
      <c r="AD203" s="50" t="str">
        <f>IF($Z203=800,'RI compounds'!$C$6,IF($Z203&lt;'RI compounds'!$D$6,IF($Z203&gt;'RI compounds'!$D$5,(LN($Z203)-LN('RI compounds'!$D$5))*'RI compounds'!$H$6+'RI compounds'!$C$5,""),""))</f>
        <v/>
      </c>
      <c r="AE203" s="50" t="str">
        <f>IF($Z203=900,'RI compounds'!$C$7,IF($Z203&lt;'RI compounds'!$D$7,IF($Z203&gt;'RI compounds'!$D$6,(LN($Z203)-LN('RI compounds'!$D$6))*'RI compounds'!$H$7+'RI compounds'!$C$6,""),""))</f>
        <v/>
      </c>
      <c r="AF203" s="50" t="str">
        <f>IF($Z203=1000,'RI compounds'!$C$8,IF($Z203&lt;'RI compounds'!$D$8,IF($Z203&gt;'RI compounds'!$D$7,(LN($Z203)-LN('RI compounds'!$D$7))*'RI compounds'!$H$8+'RI compounds'!$C$7,""),""))</f>
        <v/>
      </c>
      <c r="AG203" s="50" t="str">
        <f>IF($Z203=1100,'RI compounds'!$C$9,IF($Z203&lt;'RI compounds'!$D$9,IF($Z203&gt;'RI compounds'!$D$8,(LN($Z203)-LN('RI compounds'!$D$8))*'RI compounds'!$H$9+'RI compounds'!$C$8,""),""))</f>
        <v/>
      </c>
      <c r="AH203" s="50" t="str">
        <f>IF($Z203=1200,'RI compounds'!$C$10,IF($Z203&lt;'RI compounds'!$D$10,IF($Z203&gt;'RI compounds'!$D$9,(LN($Z203)-LN('RI compounds'!$D$9))*'RI compounds'!$H$10+'RI compounds'!$C$9,""),""))</f>
        <v/>
      </c>
      <c r="AI203" s="50" t="str">
        <f>IF($Z203=1300,'RI compounds'!$C$11,IF($Z203&lt;'RI compounds'!$D$11,IF($Z203&gt;'RI compounds'!$D$10,(LN($Z203)-LN('RI compounds'!$D$10))*'RI compounds'!$H$11+'RI compounds'!$C$10,""),""))</f>
        <v/>
      </c>
      <c r="AJ203" s="50" t="str">
        <f>IF($Z203=1400,'RI compounds'!$C$12,IF($Z203&lt;'RI compounds'!$D$12,IF($Z203&gt;'RI compounds'!$D$11,(LN($Z203)-LN('RI compounds'!$D$11))*'RI compounds'!$H$12+'RI compounds'!$C$11,""),""))</f>
        <v/>
      </c>
      <c r="AK203" s="50" t="str">
        <f>IF($Z203=1500,'RI compounds'!$C$13,IF($Z203&lt;'RI compounds'!$D$13,IF($Z203&gt;'RI compounds'!$D$12,(LN($Z203)-LN('RI compounds'!$D$12))*'RI compounds'!$H$13+'RI compounds'!$C$12,""),""))</f>
        <v/>
      </c>
      <c r="AL203" s="50" t="str">
        <f>IF($Z203=1600,'RI compounds'!$C$14,IF($Z203&lt;'RI compounds'!$D$14,IF($Z203&gt;'RI compounds'!$D$13,(LN($Z203)-LN('RI compounds'!$D$13))*'RI compounds'!$H$14+'RI compounds'!$C$13,""),""))</f>
        <v/>
      </c>
      <c r="AM203" s="50" t="str">
        <f>IF($Z203=1700,'RI compounds'!$C$15,IF($Z203&lt;'RI compounds'!$D$15,IF($Z203&gt;'RI compounds'!$D$14,(LN($Z203)-LN('RI compounds'!$D$14))*'RI compounds'!$H$15+'RI compounds'!$C$14,""),""))</f>
        <v/>
      </c>
      <c r="AN203" s="50" t="str">
        <f>IF($Z203=1800,'RI compounds'!$C$16,IF($Z203&lt;'RI compounds'!$D$16,IF($Z203&gt;'RI compounds'!$D$15,(LN($Z203)-LN('RI compounds'!$D$15))*'RI compounds'!$H$16+'RI compounds'!$C$15,""),""))</f>
        <v/>
      </c>
      <c r="AO203" s="50" t="str">
        <f>IF($Z203=1900,'RI compounds'!$C$17,IF($Z203&lt;'RI compounds'!$D$17,IF($Z203&gt;'RI compounds'!$D$16,(LN($Z203)-LN('RI compounds'!$D$16))*'RI compounds'!$H$17+'RI compounds'!$C$16,""),""))</f>
        <v/>
      </c>
      <c r="AP203" s="50" t="str">
        <f>IF($Z203=2000,'RI compounds'!$C$18,IF($Z203&lt;'RI compounds'!$D$18,IF($Z203&gt;'RI compounds'!$D$17,(LN($Z203)-LN('RI compounds'!$D$17))*'RI compounds'!$H$18+'RI compounds'!$C$17,""),""))</f>
        <v/>
      </c>
      <c r="AQ203" s="50" t="str">
        <f>IF($Z203=2100,'RI compounds'!$C$19,IF($Z203&lt;'RI compounds'!$D$19,IF($Z203&gt;'RI compounds'!$D$18,(LN($Z203)-LN('RI compounds'!$D$18))*'RI compounds'!$H$19+'RI compounds'!$C$18,""),""))</f>
        <v/>
      </c>
      <c r="AR203" s="50" t="str">
        <f>IF($Z203=2200,'RI compounds'!$C$20,IF($Z203&lt;'RI compounds'!$D$20,IF($Z203&gt;'RI compounds'!$D$19,(LN($Z203)-LN('RI compounds'!$D$19))*'RI compounds'!$H$20+'RI compounds'!$C$19,""),""))</f>
        <v/>
      </c>
      <c r="AS203" s="50" t="str">
        <f>IF($Z203=2300,'RI compounds'!$C$21,IF($Z203&lt;'RI compounds'!$D$21,IF($Z203&gt;'RI compounds'!$D$20,(LN($Z203)-LN('RI compounds'!$D$20))*'RI compounds'!$H$21+'RI compounds'!$C$20,""),""))</f>
        <v/>
      </c>
      <c r="AT203" s="50" t="str">
        <f>IF($Z203&gt;2300,(LN($Z203)-LN('RI compounds'!$D$20))*'RI compounds'!$H$21+'RI compounds'!$C$20,"")</f>
        <v/>
      </c>
    </row>
    <row r="204" spans="1:46" s="7" customFormat="1" ht="15" x14ac:dyDescent="0.25">
      <c r="A204" s="46">
        <f>+All!F204</f>
        <v>0</v>
      </c>
      <c r="B204" s="47" t="e">
        <f>All!#REF!</f>
        <v>#REF!</v>
      </c>
      <c r="C204" s="45" t="e">
        <f>IF(B204&lt;'RI compounds'!$C$3,INT(EXP((B204-'RI compounds'!$C$3)/'RI compounds'!$H$4+LN('RI compounds'!$D$3))),"")</f>
        <v>#REF!</v>
      </c>
      <c r="D204" s="45" t="e">
        <f>IF($B204&lt;'RI compounds'!$C$4,IF($B204&gt;'RI compounds'!$C$3,INT(EXP(($B204-'RI compounds'!$C$3)/'RI compounds'!$H$4+LN('RI compounds'!$D$3))),""),"")</f>
        <v>#REF!</v>
      </c>
      <c r="E204" s="45" t="e">
        <f>IF($B204&lt;'RI compounds'!$C$5,IF($B204&gt;'RI compounds'!$C$4,INT(EXP(($B204-'RI compounds'!$C$4)/'RI compounds'!$H$5+LN('RI compounds'!$D$4))),""),"")</f>
        <v>#REF!</v>
      </c>
      <c r="F204" s="45" t="e">
        <f>IF($B204&lt;'RI compounds'!$C$6,IF($B204&gt;'RI compounds'!$C$5,INT(EXP(($B204-'RI compounds'!$C$5)/'RI compounds'!$H$6+LN('RI compounds'!$D$5))),""),"")</f>
        <v>#REF!</v>
      </c>
      <c r="G204" s="45" t="e">
        <f>IF($B204&lt;'RI compounds'!$C$7,IF($B204&gt;'RI compounds'!$C$6,INT(EXP(($B204-'RI compounds'!$C$6)/'RI compounds'!$H$7+LN('RI compounds'!$D$6))),""),"")</f>
        <v>#REF!</v>
      </c>
      <c r="H204" s="45" t="e">
        <f>IF($B204&lt;'RI compounds'!$C$8,IF($B204&gt;'RI compounds'!$C$7,INT(EXP(($B204-'RI compounds'!$C$7)/'RI compounds'!$H$8+LN('RI compounds'!$D$7))),""),"")</f>
        <v>#REF!</v>
      </c>
      <c r="I204" s="45" t="e">
        <f>IF($B204&lt;'RI compounds'!$C$9,IF($B204&gt;'RI compounds'!$C$8,INT(EXP(($B204-'RI compounds'!$C$8)/'RI compounds'!$H$9+LN('RI compounds'!$D$8))),""),"")</f>
        <v>#REF!</v>
      </c>
      <c r="J204" s="45" t="e">
        <f>IF($B204&lt;'RI compounds'!$C$10,IF($B204&gt;'RI compounds'!$C$9,INT(EXP(($B204-'RI compounds'!$C$9)/'RI compounds'!$H$10+LN('RI compounds'!$D$9))),""),"")</f>
        <v>#REF!</v>
      </c>
      <c r="K204" s="45" t="e">
        <f>IF($B204&lt;'RI compounds'!$C$11,IF($B204&gt;'RI compounds'!$C$10,INT(EXP(($B204-'RI compounds'!$C$10)/'RI compounds'!$H$11+LN('RI compounds'!$D$10))),""),"")</f>
        <v>#REF!</v>
      </c>
      <c r="L204" s="45" t="e">
        <f>IF($B204&lt;'RI compounds'!$C$12,IF($B204&gt;'RI compounds'!$C$11,INT(EXP(($B204-'RI compounds'!$C$11)/'RI compounds'!$H$12+LN('RI compounds'!$D$11))),""),"")</f>
        <v>#REF!</v>
      </c>
      <c r="M204" s="45" t="e">
        <f>IF($B204&lt;'RI compounds'!$C$13,IF($B204&gt;'RI compounds'!$C$12,INT(EXP(($B204-'RI compounds'!$C$12)/'RI compounds'!$H$13+LN('RI compounds'!$D$12))),""),"")</f>
        <v>#REF!</v>
      </c>
      <c r="N204" s="45" t="e">
        <f>IF($B204&lt;'RI compounds'!$C$14,IF($B204&gt;'RI compounds'!$C$13,INT(EXP(($B204-'RI compounds'!$C$13)/'RI compounds'!$H$14+LN('RI compounds'!$D$13))),""),"")</f>
        <v>#REF!</v>
      </c>
      <c r="O204" s="45" t="e">
        <f>IF($B204&lt;'RI compounds'!$C$15,IF($B204&gt;'RI compounds'!$C$14,INT(EXP(($B204-'RI compounds'!$C$14)/'RI compounds'!$H$15+LN('RI compounds'!$D$14))),""),"")</f>
        <v>#REF!</v>
      </c>
      <c r="P204" s="45" t="e">
        <f>IF($B204&lt;'RI compounds'!$C$16,IF($B204&gt;'RI compounds'!$C$15,INT(EXP(($B204-'RI compounds'!$C$15)/'RI compounds'!$H$16+LN('RI compounds'!$D$15))),""),"")</f>
        <v>#REF!</v>
      </c>
      <c r="Q204" s="45" t="e">
        <f>IF($B204&lt;'RI compounds'!$C$17,IF($B204&gt;'RI compounds'!$C$16,INT(EXP(($B204-'RI compounds'!$C$16)/'RI compounds'!$H$17+LN('RI compounds'!$D$16))),""),"")</f>
        <v>#REF!</v>
      </c>
      <c r="R204" s="45" t="e">
        <f>IF($B204&lt;'RI compounds'!$C$18,IF($B204&gt;'RI compounds'!$C$17,INT(EXP(($B204-'RI compounds'!$C$17)/'RI compounds'!$H$18+LN('RI compounds'!$D$17))),""),"")</f>
        <v>#REF!</v>
      </c>
      <c r="S204" s="45" t="e">
        <f>IF($B204&lt;'RI compounds'!$C$19,IF($B204&gt;'RI compounds'!$C$18,INT(EXP(($B204-'RI compounds'!$C$18)/'RI compounds'!$H$19+LN('RI compounds'!$D$18))),""),"")</f>
        <v>#REF!</v>
      </c>
      <c r="T204" s="45" t="e">
        <f>IF($B204&lt;'RI compounds'!$C$20,IF($B204&gt;'RI compounds'!$C$19,INT(EXP(($B204-'RI compounds'!$C$19)/'RI compounds'!$H$20+LN('RI compounds'!$D$19))),""),"")</f>
        <v>#REF!</v>
      </c>
      <c r="U204" s="45" t="e">
        <f>IF($B204&lt;'RI compounds'!$C$21,IF($B204&gt;'RI compounds'!$C$20,INT(EXP(($B204-'RI compounds'!$C$20)/'RI compounds'!$H$21+LN('RI compounds'!$D$20))),""),"")</f>
        <v>#REF!</v>
      </c>
      <c r="V204" s="45" t="e">
        <f>IF($B204&gt;'RI compounds'!$C$21,INT(EXP(($B204-'RI compounds'!$C$20)/'RI compounds'!$H$21+LN('RI compounds'!$D$20))),"")</f>
        <v>#REF!</v>
      </c>
      <c r="W204" s="28"/>
      <c r="X204" s="48">
        <f>All!B204</f>
        <v>0</v>
      </c>
      <c r="Y204" s="46">
        <f>+All!F204</f>
        <v>0</v>
      </c>
      <c r="Z204" s="49">
        <f>+All!H204</f>
        <v>0</v>
      </c>
      <c r="AA204" s="50" t="e">
        <f>IF($Z204=500,'RI compounds'!$C$3,IF($Z204&lt;'RI compounds'!$D$3,(LN($Z204)-LN('RI compounds'!$D$3))*'RI compounds'!$H$4+'RI compounds'!$C$3,""))</f>
        <v>#NUM!</v>
      </c>
      <c r="AB204" s="50" t="str">
        <f>IF($Z204=600,'RI compounds'!$C$4,IF($Z204&lt;'RI compounds'!$D$4,IF($Z204&gt;'RI compounds'!$D$3,(LN($Z204)-LN('RI compounds'!$D$3))*'RI compounds'!$H$4+'RI compounds'!$C$3,""),""))</f>
        <v/>
      </c>
      <c r="AC204" s="50" t="str">
        <f>IF($Z204=700,+'RI compounds'!$C$5,IF($Z204&lt;'RI compounds'!$D$5,IF($Z204&gt;'RI compounds'!$D$4,(LN($Z204)-LN('RI compounds'!$D$4))*'RI compounds'!$H$5+'RI compounds'!$C$4,""),""))</f>
        <v/>
      </c>
      <c r="AD204" s="50" t="str">
        <f>IF($Z204=800,'RI compounds'!$C$6,IF($Z204&lt;'RI compounds'!$D$6,IF($Z204&gt;'RI compounds'!$D$5,(LN($Z204)-LN('RI compounds'!$D$5))*'RI compounds'!$H$6+'RI compounds'!$C$5,""),""))</f>
        <v/>
      </c>
      <c r="AE204" s="50" t="str">
        <f>IF($Z204=900,'RI compounds'!$C$7,IF($Z204&lt;'RI compounds'!$D$7,IF($Z204&gt;'RI compounds'!$D$6,(LN($Z204)-LN('RI compounds'!$D$6))*'RI compounds'!$H$7+'RI compounds'!$C$6,""),""))</f>
        <v/>
      </c>
      <c r="AF204" s="50" t="str">
        <f>IF($Z204=1000,'RI compounds'!$C$8,IF($Z204&lt;'RI compounds'!$D$8,IF($Z204&gt;'RI compounds'!$D$7,(LN($Z204)-LN('RI compounds'!$D$7))*'RI compounds'!$H$8+'RI compounds'!$C$7,""),""))</f>
        <v/>
      </c>
      <c r="AG204" s="50" t="str">
        <f>IF($Z204=1100,'RI compounds'!$C$9,IF($Z204&lt;'RI compounds'!$D$9,IF($Z204&gt;'RI compounds'!$D$8,(LN($Z204)-LN('RI compounds'!$D$8))*'RI compounds'!$H$9+'RI compounds'!$C$8,""),""))</f>
        <v/>
      </c>
      <c r="AH204" s="50" t="str">
        <f>IF($Z204=1200,'RI compounds'!$C$10,IF($Z204&lt;'RI compounds'!$D$10,IF($Z204&gt;'RI compounds'!$D$9,(LN($Z204)-LN('RI compounds'!$D$9))*'RI compounds'!$H$10+'RI compounds'!$C$9,""),""))</f>
        <v/>
      </c>
      <c r="AI204" s="50" t="str">
        <f>IF($Z204=1300,'RI compounds'!$C$11,IF($Z204&lt;'RI compounds'!$D$11,IF($Z204&gt;'RI compounds'!$D$10,(LN($Z204)-LN('RI compounds'!$D$10))*'RI compounds'!$H$11+'RI compounds'!$C$10,""),""))</f>
        <v/>
      </c>
      <c r="AJ204" s="50" t="str">
        <f>IF($Z204=1400,'RI compounds'!$C$12,IF($Z204&lt;'RI compounds'!$D$12,IF($Z204&gt;'RI compounds'!$D$11,(LN($Z204)-LN('RI compounds'!$D$11))*'RI compounds'!$H$12+'RI compounds'!$C$11,""),""))</f>
        <v/>
      </c>
      <c r="AK204" s="50" t="str">
        <f>IF($Z204=1500,'RI compounds'!$C$13,IF($Z204&lt;'RI compounds'!$D$13,IF($Z204&gt;'RI compounds'!$D$12,(LN($Z204)-LN('RI compounds'!$D$12))*'RI compounds'!$H$13+'RI compounds'!$C$12,""),""))</f>
        <v/>
      </c>
      <c r="AL204" s="50" t="str">
        <f>IF($Z204=1600,'RI compounds'!$C$14,IF($Z204&lt;'RI compounds'!$D$14,IF($Z204&gt;'RI compounds'!$D$13,(LN($Z204)-LN('RI compounds'!$D$13))*'RI compounds'!$H$14+'RI compounds'!$C$13,""),""))</f>
        <v/>
      </c>
      <c r="AM204" s="50" t="str">
        <f>IF($Z204=1700,'RI compounds'!$C$15,IF($Z204&lt;'RI compounds'!$D$15,IF($Z204&gt;'RI compounds'!$D$14,(LN($Z204)-LN('RI compounds'!$D$14))*'RI compounds'!$H$15+'RI compounds'!$C$14,""),""))</f>
        <v/>
      </c>
      <c r="AN204" s="50" t="str">
        <f>IF($Z204=1800,'RI compounds'!$C$16,IF($Z204&lt;'RI compounds'!$D$16,IF($Z204&gt;'RI compounds'!$D$15,(LN($Z204)-LN('RI compounds'!$D$15))*'RI compounds'!$H$16+'RI compounds'!$C$15,""),""))</f>
        <v/>
      </c>
      <c r="AO204" s="50" t="str">
        <f>IF($Z204=1900,'RI compounds'!$C$17,IF($Z204&lt;'RI compounds'!$D$17,IF($Z204&gt;'RI compounds'!$D$16,(LN($Z204)-LN('RI compounds'!$D$16))*'RI compounds'!$H$17+'RI compounds'!$C$16,""),""))</f>
        <v/>
      </c>
      <c r="AP204" s="50" t="str">
        <f>IF($Z204=2000,'RI compounds'!$C$18,IF($Z204&lt;'RI compounds'!$D$18,IF($Z204&gt;'RI compounds'!$D$17,(LN($Z204)-LN('RI compounds'!$D$17))*'RI compounds'!$H$18+'RI compounds'!$C$17,""),""))</f>
        <v/>
      </c>
      <c r="AQ204" s="50" t="str">
        <f>IF($Z204=2100,'RI compounds'!$C$19,IF($Z204&lt;'RI compounds'!$D$19,IF($Z204&gt;'RI compounds'!$D$18,(LN($Z204)-LN('RI compounds'!$D$18))*'RI compounds'!$H$19+'RI compounds'!$C$18,""),""))</f>
        <v/>
      </c>
      <c r="AR204" s="50" t="str">
        <f>IF($Z204=2200,'RI compounds'!$C$20,IF($Z204&lt;'RI compounds'!$D$20,IF($Z204&gt;'RI compounds'!$D$19,(LN($Z204)-LN('RI compounds'!$D$19))*'RI compounds'!$H$20+'RI compounds'!$C$19,""),""))</f>
        <v/>
      </c>
      <c r="AS204" s="50" t="str">
        <f>IF($Z204=2300,'RI compounds'!$C$21,IF($Z204&lt;'RI compounds'!$D$21,IF($Z204&gt;'RI compounds'!$D$20,(LN($Z204)-LN('RI compounds'!$D$20))*'RI compounds'!$H$21+'RI compounds'!$C$20,""),""))</f>
        <v/>
      </c>
      <c r="AT204" s="50" t="str">
        <f>IF($Z204&gt;2300,(LN($Z204)-LN('RI compounds'!$D$20))*'RI compounds'!$H$21+'RI compounds'!$C$20,"")</f>
        <v/>
      </c>
    </row>
    <row r="205" spans="1:46" s="7" customFormat="1" ht="15" x14ac:dyDescent="0.25">
      <c r="A205" s="46">
        <f>+All!F205</f>
        <v>0</v>
      </c>
      <c r="B205" s="47" t="e">
        <f>All!#REF!</f>
        <v>#REF!</v>
      </c>
      <c r="C205" s="45" t="e">
        <f>IF(B205&lt;'RI compounds'!$C$3,INT(EXP((B205-'RI compounds'!$C$3)/'RI compounds'!$H$4+LN('RI compounds'!$D$3))),"")</f>
        <v>#REF!</v>
      </c>
      <c r="D205" s="45" t="e">
        <f>IF($B205&lt;'RI compounds'!$C$4,IF($B205&gt;'RI compounds'!$C$3,INT(EXP(($B205-'RI compounds'!$C$3)/'RI compounds'!$H$4+LN('RI compounds'!$D$3))),""),"")</f>
        <v>#REF!</v>
      </c>
      <c r="E205" s="45" t="e">
        <f>IF($B205&lt;'RI compounds'!$C$5,IF($B205&gt;'RI compounds'!$C$4,INT(EXP(($B205-'RI compounds'!$C$4)/'RI compounds'!$H$5+LN('RI compounds'!$D$4))),""),"")</f>
        <v>#REF!</v>
      </c>
      <c r="F205" s="45" t="e">
        <f>IF($B205&lt;'RI compounds'!$C$6,IF($B205&gt;'RI compounds'!$C$5,INT(EXP(($B205-'RI compounds'!$C$5)/'RI compounds'!$H$6+LN('RI compounds'!$D$5))),""),"")</f>
        <v>#REF!</v>
      </c>
      <c r="G205" s="45" t="e">
        <f>IF($B205&lt;'RI compounds'!$C$7,IF($B205&gt;'RI compounds'!$C$6,INT(EXP(($B205-'RI compounds'!$C$6)/'RI compounds'!$H$7+LN('RI compounds'!$D$6))),""),"")</f>
        <v>#REF!</v>
      </c>
      <c r="H205" s="45" t="e">
        <f>IF($B205&lt;'RI compounds'!$C$8,IF($B205&gt;'RI compounds'!$C$7,INT(EXP(($B205-'RI compounds'!$C$7)/'RI compounds'!$H$8+LN('RI compounds'!$D$7))),""),"")</f>
        <v>#REF!</v>
      </c>
      <c r="I205" s="45" t="e">
        <f>IF($B205&lt;'RI compounds'!$C$9,IF($B205&gt;'RI compounds'!$C$8,INT(EXP(($B205-'RI compounds'!$C$8)/'RI compounds'!$H$9+LN('RI compounds'!$D$8))),""),"")</f>
        <v>#REF!</v>
      </c>
      <c r="J205" s="45" t="e">
        <f>IF($B205&lt;'RI compounds'!$C$10,IF($B205&gt;'RI compounds'!$C$9,INT(EXP(($B205-'RI compounds'!$C$9)/'RI compounds'!$H$10+LN('RI compounds'!$D$9))),""),"")</f>
        <v>#REF!</v>
      </c>
      <c r="K205" s="45" t="e">
        <f>IF($B205&lt;'RI compounds'!$C$11,IF($B205&gt;'RI compounds'!$C$10,INT(EXP(($B205-'RI compounds'!$C$10)/'RI compounds'!$H$11+LN('RI compounds'!$D$10))),""),"")</f>
        <v>#REF!</v>
      </c>
      <c r="L205" s="45" t="e">
        <f>IF($B205&lt;'RI compounds'!$C$12,IF($B205&gt;'RI compounds'!$C$11,INT(EXP(($B205-'RI compounds'!$C$11)/'RI compounds'!$H$12+LN('RI compounds'!$D$11))),""),"")</f>
        <v>#REF!</v>
      </c>
      <c r="M205" s="45" t="e">
        <f>IF($B205&lt;'RI compounds'!$C$13,IF($B205&gt;'RI compounds'!$C$12,INT(EXP(($B205-'RI compounds'!$C$12)/'RI compounds'!$H$13+LN('RI compounds'!$D$12))),""),"")</f>
        <v>#REF!</v>
      </c>
      <c r="N205" s="45" t="e">
        <f>IF($B205&lt;'RI compounds'!$C$14,IF($B205&gt;'RI compounds'!$C$13,INT(EXP(($B205-'RI compounds'!$C$13)/'RI compounds'!$H$14+LN('RI compounds'!$D$13))),""),"")</f>
        <v>#REF!</v>
      </c>
      <c r="O205" s="45" t="e">
        <f>IF($B205&lt;'RI compounds'!$C$15,IF($B205&gt;'RI compounds'!$C$14,INT(EXP(($B205-'RI compounds'!$C$14)/'RI compounds'!$H$15+LN('RI compounds'!$D$14))),""),"")</f>
        <v>#REF!</v>
      </c>
      <c r="P205" s="45" t="e">
        <f>IF($B205&lt;'RI compounds'!$C$16,IF($B205&gt;'RI compounds'!$C$15,INT(EXP(($B205-'RI compounds'!$C$15)/'RI compounds'!$H$16+LN('RI compounds'!$D$15))),""),"")</f>
        <v>#REF!</v>
      </c>
      <c r="Q205" s="45" t="e">
        <f>IF($B205&lt;'RI compounds'!$C$17,IF($B205&gt;'RI compounds'!$C$16,INT(EXP(($B205-'RI compounds'!$C$16)/'RI compounds'!$H$17+LN('RI compounds'!$D$16))),""),"")</f>
        <v>#REF!</v>
      </c>
      <c r="R205" s="45" t="e">
        <f>IF($B205&lt;'RI compounds'!$C$18,IF($B205&gt;'RI compounds'!$C$17,INT(EXP(($B205-'RI compounds'!$C$17)/'RI compounds'!$H$18+LN('RI compounds'!$D$17))),""),"")</f>
        <v>#REF!</v>
      </c>
      <c r="S205" s="45" t="e">
        <f>IF($B205&lt;'RI compounds'!$C$19,IF($B205&gt;'RI compounds'!$C$18,INT(EXP(($B205-'RI compounds'!$C$18)/'RI compounds'!$H$19+LN('RI compounds'!$D$18))),""),"")</f>
        <v>#REF!</v>
      </c>
      <c r="T205" s="45" t="e">
        <f>IF($B205&lt;'RI compounds'!$C$20,IF($B205&gt;'RI compounds'!$C$19,INT(EXP(($B205-'RI compounds'!$C$19)/'RI compounds'!$H$20+LN('RI compounds'!$D$19))),""),"")</f>
        <v>#REF!</v>
      </c>
      <c r="U205" s="45" t="e">
        <f>IF($B205&lt;'RI compounds'!$C$21,IF($B205&gt;'RI compounds'!$C$20,INT(EXP(($B205-'RI compounds'!$C$20)/'RI compounds'!$H$21+LN('RI compounds'!$D$20))),""),"")</f>
        <v>#REF!</v>
      </c>
      <c r="V205" s="45" t="e">
        <f>IF($B205&gt;'RI compounds'!$C$21,INT(EXP(($B205-'RI compounds'!$C$20)/'RI compounds'!$H$21+LN('RI compounds'!$D$20))),"")</f>
        <v>#REF!</v>
      </c>
      <c r="W205" s="28"/>
      <c r="X205" s="48">
        <f>All!B205</f>
        <v>0</v>
      </c>
      <c r="Y205" s="46">
        <f>+All!F205</f>
        <v>0</v>
      </c>
      <c r="Z205" s="49">
        <f>+All!H205</f>
        <v>0</v>
      </c>
      <c r="AA205" s="50" t="e">
        <f>IF($Z205=500,'RI compounds'!$C$3,IF($Z205&lt;'RI compounds'!$D$3,(LN($Z205)-LN('RI compounds'!$D$3))*'RI compounds'!$H$4+'RI compounds'!$C$3,""))</f>
        <v>#NUM!</v>
      </c>
      <c r="AB205" s="50" t="str">
        <f>IF($Z205=600,'RI compounds'!$C$4,IF($Z205&lt;'RI compounds'!$D$4,IF($Z205&gt;'RI compounds'!$D$3,(LN($Z205)-LN('RI compounds'!$D$3))*'RI compounds'!$H$4+'RI compounds'!$C$3,""),""))</f>
        <v/>
      </c>
      <c r="AC205" s="50" t="str">
        <f>IF($Z205=700,+'RI compounds'!$C$5,IF($Z205&lt;'RI compounds'!$D$5,IF($Z205&gt;'RI compounds'!$D$4,(LN($Z205)-LN('RI compounds'!$D$4))*'RI compounds'!$H$5+'RI compounds'!$C$4,""),""))</f>
        <v/>
      </c>
      <c r="AD205" s="50" t="str">
        <f>IF($Z205=800,'RI compounds'!$C$6,IF($Z205&lt;'RI compounds'!$D$6,IF($Z205&gt;'RI compounds'!$D$5,(LN($Z205)-LN('RI compounds'!$D$5))*'RI compounds'!$H$6+'RI compounds'!$C$5,""),""))</f>
        <v/>
      </c>
      <c r="AE205" s="50" t="str">
        <f>IF($Z205=900,'RI compounds'!$C$7,IF($Z205&lt;'RI compounds'!$D$7,IF($Z205&gt;'RI compounds'!$D$6,(LN($Z205)-LN('RI compounds'!$D$6))*'RI compounds'!$H$7+'RI compounds'!$C$6,""),""))</f>
        <v/>
      </c>
      <c r="AF205" s="50" t="str">
        <f>IF($Z205=1000,'RI compounds'!$C$8,IF($Z205&lt;'RI compounds'!$D$8,IF($Z205&gt;'RI compounds'!$D$7,(LN($Z205)-LN('RI compounds'!$D$7))*'RI compounds'!$H$8+'RI compounds'!$C$7,""),""))</f>
        <v/>
      </c>
      <c r="AG205" s="50" t="str">
        <f>IF($Z205=1100,'RI compounds'!$C$9,IF($Z205&lt;'RI compounds'!$D$9,IF($Z205&gt;'RI compounds'!$D$8,(LN($Z205)-LN('RI compounds'!$D$8))*'RI compounds'!$H$9+'RI compounds'!$C$8,""),""))</f>
        <v/>
      </c>
      <c r="AH205" s="50" t="str">
        <f>IF($Z205=1200,'RI compounds'!$C$10,IF($Z205&lt;'RI compounds'!$D$10,IF($Z205&gt;'RI compounds'!$D$9,(LN($Z205)-LN('RI compounds'!$D$9))*'RI compounds'!$H$10+'RI compounds'!$C$9,""),""))</f>
        <v/>
      </c>
      <c r="AI205" s="50" t="str">
        <f>IF($Z205=1300,'RI compounds'!$C$11,IF($Z205&lt;'RI compounds'!$D$11,IF($Z205&gt;'RI compounds'!$D$10,(LN($Z205)-LN('RI compounds'!$D$10))*'RI compounds'!$H$11+'RI compounds'!$C$10,""),""))</f>
        <v/>
      </c>
      <c r="AJ205" s="50" t="str">
        <f>IF($Z205=1400,'RI compounds'!$C$12,IF($Z205&lt;'RI compounds'!$D$12,IF($Z205&gt;'RI compounds'!$D$11,(LN($Z205)-LN('RI compounds'!$D$11))*'RI compounds'!$H$12+'RI compounds'!$C$11,""),""))</f>
        <v/>
      </c>
      <c r="AK205" s="50" t="str">
        <f>IF($Z205=1500,'RI compounds'!$C$13,IF($Z205&lt;'RI compounds'!$D$13,IF($Z205&gt;'RI compounds'!$D$12,(LN($Z205)-LN('RI compounds'!$D$12))*'RI compounds'!$H$13+'RI compounds'!$C$12,""),""))</f>
        <v/>
      </c>
      <c r="AL205" s="50" t="str">
        <f>IF($Z205=1600,'RI compounds'!$C$14,IF($Z205&lt;'RI compounds'!$D$14,IF($Z205&gt;'RI compounds'!$D$13,(LN($Z205)-LN('RI compounds'!$D$13))*'RI compounds'!$H$14+'RI compounds'!$C$13,""),""))</f>
        <v/>
      </c>
      <c r="AM205" s="50" t="str">
        <f>IF($Z205=1700,'RI compounds'!$C$15,IF($Z205&lt;'RI compounds'!$D$15,IF($Z205&gt;'RI compounds'!$D$14,(LN($Z205)-LN('RI compounds'!$D$14))*'RI compounds'!$H$15+'RI compounds'!$C$14,""),""))</f>
        <v/>
      </c>
      <c r="AN205" s="50" t="str">
        <f>IF($Z205=1800,'RI compounds'!$C$16,IF($Z205&lt;'RI compounds'!$D$16,IF($Z205&gt;'RI compounds'!$D$15,(LN($Z205)-LN('RI compounds'!$D$15))*'RI compounds'!$H$16+'RI compounds'!$C$15,""),""))</f>
        <v/>
      </c>
      <c r="AO205" s="50" t="str">
        <f>IF($Z205=1900,'RI compounds'!$C$17,IF($Z205&lt;'RI compounds'!$D$17,IF($Z205&gt;'RI compounds'!$D$16,(LN($Z205)-LN('RI compounds'!$D$16))*'RI compounds'!$H$17+'RI compounds'!$C$16,""),""))</f>
        <v/>
      </c>
      <c r="AP205" s="50" t="str">
        <f>IF($Z205=2000,'RI compounds'!$C$18,IF($Z205&lt;'RI compounds'!$D$18,IF($Z205&gt;'RI compounds'!$D$17,(LN($Z205)-LN('RI compounds'!$D$17))*'RI compounds'!$H$18+'RI compounds'!$C$17,""),""))</f>
        <v/>
      </c>
      <c r="AQ205" s="50" t="str">
        <f>IF($Z205=2100,'RI compounds'!$C$19,IF($Z205&lt;'RI compounds'!$D$19,IF($Z205&gt;'RI compounds'!$D$18,(LN($Z205)-LN('RI compounds'!$D$18))*'RI compounds'!$H$19+'RI compounds'!$C$18,""),""))</f>
        <v/>
      </c>
      <c r="AR205" s="50" t="str">
        <f>IF($Z205=2200,'RI compounds'!$C$20,IF($Z205&lt;'RI compounds'!$D$20,IF($Z205&gt;'RI compounds'!$D$19,(LN($Z205)-LN('RI compounds'!$D$19))*'RI compounds'!$H$20+'RI compounds'!$C$19,""),""))</f>
        <v/>
      </c>
      <c r="AS205" s="50" t="str">
        <f>IF($Z205=2300,'RI compounds'!$C$21,IF($Z205&lt;'RI compounds'!$D$21,IF($Z205&gt;'RI compounds'!$D$20,(LN($Z205)-LN('RI compounds'!$D$20))*'RI compounds'!$H$21+'RI compounds'!$C$20,""),""))</f>
        <v/>
      </c>
      <c r="AT205" s="50" t="str">
        <f>IF($Z205&gt;2300,(LN($Z205)-LN('RI compounds'!$D$20))*'RI compounds'!$H$21+'RI compounds'!$C$20,"")</f>
        <v/>
      </c>
    </row>
    <row r="206" spans="1:46" s="7" customFormat="1" ht="15" x14ac:dyDescent="0.25">
      <c r="A206" s="46">
        <f>+All!F206</f>
        <v>0</v>
      </c>
      <c r="B206" s="47" t="e">
        <f>All!#REF!</f>
        <v>#REF!</v>
      </c>
      <c r="C206" s="45" t="e">
        <f>IF(B206&lt;'RI compounds'!$C$3,INT(EXP((B206-'RI compounds'!$C$3)/'RI compounds'!$H$4+LN('RI compounds'!$D$3))),"")</f>
        <v>#REF!</v>
      </c>
      <c r="D206" s="45" t="e">
        <f>IF($B206&lt;'RI compounds'!$C$4,IF($B206&gt;'RI compounds'!$C$3,INT(EXP(($B206-'RI compounds'!$C$3)/'RI compounds'!$H$4+LN('RI compounds'!$D$3))),""),"")</f>
        <v>#REF!</v>
      </c>
      <c r="E206" s="45" t="e">
        <f>IF($B206&lt;'RI compounds'!$C$5,IF($B206&gt;'RI compounds'!$C$4,INT(EXP(($B206-'RI compounds'!$C$4)/'RI compounds'!$H$5+LN('RI compounds'!$D$4))),""),"")</f>
        <v>#REF!</v>
      </c>
      <c r="F206" s="45" t="e">
        <f>IF($B206&lt;'RI compounds'!$C$6,IF($B206&gt;'RI compounds'!$C$5,INT(EXP(($B206-'RI compounds'!$C$5)/'RI compounds'!$H$6+LN('RI compounds'!$D$5))),""),"")</f>
        <v>#REF!</v>
      </c>
      <c r="G206" s="45" t="e">
        <f>IF($B206&lt;'RI compounds'!$C$7,IF($B206&gt;'RI compounds'!$C$6,INT(EXP(($B206-'RI compounds'!$C$6)/'RI compounds'!$H$7+LN('RI compounds'!$D$6))),""),"")</f>
        <v>#REF!</v>
      </c>
      <c r="H206" s="45" t="e">
        <f>IF($B206&lt;'RI compounds'!$C$8,IF($B206&gt;'RI compounds'!$C$7,INT(EXP(($B206-'RI compounds'!$C$7)/'RI compounds'!$H$8+LN('RI compounds'!$D$7))),""),"")</f>
        <v>#REF!</v>
      </c>
      <c r="I206" s="45" t="e">
        <f>IF($B206&lt;'RI compounds'!$C$9,IF($B206&gt;'RI compounds'!$C$8,INT(EXP(($B206-'RI compounds'!$C$8)/'RI compounds'!$H$9+LN('RI compounds'!$D$8))),""),"")</f>
        <v>#REF!</v>
      </c>
      <c r="J206" s="45" t="e">
        <f>IF($B206&lt;'RI compounds'!$C$10,IF($B206&gt;'RI compounds'!$C$9,INT(EXP(($B206-'RI compounds'!$C$9)/'RI compounds'!$H$10+LN('RI compounds'!$D$9))),""),"")</f>
        <v>#REF!</v>
      </c>
      <c r="K206" s="45" t="e">
        <f>IF($B206&lt;'RI compounds'!$C$11,IF($B206&gt;'RI compounds'!$C$10,INT(EXP(($B206-'RI compounds'!$C$10)/'RI compounds'!$H$11+LN('RI compounds'!$D$10))),""),"")</f>
        <v>#REF!</v>
      </c>
      <c r="L206" s="45" t="e">
        <f>IF($B206&lt;'RI compounds'!$C$12,IF($B206&gt;'RI compounds'!$C$11,INT(EXP(($B206-'RI compounds'!$C$11)/'RI compounds'!$H$12+LN('RI compounds'!$D$11))),""),"")</f>
        <v>#REF!</v>
      </c>
      <c r="M206" s="45" t="e">
        <f>IF($B206&lt;'RI compounds'!$C$13,IF($B206&gt;'RI compounds'!$C$12,INT(EXP(($B206-'RI compounds'!$C$12)/'RI compounds'!$H$13+LN('RI compounds'!$D$12))),""),"")</f>
        <v>#REF!</v>
      </c>
      <c r="N206" s="45" t="e">
        <f>IF($B206&lt;'RI compounds'!$C$14,IF($B206&gt;'RI compounds'!$C$13,INT(EXP(($B206-'RI compounds'!$C$13)/'RI compounds'!$H$14+LN('RI compounds'!$D$13))),""),"")</f>
        <v>#REF!</v>
      </c>
      <c r="O206" s="45" t="e">
        <f>IF($B206&lt;'RI compounds'!$C$15,IF($B206&gt;'RI compounds'!$C$14,INT(EXP(($B206-'RI compounds'!$C$14)/'RI compounds'!$H$15+LN('RI compounds'!$D$14))),""),"")</f>
        <v>#REF!</v>
      </c>
      <c r="P206" s="45" t="e">
        <f>IF($B206&lt;'RI compounds'!$C$16,IF($B206&gt;'RI compounds'!$C$15,INT(EXP(($B206-'RI compounds'!$C$15)/'RI compounds'!$H$16+LN('RI compounds'!$D$15))),""),"")</f>
        <v>#REF!</v>
      </c>
      <c r="Q206" s="45" t="e">
        <f>IF($B206&lt;'RI compounds'!$C$17,IF($B206&gt;'RI compounds'!$C$16,INT(EXP(($B206-'RI compounds'!$C$16)/'RI compounds'!$H$17+LN('RI compounds'!$D$16))),""),"")</f>
        <v>#REF!</v>
      </c>
      <c r="R206" s="45" t="e">
        <f>IF($B206&lt;'RI compounds'!$C$18,IF($B206&gt;'RI compounds'!$C$17,INT(EXP(($B206-'RI compounds'!$C$17)/'RI compounds'!$H$18+LN('RI compounds'!$D$17))),""),"")</f>
        <v>#REF!</v>
      </c>
      <c r="S206" s="45" t="e">
        <f>IF($B206&lt;'RI compounds'!$C$19,IF($B206&gt;'RI compounds'!$C$18,INT(EXP(($B206-'RI compounds'!$C$18)/'RI compounds'!$H$19+LN('RI compounds'!$D$18))),""),"")</f>
        <v>#REF!</v>
      </c>
      <c r="T206" s="45" t="e">
        <f>IF($B206&lt;'RI compounds'!$C$20,IF($B206&gt;'RI compounds'!$C$19,INT(EXP(($B206-'RI compounds'!$C$19)/'RI compounds'!$H$20+LN('RI compounds'!$D$19))),""),"")</f>
        <v>#REF!</v>
      </c>
      <c r="U206" s="45" t="e">
        <f>IF($B206&lt;'RI compounds'!$C$21,IF($B206&gt;'RI compounds'!$C$20,INT(EXP(($B206-'RI compounds'!$C$20)/'RI compounds'!$H$21+LN('RI compounds'!$D$20))),""),"")</f>
        <v>#REF!</v>
      </c>
      <c r="V206" s="45" t="e">
        <f>IF($B206&gt;'RI compounds'!$C$21,INT(EXP(($B206-'RI compounds'!$C$20)/'RI compounds'!$H$21+LN('RI compounds'!$D$20))),"")</f>
        <v>#REF!</v>
      </c>
      <c r="W206" s="28"/>
      <c r="X206" s="48">
        <f>All!B206</f>
        <v>0</v>
      </c>
      <c r="Y206" s="46">
        <f>+All!F206</f>
        <v>0</v>
      </c>
      <c r="Z206" s="49">
        <f>+All!H206</f>
        <v>0</v>
      </c>
      <c r="AA206" s="50" t="e">
        <f>IF($Z206=500,'RI compounds'!$C$3,IF($Z206&lt;'RI compounds'!$D$3,(LN($Z206)-LN('RI compounds'!$D$3))*'RI compounds'!$H$4+'RI compounds'!$C$3,""))</f>
        <v>#NUM!</v>
      </c>
      <c r="AB206" s="50" t="str">
        <f>IF($Z206=600,'RI compounds'!$C$4,IF($Z206&lt;'RI compounds'!$D$4,IF($Z206&gt;'RI compounds'!$D$3,(LN($Z206)-LN('RI compounds'!$D$3))*'RI compounds'!$H$4+'RI compounds'!$C$3,""),""))</f>
        <v/>
      </c>
      <c r="AC206" s="50" t="str">
        <f>IF($Z206=700,+'RI compounds'!$C$5,IF($Z206&lt;'RI compounds'!$D$5,IF($Z206&gt;'RI compounds'!$D$4,(LN($Z206)-LN('RI compounds'!$D$4))*'RI compounds'!$H$5+'RI compounds'!$C$4,""),""))</f>
        <v/>
      </c>
      <c r="AD206" s="50" t="str">
        <f>IF($Z206=800,'RI compounds'!$C$6,IF($Z206&lt;'RI compounds'!$D$6,IF($Z206&gt;'RI compounds'!$D$5,(LN($Z206)-LN('RI compounds'!$D$5))*'RI compounds'!$H$6+'RI compounds'!$C$5,""),""))</f>
        <v/>
      </c>
      <c r="AE206" s="50" t="str">
        <f>IF($Z206=900,'RI compounds'!$C$7,IF($Z206&lt;'RI compounds'!$D$7,IF($Z206&gt;'RI compounds'!$D$6,(LN($Z206)-LN('RI compounds'!$D$6))*'RI compounds'!$H$7+'RI compounds'!$C$6,""),""))</f>
        <v/>
      </c>
      <c r="AF206" s="50" t="str">
        <f>IF($Z206=1000,'RI compounds'!$C$8,IF($Z206&lt;'RI compounds'!$D$8,IF($Z206&gt;'RI compounds'!$D$7,(LN($Z206)-LN('RI compounds'!$D$7))*'RI compounds'!$H$8+'RI compounds'!$C$7,""),""))</f>
        <v/>
      </c>
      <c r="AG206" s="50" t="str">
        <f>IF($Z206=1100,'RI compounds'!$C$9,IF($Z206&lt;'RI compounds'!$D$9,IF($Z206&gt;'RI compounds'!$D$8,(LN($Z206)-LN('RI compounds'!$D$8))*'RI compounds'!$H$9+'RI compounds'!$C$8,""),""))</f>
        <v/>
      </c>
      <c r="AH206" s="50" t="str">
        <f>IF($Z206=1200,'RI compounds'!$C$10,IF($Z206&lt;'RI compounds'!$D$10,IF($Z206&gt;'RI compounds'!$D$9,(LN($Z206)-LN('RI compounds'!$D$9))*'RI compounds'!$H$10+'RI compounds'!$C$9,""),""))</f>
        <v/>
      </c>
      <c r="AI206" s="50" t="str">
        <f>IF($Z206=1300,'RI compounds'!$C$11,IF($Z206&lt;'RI compounds'!$D$11,IF($Z206&gt;'RI compounds'!$D$10,(LN($Z206)-LN('RI compounds'!$D$10))*'RI compounds'!$H$11+'RI compounds'!$C$10,""),""))</f>
        <v/>
      </c>
      <c r="AJ206" s="50" t="str">
        <f>IF($Z206=1400,'RI compounds'!$C$12,IF($Z206&lt;'RI compounds'!$D$12,IF($Z206&gt;'RI compounds'!$D$11,(LN($Z206)-LN('RI compounds'!$D$11))*'RI compounds'!$H$12+'RI compounds'!$C$11,""),""))</f>
        <v/>
      </c>
      <c r="AK206" s="50" t="str">
        <f>IF($Z206=1500,'RI compounds'!$C$13,IF($Z206&lt;'RI compounds'!$D$13,IF($Z206&gt;'RI compounds'!$D$12,(LN($Z206)-LN('RI compounds'!$D$12))*'RI compounds'!$H$13+'RI compounds'!$C$12,""),""))</f>
        <v/>
      </c>
      <c r="AL206" s="50" t="str">
        <f>IF($Z206=1600,'RI compounds'!$C$14,IF($Z206&lt;'RI compounds'!$D$14,IF($Z206&gt;'RI compounds'!$D$13,(LN($Z206)-LN('RI compounds'!$D$13))*'RI compounds'!$H$14+'RI compounds'!$C$13,""),""))</f>
        <v/>
      </c>
      <c r="AM206" s="50" t="str">
        <f>IF($Z206=1700,'RI compounds'!$C$15,IF($Z206&lt;'RI compounds'!$D$15,IF($Z206&gt;'RI compounds'!$D$14,(LN($Z206)-LN('RI compounds'!$D$14))*'RI compounds'!$H$15+'RI compounds'!$C$14,""),""))</f>
        <v/>
      </c>
      <c r="AN206" s="50" t="str">
        <f>IF($Z206=1800,'RI compounds'!$C$16,IF($Z206&lt;'RI compounds'!$D$16,IF($Z206&gt;'RI compounds'!$D$15,(LN($Z206)-LN('RI compounds'!$D$15))*'RI compounds'!$H$16+'RI compounds'!$C$15,""),""))</f>
        <v/>
      </c>
      <c r="AO206" s="50" t="str">
        <f>IF($Z206=1900,'RI compounds'!$C$17,IF($Z206&lt;'RI compounds'!$D$17,IF($Z206&gt;'RI compounds'!$D$16,(LN($Z206)-LN('RI compounds'!$D$16))*'RI compounds'!$H$17+'RI compounds'!$C$16,""),""))</f>
        <v/>
      </c>
      <c r="AP206" s="50" t="str">
        <f>IF($Z206=2000,'RI compounds'!$C$18,IF($Z206&lt;'RI compounds'!$D$18,IF($Z206&gt;'RI compounds'!$D$17,(LN($Z206)-LN('RI compounds'!$D$17))*'RI compounds'!$H$18+'RI compounds'!$C$17,""),""))</f>
        <v/>
      </c>
      <c r="AQ206" s="50" t="str">
        <f>IF($Z206=2100,'RI compounds'!$C$19,IF($Z206&lt;'RI compounds'!$D$19,IF($Z206&gt;'RI compounds'!$D$18,(LN($Z206)-LN('RI compounds'!$D$18))*'RI compounds'!$H$19+'RI compounds'!$C$18,""),""))</f>
        <v/>
      </c>
      <c r="AR206" s="50" t="str">
        <f>IF($Z206=2200,'RI compounds'!$C$20,IF($Z206&lt;'RI compounds'!$D$20,IF($Z206&gt;'RI compounds'!$D$19,(LN($Z206)-LN('RI compounds'!$D$19))*'RI compounds'!$H$20+'RI compounds'!$C$19,""),""))</f>
        <v/>
      </c>
      <c r="AS206" s="50" t="str">
        <f>IF($Z206=2300,'RI compounds'!$C$21,IF($Z206&lt;'RI compounds'!$D$21,IF($Z206&gt;'RI compounds'!$D$20,(LN($Z206)-LN('RI compounds'!$D$20))*'RI compounds'!$H$21+'RI compounds'!$C$20,""),""))</f>
        <v/>
      </c>
      <c r="AT206" s="50" t="str">
        <f>IF($Z206&gt;2300,(LN($Z206)-LN('RI compounds'!$D$20))*'RI compounds'!$H$21+'RI compounds'!$C$20,"")</f>
        <v/>
      </c>
    </row>
    <row r="207" spans="1:46" s="7" customFormat="1" ht="15" x14ac:dyDescent="0.25">
      <c r="A207" s="46">
        <f>+All!F207</f>
        <v>0</v>
      </c>
      <c r="B207" s="47" t="e">
        <f>All!#REF!</f>
        <v>#REF!</v>
      </c>
      <c r="C207" s="45" t="e">
        <f>IF(B207&lt;'RI compounds'!$C$3,INT(EXP((B207-'RI compounds'!$C$3)/'RI compounds'!$H$4+LN('RI compounds'!$D$3))),"")</f>
        <v>#REF!</v>
      </c>
      <c r="D207" s="45" t="e">
        <f>IF($B207&lt;'RI compounds'!$C$4,IF($B207&gt;'RI compounds'!$C$3,INT(EXP(($B207-'RI compounds'!$C$3)/'RI compounds'!$H$4+LN('RI compounds'!$D$3))),""),"")</f>
        <v>#REF!</v>
      </c>
      <c r="E207" s="45" t="e">
        <f>IF($B207&lt;'RI compounds'!$C$5,IF($B207&gt;'RI compounds'!$C$4,INT(EXP(($B207-'RI compounds'!$C$4)/'RI compounds'!$H$5+LN('RI compounds'!$D$4))),""),"")</f>
        <v>#REF!</v>
      </c>
      <c r="F207" s="45" t="e">
        <f>IF($B207&lt;'RI compounds'!$C$6,IF($B207&gt;'RI compounds'!$C$5,INT(EXP(($B207-'RI compounds'!$C$5)/'RI compounds'!$H$6+LN('RI compounds'!$D$5))),""),"")</f>
        <v>#REF!</v>
      </c>
      <c r="G207" s="45" t="e">
        <f>IF($B207&lt;'RI compounds'!$C$7,IF($B207&gt;'RI compounds'!$C$6,INT(EXP(($B207-'RI compounds'!$C$6)/'RI compounds'!$H$7+LN('RI compounds'!$D$6))),""),"")</f>
        <v>#REF!</v>
      </c>
      <c r="H207" s="45" t="e">
        <f>IF($B207&lt;'RI compounds'!$C$8,IF($B207&gt;'RI compounds'!$C$7,INT(EXP(($B207-'RI compounds'!$C$7)/'RI compounds'!$H$8+LN('RI compounds'!$D$7))),""),"")</f>
        <v>#REF!</v>
      </c>
      <c r="I207" s="45" t="e">
        <f>IF($B207&lt;'RI compounds'!$C$9,IF($B207&gt;'RI compounds'!$C$8,INT(EXP(($B207-'RI compounds'!$C$8)/'RI compounds'!$H$9+LN('RI compounds'!$D$8))),""),"")</f>
        <v>#REF!</v>
      </c>
      <c r="J207" s="45" t="e">
        <f>IF($B207&lt;'RI compounds'!$C$10,IF($B207&gt;'RI compounds'!$C$9,INT(EXP(($B207-'RI compounds'!$C$9)/'RI compounds'!$H$10+LN('RI compounds'!$D$9))),""),"")</f>
        <v>#REF!</v>
      </c>
      <c r="K207" s="45" t="e">
        <f>IF($B207&lt;'RI compounds'!$C$11,IF($B207&gt;'RI compounds'!$C$10,INT(EXP(($B207-'RI compounds'!$C$10)/'RI compounds'!$H$11+LN('RI compounds'!$D$10))),""),"")</f>
        <v>#REF!</v>
      </c>
      <c r="L207" s="45" t="e">
        <f>IF($B207&lt;'RI compounds'!$C$12,IF($B207&gt;'RI compounds'!$C$11,INT(EXP(($B207-'RI compounds'!$C$11)/'RI compounds'!$H$12+LN('RI compounds'!$D$11))),""),"")</f>
        <v>#REF!</v>
      </c>
      <c r="M207" s="45" t="e">
        <f>IF($B207&lt;'RI compounds'!$C$13,IF($B207&gt;'RI compounds'!$C$12,INT(EXP(($B207-'RI compounds'!$C$12)/'RI compounds'!$H$13+LN('RI compounds'!$D$12))),""),"")</f>
        <v>#REF!</v>
      </c>
      <c r="N207" s="45" t="e">
        <f>IF($B207&lt;'RI compounds'!$C$14,IF($B207&gt;'RI compounds'!$C$13,INT(EXP(($B207-'RI compounds'!$C$13)/'RI compounds'!$H$14+LN('RI compounds'!$D$13))),""),"")</f>
        <v>#REF!</v>
      </c>
      <c r="O207" s="45" t="e">
        <f>IF($B207&lt;'RI compounds'!$C$15,IF($B207&gt;'RI compounds'!$C$14,INT(EXP(($B207-'RI compounds'!$C$14)/'RI compounds'!$H$15+LN('RI compounds'!$D$14))),""),"")</f>
        <v>#REF!</v>
      </c>
      <c r="P207" s="45" t="e">
        <f>IF($B207&lt;'RI compounds'!$C$16,IF($B207&gt;'RI compounds'!$C$15,INT(EXP(($B207-'RI compounds'!$C$15)/'RI compounds'!$H$16+LN('RI compounds'!$D$15))),""),"")</f>
        <v>#REF!</v>
      </c>
      <c r="Q207" s="45" t="e">
        <f>IF($B207&lt;'RI compounds'!$C$17,IF($B207&gt;'RI compounds'!$C$16,INT(EXP(($B207-'RI compounds'!$C$16)/'RI compounds'!$H$17+LN('RI compounds'!$D$16))),""),"")</f>
        <v>#REF!</v>
      </c>
      <c r="R207" s="45" t="e">
        <f>IF($B207&lt;'RI compounds'!$C$18,IF($B207&gt;'RI compounds'!$C$17,INT(EXP(($B207-'RI compounds'!$C$17)/'RI compounds'!$H$18+LN('RI compounds'!$D$17))),""),"")</f>
        <v>#REF!</v>
      </c>
      <c r="S207" s="45" t="e">
        <f>IF($B207&lt;'RI compounds'!$C$19,IF($B207&gt;'RI compounds'!$C$18,INT(EXP(($B207-'RI compounds'!$C$18)/'RI compounds'!$H$19+LN('RI compounds'!$D$18))),""),"")</f>
        <v>#REF!</v>
      </c>
      <c r="T207" s="45" t="e">
        <f>IF($B207&lt;'RI compounds'!$C$20,IF($B207&gt;'RI compounds'!$C$19,INT(EXP(($B207-'RI compounds'!$C$19)/'RI compounds'!$H$20+LN('RI compounds'!$D$19))),""),"")</f>
        <v>#REF!</v>
      </c>
      <c r="U207" s="45" t="e">
        <f>IF($B207&lt;'RI compounds'!$C$21,IF($B207&gt;'RI compounds'!$C$20,INT(EXP(($B207-'RI compounds'!$C$20)/'RI compounds'!$H$21+LN('RI compounds'!$D$20))),""),"")</f>
        <v>#REF!</v>
      </c>
      <c r="V207" s="45" t="e">
        <f>IF($B207&gt;'RI compounds'!$C$21,INT(EXP(($B207-'RI compounds'!$C$20)/'RI compounds'!$H$21+LN('RI compounds'!$D$20))),"")</f>
        <v>#REF!</v>
      </c>
      <c r="W207" s="28"/>
      <c r="X207" s="48">
        <f>All!B207</f>
        <v>0</v>
      </c>
      <c r="Y207" s="46">
        <f>+All!F207</f>
        <v>0</v>
      </c>
      <c r="Z207" s="49">
        <f>+All!H207</f>
        <v>0</v>
      </c>
      <c r="AA207" s="50" t="e">
        <f>IF($Z207=500,'RI compounds'!$C$3,IF($Z207&lt;'RI compounds'!$D$3,(LN($Z207)-LN('RI compounds'!$D$3))*'RI compounds'!$H$4+'RI compounds'!$C$3,""))</f>
        <v>#NUM!</v>
      </c>
      <c r="AB207" s="50" t="str">
        <f>IF($Z207=600,'RI compounds'!$C$4,IF($Z207&lt;'RI compounds'!$D$4,IF($Z207&gt;'RI compounds'!$D$3,(LN($Z207)-LN('RI compounds'!$D$3))*'RI compounds'!$H$4+'RI compounds'!$C$3,""),""))</f>
        <v/>
      </c>
      <c r="AC207" s="50" t="str">
        <f>IF($Z207=700,+'RI compounds'!$C$5,IF($Z207&lt;'RI compounds'!$D$5,IF($Z207&gt;'RI compounds'!$D$4,(LN($Z207)-LN('RI compounds'!$D$4))*'RI compounds'!$H$5+'RI compounds'!$C$4,""),""))</f>
        <v/>
      </c>
      <c r="AD207" s="50" t="str">
        <f>IF($Z207=800,'RI compounds'!$C$6,IF($Z207&lt;'RI compounds'!$D$6,IF($Z207&gt;'RI compounds'!$D$5,(LN($Z207)-LN('RI compounds'!$D$5))*'RI compounds'!$H$6+'RI compounds'!$C$5,""),""))</f>
        <v/>
      </c>
      <c r="AE207" s="50" t="str">
        <f>IF($Z207=900,'RI compounds'!$C$7,IF($Z207&lt;'RI compounds'!$D$7,IF($Z207&gt;'RI compounds'!$D$6,(LN($Z207)-LN('RI compounds'!$D$6))*'RI compounds'!$H$7+'RI compounds'!$C$6,""),""))</f>
        <v/>
      </c>
      <c r="AF207" s="50" t="str">
        <f>IF($Z207=1000,'RI compounds'!$C$8,IF($Z207&lt;'RI compounds'!$D$8,IF($Z207&gt;'RI compounds'!$D$7,(LN($Z207)-LN('RI compounds'!$D$7))*'RI compounds'!$H$8+'RI compounds'!$C$7,""),""))</f>
        <v/>
      </c>
      <c r="AG207" s="50" t="str">
        <f>IF($Z207=1100,'RI compounds'!$C$9,IF($Z207&lt;'RI compounds'!$D$9,IF($Z207&gt;'RI compounds'!$D$8,(LN($Z207)-LN('RI compounds'!$D$8))*'RI compounds'!$H$9+'RI compounds'!$C$8,""),""))</f>
        <v/>
      </c>
      <c r="AH207" s="50" t="str">
        <f>IF($Z207=1200,'RI compounds'!$C$10,IF($Z207&lt;'RI compounds'!$D$10,IF($Z207&gt;'RI compounds'!$D$9,(LN($Z207)-LN('RI compounds'!$D$9))*'RI compounds'!$H$10+'RI compounds'!$C$9,""),""))</f>
        <v/>
      </c>
      <c r="AI207" s="50" t="str">
        <f>IF($Z207=1300,'RI compounds'!$C$11,IF($Z207&lt;'RI compounds'!$D$11,IF($Z207&gt;'RI compounds'!$D$10,(LN($Z207)-LN('RI compounds'!$D$10))*'RI compounds'!$H$11+'RI compounds'!$C$10,""),""))</f>
        <v/>
      </c>
      <c r="AJ207" s="50" t="str">
        <f>IF($Z207=1400,'RI compounds'!$C$12,IF($Z207&lt;'RI compounds'!$D$12,IF($Z207&gt;'RI compounds'!$D$11,(LN($Z207)-LN('RI compounds'!$D$11))*'RI compounds'!$H$12+'RI compounds'!$C$11,""),""))</f>
        <v/>
      </c>
      <c r="AK207" s="50" t="str">
        <f>IF($Z207=1500,'RI compounds'!$C$13,IF($Z207&lt;'RI compounds'!$D$13,IF($Z207&gt;'RI compounds'!$D$12,(LN($Z207)-LN('RI compounds'!$D$12))*'RI compounds'!$H$13+'RI compounds'!$C$12,""),""))</f>
        <v/>
      </c>
      <c r="AL207" s="50" t="str">
        <f>IF($Z207=1600,'RI compounds'!$C$14,IF($Z207&lt;'RI compounds'!$D$14,IF($Z207&gt;'RI compounds'!$D$13,(LN($Z207)-LN('RI compounds'!$D$13))*'RI compounds'!$H$14+'RI compounds'!$C$13,""),""))</f>
        <v/>
      </c>
      <c r="AM207" s="50" t="str">
        <f>IF($Z207=1700,'RI compounds'!$C$15,IF($Z207&lt;'RI compounds'!$D$15,IF($Z207&gt;'RI compounds'!$D$14,(LN($Z207)-LN('RI compounds'!$D$14))*'RI compounds'!$H$15+'RI compounds'!$C$14,""),""))</f>
        <v/>
      </c>
      <c r="AN207" s="50" t="str">
        <f>IF($Z207=1800,'RI compounds'!$C$16,IF($Z207&lt;'RI compounds'!$D$16,IF($Z207&gt;'RI compounds'!$D$15,(LN($Z207)-LN('RI compounds'!$D$15))*'RI compounds'!$H$16+'RI compounds'!$C$15,""),""))</f>
        <v/>
      </c>
      <c r="AO207" s="50" t="str">
        <f>IF($Z207=1900,'RI compounds'!$C$17,IF($Z207&lt;'RI compounds'!$D$17,IF($Z207&gt;'RI compounds'!$D$16,(LN($Z207)-LN('RI compounds'!$D$16))*'RI compounds'!$H$17+'RI compounds'!$C$16,""),""))</f>
        <v/>
      </c>
      <c r="AP207" s="50" t="str">
        <f>IF($Z207=2000,'RI compounds'!$C$18,IF($Z207&lt;'RI compounds'!$D$18,IF($Z207&gt;'RI compounds'!$D$17,(LN($Z207)-LN('RI compounds'!$D$17))*'RI compounds'!$H$18+'RI compounds'!$C$17,""),""))</f>
        <v/>
      </c>
      <c r="AQ207" s="50" t="str">
        <f>IF($Z207=2100,'RI compounds'!$C$19,IF($Z207&lt;'RI compounds'!$D$19,IF($Z207&gt;'RI compounds'!$D$18,(LN($Z207)-LN('RI compounds'!$D$18))*'RI compounds'!$H$19+'RI compounds'!$C$18,""),""))</f>
        <v/>
      </c>
      <c r="AR207" s="50" t="str">
        <f>IF($Z207=2200,'RI compounds'!$C$20,IF($Z207&lt;'RI compounds'!$D$20,IF($Z207&gt;'RI compounds'!$D$19,(LN($Z207)-LN('RI compounds'!$D$19))*'RI compounds'!$H$20+'RI compounds'!$C$19,""),""))</f>
        <v/>
      </c>
      <c r="AS207" s="50" t="str">
        <f>IF($Z207=2300,'RI compounds'!$C$21,IF($Z207&lt;'RI compounds'!$D$21,IF($Z207&gt;'RI compounds'!$D$20,(LN($Z207)-LN('RI compounds'!$D$20))*'RI compounds'!$H$21+'RI compounds'!$C$20,""),""))</f>
        <v/>
      </c>
      <c r="AT207" s="50" t="str">
        <f>IF($Z207&gt;2300,(LN($Z207)-LN('RI compounds'!$D$20))*'RI compounds'!$H$21+'RI compounds'!$C$20,"")</f>
        <v/>
      </c>
    </row>
    <row r="208" spans="1:46" s="7" customFormat="1" ht="15" x14ac:dyDescent="0.25">
      <c r="A208" s="46">
        <f>+All!F208</f>
        <v>0</v>
      </c>
      <c r="B208" s="47" t="e">
        <f>All!#REF!</f>
        <v>#REF!</v>
      </c>
      <c r="C208" s="45" t="e">
        <f>IF(B208&lt;'RI compounds'!$C$3,INT(EXP((B208-'RI compounds'!$C$3)/'RI compounds'!$H$4+LN('RI compounds'!$D$3))),"")</f>
        <v>#REF!</v>
      </c>
      <c r="D208" s="45" t="e">
        <f>IF($B208&lt;'RI compounds'!$C$4,IF($B208&gt;'RI compounds'!$C$3,INT(EXP(($B208-'RI compounds'!$C$3)/'RI compounds'!$H$4+LN('RI compounds'!$D$3))),""),"")</f>
        <v>#REF!</v>
      </c>
      <c r="E208" s="45" t="e">
        <f>IF($B208&lt;'RI compounds'!$C$5,IF($B208&gt;'RI compounds'!$C$4,INT(EXP(($B208-'RI compounds'!$C$4)/'RI compounds'!$H$5+LN('RI compounds'!$D$4))),""),"")</f>
        <v>#REF!</v>
      </c>
      <c r="F208" s="45" t="e">
        <f>IF($B208&lt;'RI compounds'!$C$6,IF($B208&gt;'RI compounds'!$C$5,INT(EXP(($B208-'RI compounds'!$C$5)/'RI compounds'!$H$6+LN('RI compounds'!$D$5))),""),"")</f>
        <v>#REF!</v>
      </c>
      <c r="G208" s="45" t="e">
        <f>IF($B208&lt;'RI compounds'!$C$7,IF($B208&gt;'RI compounds'!$C$6,INT(EXP(($B208-'RI compounds'!$C$6)/'RI compounds'!$H$7+LN('RI compounds'!$D$6))),""),"")</f>
        <v>#REF!</v>
      </c>
      <c r="H208" s="45" t="e">
        <f>IF($B208&lt;'RI compounds'!$C$8,IF($B208&gt;'RI compounds'!$C$7,INT(EXP(($B208-'RI compounds'!$C$7)/'RI compounds'!$H$8+LN('RI compounds'!$D$7))),""),"")</f>
        <v>#REF!</v>
      </c>
      <c r="I208" s="45" t="e">
        <f>IF($B208&lt;'RI compounds'!$C$9,IF($B208&gt;'RI compounds'!$C$8,INT(EXP(($B208-'RI compounds'!$C$8)/'RI compounds'!$H$9+LN('RI compounds'!$D$8))),""),"")</f>
        <v>#REF!</v>
      </c>
      <c r="J208" s="45" t="e">
        <f>IF($B208&lt;'RI compounds'!$C$10,IF($B208&gt;'RI compounds'!$C$9,INT(EXP(($B208-'RI compounds'!$C$9)/'RI compounds'!$H$10+LN('RI compounds'!$D$9))),""),"")</f>
        <v>#REF!</v>
      </c>
      <c r="K208" s="45" t="e">
        <f>IF($B208&lt;'RI compounds'!$C$11,IF($B208&gt;'RI compounds'!$C$10,INT(EXP(($B208-'RI compounds'!$C$10)/'RI compounds'!$H$11+LN('RI compounds'!$D$10))),""),"")</f>
        <v>#REF!</v>
      </c>
      <c r="L208" s="45" t="e">
        <f>IF($B208&lt;'RI compounds'!$C$12,IF($B208&gt;'RI compounds'!$C$11,INT(EXP(($B208-'RI compounds'!$C$11)/'RI compounds'!$H$12+LN('RI compounds'!$D$11))),""),"")</f>
        <v>#REF!</v>
      </c>
      <c r="M208" s="45" t="e">
        <f>IF($B208&lt;'RI compounds'!$C$13,IF($B208&gt;'RI compounds'!$C$12,INT(EXP(($B208-'RI compounds'!$C$12)/'RI compounds'!$H$13+LN('RI compounds'!$D$12))),""),"")</f>
        <v>#REF!</v>
      </c>
      <c r="N208" s="45" t="e">
        <f>IF($B208&lt;'RI compounds'!$C$14,IF($B208&gt;'RI compounds'!$C$13,INT(EXP(($B208-'RI compounds'!$C$13)/'RI compounds'!$H$14+LN('RI compounds'!$D$13))),""),"")</f>
        <v>#REF!</v>
      </c>
      <c r="O208" s="45" t="e">
        <f>IF($B208&lt;'RI compounds'!$C$15,IF($B208&gt;'RI compounds'!$C$14,INT(EXP(($B208-'RI compounds'!$C$14)/'RI compounds'!$H$15+LN('RI compounds'!$D$14))),""),"")</f>
        <v>#REF!</v>
      </c>
      <c r="P208" s="45" t="e">
        <f>IF($B208&lt;'RI compounds'!$C$16,IF($B208&gt;'RI compounds'!$C$15,INT(EXP(($B208-'RI compounds'!$C$15)/'RI compounds'!$H$16+LN('RI compounds'!$D$15))),""),"")</f>
        <v>#REF!</v>
      </c>
      <c r="Q208" s="45" t="e">
        <f>IF($B208&lt;'RI compounds'!$C$17,IF($B208&gt;'RI compounds'!$C$16,INT(EXP(($B208-'RI compounds'!$C$16)/'RI compounds'!$H$17+LN('RI compounds'!$D$16))),""),"")</f>
        <v>#REF!</v>
      </c>
      <c r="R208" s="45" t="e">
        <f>IF($B208&lt;'RI compounds'!$C$18,IF($B208&gt;'RI compounds'!$C$17,INT(EXP(($B208-'RI compounds'!$C$17)/'RI compounds'!$H$18+LN('RI compounds'!$D$17))),""),"")</f>
        <v>#REF!</v>
      </c>
      <c r="S208" s="45" t="e">
        <f>IF($B208&lt;'RI compounds'!$C$19,IF($B208&gt;'RI compounds'!$C$18,INT(EXP(($B208-'RI compounds'!$C$18)/'RI compounds'!$H$19+LN('RI compounds'!$D$18))),""),"")</f>
        <v>#REF!</v>
      </c>
      <c r="T208" s="45" t="e">
        <f>IF($B208&lt;'RI compounds'!$C$20,IF($B208&gt;'RI compounds'!$C$19,INT(EXP(($B208-'RI compounds'!$C$19)/'RI compounds'!$H$20+LN('RI compounds'!$D$19))),""),"")</f>
        <v>#REF!</v>
      </c>
      <c r="U208" s="45" t="e">
        <f>IF($B208&lt;'RI compounds'!$C$21,IF($B208&gt;'RI compounds'!$C$20,INT(EXP(($B208-'RI compounds'!$C$20)/'RI compounds'!$H$21+LN('RI compounds'!$D$20))),""),"")</f>
        <v>#REF!</v>
      </c>
      <c r="V208" s="45" t="e">
        <f>IF($B208&gt;'RI compounds'!$C$21,INT(EXP(($B208-'RI compounds'!$C$20)/'RI compounds'!$H$21+LN('RI compounds'!$D$20))),"")</f>
        <v>#REF!</v>
      </c>
      <c r="W208" s="28"/>
      <c r="X208" s="48">
        <f>All!B208</f>
        <v>0</v>
      </c>
      <c r="Y208" s="46">
        <f>+All!F208</f>
        <v>0</v>
      </c>
      <c r="Z208" s="49">
        <f>+All!H208</f>
        <v>0</v>
      </c>
      <c r="AA208" s="50" t="e">
        <f>IF($Z208=500,'RI compounds'!$C$3,IF($Z208&lt;'RI compounds'!$D$3,(LN($Z208)-LN('RI compounds'!$D$3))*'RI compounds'!$H$4+'RI compounds'!$C$3,""))</f>
        <v>#NUM!</v>
      </c>
      <c r="AB208" s="50" t="str">
        <f>IF($Z208=600,'RI compounds'!$C$4,IF($Z208&lt;'RI compounds'!$D$4,IF($Z208&gt;'RI compounds'!$D$3,(LN($Z208)-LN('RI compounds'!$D$3))*'RI compounds'!$H$4+'RI compounds'!$C$3,""),""))</f>
        <v/>
      </c>
      <c r="AC208" s="50" t="str">
        <f>IF($Z208=700,+'RI compounds'!$C$5,IF($Z208&lt;'RI compounds'!$D$5,IF($Z208&gt;'RI compounds'!$D$4,(LN($Z208)-LN('RI compounds'!$D$4))*'RI compounds'!$H$5+'RI compounds'!$C$4,""),""))</f>
        <v/>
      </c>
      <c r="AD208" s="50" t="str">
        <f>IF($Z208=800,'RI compounds'!$C$6,IF($Z208&lt;'RI compounds'!$D$6,IF($Z208&gt;'RI compounds'!$D$5,(LN($Z208)-LN('RI compounds'!$D$5))*'RI compounds'!$H$6+'RI compounds'!$C$5,""),""))</f>
        <v/>
      </c>
      <c r="AE208" s="50" t="str">
        <f>IF($Z208=900,'RI compounds'!$C$7,IF($Z208&lt;'RI compounds'!$D$7,IF($Z208&gt;'RI compounds'!$D$6,(LN($Z208)-LN('RI compounds'!$D$6))*'RI compounds'!$H$7+'RI compounds'!$C$6,""),""))</f>
        <v/>
      </c>
      <c r="AF208" s="50" t="str">
        <f>IF($Z208=1000,'RI compounds'!$C$8,IF($Z208&lt;'RI compounds'!$D$8,IF($Z208&gt;'RI compounds'!$D$7,(LN($Z208)-LN('RI compounds'!$D$7))*'RI compounds'!$H$8+'RI compounds'!$C$7,""),""))</f>
        <v/>
      </c>
      <c r="AG208" s="50" t="str">
        <f>IF($Z208=1100,'RI compounds'!$C$9,IF($Z208&lt;'RI compounds'!$D$9,IF($Z208&gt;'RI compounds'!$D$8,(LN($Z208)-LN('RI compounds'!$D$8))*'RI compounds'!$H$9+'RI compounds'!$C$8,""),""))</f>
        <v/>
      </c>
      <c r="AH208" s="50" t="str">
        <f>IF($Z208=1200,'RI compounds'!$C$10,IF($Z208&lt;'RI compounds'!$D$10,IF($Z208&gt;'RI compounds'!$D$9,(LN($Z208)-LN('RI compounds'!$D$9))*'RI compounds'!$H$10+'RI compounds'!$C$9,""),""))</f>
        <v/>
      </c>
      <c r="AI208" s="50" t="str">
        <f>IF($Z208=1300,'RI compounds'!$C$11,IF($Z208&lt;'RI compounds'!$D$11,IF($Z208&gt;'RI compounds'!$D$10,(LN($Z208)-LN('RI compounds'!$D$10))*'RI compounds'!$H$11+'RI compounds'!$C$10,""),""))</f>
        <v/>
      </c>
      <c r="AJ208" s="50" t="str">
        <f>IF($Z208=1400,'RI compounds'!$C$12,IF($Z208&lt;'RI compounds'!$D$12,IF($Z208&gt;'RI compounds'!$D$11,(LN($Z208)-LN('RI compounds'!$D$11))*'RI compounds'!$H$12+'RI compounds'!$C$11,""),""))</f>
        <v/>
      </c>
      <c r="AK208" s="50" t="str">
        <f>IF($Z208=1500,'RI compounds'!$C$13,IF($Z208&lt;'RI compounds'!$D$13,IF($Z208&gt;'RI compounds'!$D$12,(LN($Z208)-LN('RI compounds'!$D$12))*'RI compounds'!$H$13+'RI compounds'!$C$12,""),""))</f>
        <v/>
      </c>
      <c r="AL208" s="50" t="str">
        <f>IF($Z208=1600,'RI compounds'!$C$14,IF($Z208&lt;'RI compounds'!$D$14,IF($Z208&gt;'RI compounds'!$D$13,(LN($Z208)-LN('RI compounds'!$D$13))*'RI compounds'!$H$14+'RI compounds'!$C$13,""),""))</f>
        <v/>
      </c>
      <c r="AM208" s="50" t="str">
        <f>IF($Z208=1700,'RI compounds'!$C$15,IF($Z208&lt;'RI compounds'!$D$15,IF($Z208&gt;'RI compounds'!$D$14,(LN($Z208)-LN('RI compounds'!$D$14))*'RI compounds'!$H$15+'RI compounds'!$C$14,""),""))</f>
        <v/>
      </c>
      <c r="AN208" s="50" t="str">
        <f>IF($Z208=1800,'RI compounds'!$C$16,IF($Z208&lt;'RI compounds'!$D$16,IF($Z208&gt;'RI compounds'!$D$15,(LN($Z208)-LN('RI compounds'!$D$15))*'RI compounds'!$H$16+'RI compounds'!$C$15,""),""))</f>
        <v/>
      </c>
      <c r="AO208" s="50" t="str">
        <f>IF($Z208=1900,'RI compounds'!$C$17,IF($Z208&lt;'RI compounds'!$D$17,IF($Z208&gt;'RI compounds'!$D$16,(LN($Z208)-LN('RI compounds'!$D$16))*'RI compounds'!$H$17+'RI compounds'!$C$16,""),""))</f>
        <v/>
      </c>
      <c r="AP208" s="50" t="str">
        <f>IF($Z208=2000,'RI compounds'!$C$18,IF($Z208&lt;'RI compounds'!$D$18,IF($Z208&gt;'RI compounds'!$D$17,(LN($Z208)-LN('RI compounds'!$D$17))*'RI compounds'!$H$18+'RI compounds'!$C$17,""),""))</f>
        <v/>
      </c>
      <c r="AQ208" s="50" t="str">
        <f>IF($Z208=2100,'RI compounds'!$C$19,IF($Z208&lt;'RI compounds'!$D$19,IF($Z208&gt;'RI compounds'!$D$18,(LN($Z208)-LN('RI compounds'!$D$18))*'RI compounds'!$H$19+'RI compounds'!$C$18,""),""))</f>
        <v/>
      </c>
      <c r="AR208" s="50" t="str">
        <f>IF($Z208=2200,'RI compounds'!$C$20,IF($Z208&lt;'RI compounds'!$D$20,IF($Z208&gt;'RI compounds'!$D$19,(LN($Z208)-LN('RI compounds'!$D$19))*'RI compounds'!$H$20+'RI compounds'!$C$19,""),""))</f>
        <v/>
      </c>
      <c r="AS208" s="50" t="str">
        <f>IF($Z208=2300,'RI compounds'!$C$21,IF($Z208&lt;'RI compounds'!$D$21,IF($Z208&gt;'RI compounds'!$D$20,(LN($Z208)-LN('RI compounds'!$D$20))*'RI compounds'!$H$21+'RI compounds'!$C$20,""),""))</f>
        <v/>
      </c>
      <c r="AT208" s="50" t="str">
        <f>IF($Z208&gt;2300,(LN($Z208)-LN('RI compounds'!$D$20))*'RI compounds'!$H$21+'RI compounds'!$C$20,"")</f>
        <v/>
      </c>
    </row>
    <row r="209" spans="1:46" s="7" customFormat="1" ht="15" x14ac:dyDescent="0.25">
      <c r="A209" s="46">
        <f>+All!F209</f>
        <v>0</v>
      </c>
      <c r="B209" s="47" t="e">
        <f>All!#REF!</f>
        <v>#REF!</v>
      </c>
      <c r="C209" s="45" t="e">
        <f>IF(B209&lt;'RI compounds'!$C$3,INT(EXP((B209-'RI compounds'!$C$3)/'RI compounds'!$H$4+LN('RI compounds'!$D$3))),"")</f>
        <v>#REF!</v>
      </c>
      <c r="D209" s="45" t="e">
        <f>IF($B209&lt;'RI compounds'!$C$4,IF($B209&gt;'RI compounds'!$C$3,INT(EXP(($B209-'RI compounds'!$C$3)/'RI compounds'!$H$4+LN('RI compounds'!$D$3))),""),"")</f>
        <v>#REF!</v>
      </c>
      <c r="E209" s="45" t="e">
        <f>IF($B209&lt;'RI compounds'!$C$5,IF($B209&gt;'RI compounds'!$C$4,INT(EXP(($B209-'RI compounds'!$C$4)/'RI compounds'!$H$5+LN('RI compounds'!$D$4))),""),"")</f>
        <v>#REF!</v>
      </c>
      <c r="F209" s="45" t="e">
        <f>IF($B209&lt;'RI compounds'!$C$6,IF($B209&gt;'RI compounds'!$C$5,INT(EXP(($B209-'RI compounds'!$C$5)/'RI compounds'!$H$6+LN('RI compounds'!$D$5))),""),"")</f>
        <v>#REF!</v>
      </c>
      <c r="G209" s="45" t="e">
        <f>IF($B209&lt;'RI compounds'!$C$7,IF($B209&gt;'RI compounds'!$C$6,INT(EXP(($B209-'RI compounds'!$C$6)/'RI compounds'!$H$7+LN('RI compounds'!$D$6))),""),"")</f>
        <v>#REF!</v>
      </c>
      <c r="H209" s="45" t="e">
        <f>IF($B209&lt;'RI compounds'!$C$8,IF($B209&gt;'RI compounds'!$C$7,INT(EXP(($B209-'RI compounds'!$C$7)/'RI compounds'!$H$8+LN('RI compounds'!$D$7))),""),"")</f>
        <v>#REF!</v>
      </c>
      <c r="I209" s="45" t="e">
        <f>IF($B209&lt;'RI compounds'!$C$9,IF($B209&gt;'RI compounds'!$C$8,INT(EXP(($B209-'RI compounds'!$C$8)/'RI compounds'!$H$9+LN('RI compounds'!$D$8))),""),"")</f>
        <v>#REF!</v>
      </c>
      <c r="J209" s="45" t="e">
        <f>IF($B209&lt;'RI compounds'!$C$10,IF($B209&gt;'RI compounds'!$C$9,INT(EXP(($B209-'RI compounds'!$C$9)/'RI compounds'!$H$10+LN('RI compounds'!$D$9))),""),"")</f>
        <v>#REF!</v>
      </c>
      <c r="K209" s="45" t="e">
        <f>IF($B209&lt;'RI compounds'!$C$11,IF($B209&gt;'RI compounds'!$C$10,INT(EXP(($B209-'RI compounds'!$C$10)/'RI compounds'!$H$11+LN('RI compounds'!$D$10))),""),"")</f>
        <v>#REF!</v>
      </c>
      <c r="L209" s="45" t="e">
        <f>IF($B209&lt;'RI compounds'!$C$12,IF($B209&gt;'RI compounds'!$C$11,INT(EXP(($B209-'RI compounds'!$C$11)/'RI compounds'!$H$12+LN('RI compounds'!$D$11))),""),"")</f>
        <v>#REF!</v>
      </c>
      <c r="M209" s="45" t="e">
        <f>IF($B209&lt;'RI compounds'!$C$13,IF($B209&gt;'RI compounds'!$C$12,INT(EXP(($B209-'RI compounds'!$C$12)/'RI compounds'!$H$13+LN('RI compounds'!$D$12))),""),"")</f>
        <v>#REF!</v>
      </c>
      <c r="N209" s="45" t="e">
        <f>IF($B209&lt;'RI compounds'!$C$14,IF($B209&gt;'RI compounds'!$C$13,INT(EXP(($B209-'RI compounds'!$C$13)/'RI compounds'!$H$14+LN('RI compounds'!$D$13))),""),"")</f>
        <v>#REF!</v>
      </c>
      <c r="O209" s="45" t="e">
        <f>IF($B209&lt;'RI compounds'!$C$15,IF($B209&gt;'RI compounds'!$C$14,INT(EXP(($B209-'RI compounds'!$C$14)/'RI compounds'!$H$15+LN('RI compounds'!$D$14))),""),"")</f>
        <v>#REF!</v>
      </c>
      <c r="P209" s="45" t="e">
        <f>IF($B209&lt;'RI compounds'!$C$16,IF($B209&gt;'RI compounds'!$C$15,INT(EXP(($B209-'RI compounds'!$C$15)/'RI compounds'!$H$16+LN('RI compounds'!$D$15))),""),"")</f>
        <v>#REF!</v>
      </c>
      <c r="Q209" s="45" t="e">
        <f>IF($B209&lt;'RI compounds'!$C$17,IF($B209&gt;'RI compounds'!$C$16,INT(EXP(($B209-'RI compounds'!$C$16)/'RI compounds'!$H$17+LN('RI compounds'!$D$16))),""),"")</f>
        <v>#REF!</v>
      </c>
      <c r="R209" s="45" t="e">
        <f>IF($B209&lt;'RI compounds'!$C$18,IF($B209&gt;'RI compounds'!$C$17,INT(EXP(($B209-'RI compounds'!$C$17)/'RI compounds'!$H$18+LN('RI compounds'!$D$17))),""),"")</f>
        <v>#REF!</v>
      </c>
      <c r="S209" s="45" t="e">
        <f>IF($B209&lt;'RI compounds'!$C$19,IF($B209&gt;'RI compounds'!$C$18,INT(EXP(($B209-'RI compounds'!$C$18)/'RI compounds'!$H$19+LN('RI compounds'!$D$18))),""),"")</f>
        <v>#REF!</v>
      </c>
      <c r="T209" s="45" t="e">
        <f>IF($B209&lt;'RI compounds'!$C$20,IF($B209&gt;'RI compounds'!$C$19,INT(EXP(($B209-'RI compounds'!$C$19)/'RI compounds'!$H$20+LN('RI compounds'!$D$19))),""),"")</f>
        <v>#REF!</v>
      </c>
      <c r="U209" s="45" t="e">
        <f>IF($B209&lt;'RI compounds'!$C$21,IF($B209&gt;'RI compounds'!$C$20,INT(EXP(($B209-'RI compounds'!$C$20)/'RI compounds'!$H$21+LN('RI compounds'!$D$20))),""),"")</f>
        <v>#REF!</v>
      </c>
      <c r="V209" s="45" t="e">
        <f>IF($B209&gt;'RI compounds'!$C$21,INT(EXP(($B209-'RI compounds'!$C$20)/'RI compounds'!$H$21+LN('RI compounds'!$D$20))),"")</f>
        <v>#REF!</v>
      </c>
      <c r="W209" s="28"/>
      <c r="X209" s="48">
        <f>All!B209</f>
        <v>0</v>
      </c>
      <c r="Y209" s="46">
        <f>+All!F209</f>
        <v>0</v>
      </c>
      <c r="Z209" s="49">
        <f>+All!H209</f>
        <v>0</v>
      </c>
      <c r="AA209" s="50" t="e">
        <f>IF($Z209=500,'RI compounds'!$C$3,IF($Z209&lt;'RI compounds'!$D$3,(LN($Z209)-LN('RI compounds'!$D$3))*'RI compounds'!$H$4+'RI compounds'!$C$3,""))</f>
        <v>#NUM!</v>
      </c>
      <c r="AB209" s="50" t="str">
        <f>IF($Z209=600,'RI compounds'!$C$4,IF($Z209&lt;'RI compounds'!$D$4,IF($Z209&gt;'RI compounds'!$D$3,(LN($Z209)-LN('RI compounds'!$D$3))*'RI compounds'!$H$4+'RI compounds'!$C$3,""),""))</f>
        <v/>
      </c>
      <c r="AC209" s="50" t="str">
        <f>IF($Z209=700,+'RI compounds'!$C$5,IF($Z209&lt;'RI compounds'!$D$5,IF($Z209&gt;'RI compounds'!$D$4,(LN($Z209)-LN('RI compounds'!$D$4))*'RI compounds'!$H$5+'RI compounds'!$C$4,""),""))</f>
        <v/>
      </c>
      <c r="AD209" s="50" t="str">
        <f>IF($Z209=800,'RI compounds'!$C$6,IF($Z209&lt;'RI compounds'!$D$6,IF($Z209&gt;'RI compounds'!$D$5,(LN($Z209)-LN('RI compounds'!$D$5))*'RI compounds'!$H$6+'RI compounds'!$C$5,""),""))</f>
        <v/>
      </c>
      <c r="AE209" s="50" t="str">
        <f>IF($Z209=900,'RI compounds'!$C$7,IF($Z209&lt;'RI compounds'!$D$7,IF($Z209&gt;'RI compounds'!$D$6,(LN($Z209)-LN('RI compounds'!$D$6))*'RI compounds'!$H$7+'RI compounds'!$C$6,""),""))</f>
        <v/>
      </c>
      <c r="AF209" s="50" t="str">
        <f>IF($Z209=1000,'RI compounds'!$C$8,IF($Z209&lt;'RI compounds'!$D$8,IF($Z209&gt;'RI compounds'!$D$7,(LN($Z209)-LN('RI compounds'!$D$7))*'RI compounds'!$H$8+'RI compounds'!$C$7,""),""))</f>
        <v/>
      </c>
      <c r="AG209" s="50" t="str">
        <f>IF($Z209=1100,'RI compounds'!$C$9,IF($Z209&lt;'RI compounds'!$D$9,IF($Z209&gt;'RI compounds'!$D$8,(LN($Z209)-LN('RI compounds'!$D$8))*'RI compounds'!$H$9+'RI compounds'!$C$8,""),""))</f>
        <v/>
      </c>
      <c r="AH209" s="50" t="str">
        <f>IF($Z209=1200,'RI compounds'!$C$10,IF($Z209&lt;'RI compounds'!$D$10,IF($Z209&gt;'RI compounds'!$D$9,(LN($Z209)-LN('RI compounds'!$D$9))*'RI compounds'!$H$10+'RI compounds'!$C$9,""),""))</f>
        <v/>
      </c>
      <c r="AI209" s="50" t="str">
        <f>IF($Z209=1300,'RI compounds'!$C$11,IF($Z209&lt;'RI compounds'!$D$11,IF($Z209&gt;'RI compounds'!$D$10,(LN($Z209)-LN('RI compounds'!$D$10))*'RI compounds'!$H$11+'RI compounds'!$C$10,""),""))</f>
        <v/>
      </c>
      <c r="AJ209" s="50" t="str">
        <f>IF($Z209=1400,'RI compounds'!$C$12,IF($Z209&lt;'RI compounds'!$D$12,IF($Z209&gt;'RI compounds'!$D$11,(LN($Z209)-LN('RI compounds'!$D$11))*'RI compounds'!$H$12+'RI compounds'!$C$11,""),""))</f>
        <v/>
      </c>
      <c r="AK209" s="50" t="str">
        <f>IF($Z209=1500,'RI compounds'!$C$13,IF($Z209&lt;'RI compounds'!$D$13,IF($Z209&gt;'RI compounds'!$D$12,(LN($Z209)-LN('RI compounds'!$D$12))*'RI compounds'!$H$13+'RI compounds'!$C$12,""),""))</f>
        <v/>
      </c>
      <c r="AL209" s="50" t="str">
        <f>IF($Z209=1600,'RI compounds'!$C$14,IF($Z209&lt;'RI compounds'!$D$14,IF($Z209&gt;'RI compounds'!$D$13,(LN($Z209)-LN('RI compounds'!$D$13))*'RI compounds'!$H$14+'RI compounds'!$C$13,""),""))</f>
        <v/>
      </c>
      <c r="AM209" s="50" t="str">
        <f>IF($Z209=1700,'RI compounds'!$C$15,IF($Z209&lt;'RI compounds'!$D$15,IF($Z209&gt;'RI compounds'!$D$14,(LN($Z209)-LN('RI compounds'!$D$14))*'RI compounds'!$H$15+'RI compounds'!$C$14,""),""))</f>
        <v/>
      </c>
      <c r="AN209" s="50" t="str">
        <f>IF($Z209=1800,'RI compounds'!$C$16,IF($Z209&lt;'RI compounds'!$D$16,IF($Z209&gt;'RI compounds'!$D$15,(LN($Z209)-LN('RI compounds'!$D$15))*'RI compounds'!$H$16+'RI compounds'!$C$15,""),""))</f>
        <v/>
      </c>
      <c r="AO209" s="50" t="str">
        <f>IF($Z209=1900,'RI compounds'!$C$17,IF($Z209&lt;'RI compounds'!$D$17,IF($Z209&gt;'RI compounds'!$D$16,(LN($Z209)-LN('RI compounds'!$D$16))*'RI compounds'!$H$17+'RI compounds'!$C$16,""),""))</f>
        <v/>
      </c>
      <c r="AP209" s="50" t="str">
        <f>IF($Z209=2000,'RI compounds'!$C$18,IF($Z209&lt;'RI compounds'!$D$18,IF($Z209&gt;'RI compounds'!$D$17,(LN($Z209)-LN('RI compounds'!$D$17))*'RI compounds'!$H$18+'RI compounds'!$C$17,""),""))</f>
        <v/>
      </c>
      <c r="AQ209" s="50" t="str">
        <f>IF($Z209=2100,'RI compounds'!$C$19,IF($Z209&lt;'RI compounds'!$D$19,IF($Z209&gt;'RI compounds'!$D$18,(LN($Z209)-LN('RI compounds'!$D$18))*'RI compounds'!$H$19+'RI compounds'!$C$18,""),""))</f>
        <v/>
      </c>
      <c r="AR209" s="50" t="str">
        <f>IF($Z209=2200,'RI compounds'!$C$20,IF($Z209&lt;'RI compounds'!$D$20,IF($Z209&gt;'RI compounds'!$D$19,(LN($Z209)-LN('RI compounds'!$D$19))*'RI compounds'!$H$20+'RI compounds'!$C$19,""),""))</f>
        <v/>
      </c>
      <c r="AS209" s="50" t="str">
        <f>IF($Z209=2300,'RI compounds'!$C$21,IF($Z209&lt;'RI compounds'!$D$21,IF($Z209&gt;'RI compounds'!$D$20,(LN($Z209)-LN('RI compounds'!$D$20))*'RI compounds'!$H$21+'RI compounds'!$C$20,""),""))</f>
        <v/>
      </c>
      <c r="AT209" s="50" t="str">
        <f>IF($Z209&gt;2300,(LN($Z209)-LN('RI compounds'!$D$20))*'RI compounds'!$H$21+'RI compounds'!$C$20,"")</f>
        <v/>
      </c>
    </row>
    <row r="210" spans="1:46" s="7" customFormat="1" ht="15" x14ac:dyDescent="0.25">
      <c r="A210" s="46">
        <f>+All!F210</f>
        <v>0</v>
      </c>
      <c r="B210" s="47" t="e">
        <f>All!#REF!</f>
        <v>#REF!</v>
      </c>
      <c r="C210" s="45" t="e">
        <f>IF(B210&lt;'RI compounds'!$C$3,INT(EXP((B210-'RI compounds'!$C$3)/'RI compounds'!$H$4+LN('RI compounds'!$D$3))),"")</f>
        <v>#REF!</v>
      </c>
      <c r="D210" s="45" t="e">
        <f>IF($B210&lt;'RI compounds'!$C$4,IF($B210&gt;'RI compounds'!$C$3,INT(EXP(($B210-'RI compounds'!$C$3)/'RI compounds'!$H$4+LN('RI compounds'!$D$3))),""),"")</f>
        <v>#REF!</v>
      </c>
      <c r="E210" s="45" t="e">
        <f>IF($B210&lt;'RI compounds'!$C$5,IF($B210&gt;'RI compounds'!$C$4,INT(EXP(($B210-'RI compounds'!$C$4)/'RI compounds'!$H$5+LN('RI compounds'!$D$4))),""),"")</f>
        <v>#REF!</v>
      </c>
      <c r="F210" s="45" t="e">
        <f>IF($B210&lt;'RI compounds'!$C$6,IF($B210&gt;'RI compounds'!$C$5,INT(EXP(($B210-'RI compounds'!$C$5)/'RI compounds'!$H$6+LN('RI compounds'!$D$5))),""),"")</f>
        <v>#REF!</v>
      </c>
      <c r="G210" s="45" t="e">
        <f>IF($B210&lt;'RI compounds'!$C$7,IF($B210&gt;'RI compounds'!$C$6,INT(EXP(($B210-'RI compounds'!$C$6)/'RI compounds'!$H$7+LN('RI compounds'!$D$6))),""),"")</f>
        <v>#REF!</v>
      </c>
      <c r="H210" s="45" t="e">
        <f>IF($B210&lt;'RI compounds'!$C$8,IF($B210&gt;'RI compounds'!$C$7,INT(EXP(($B210-'RI compounds'!$C$7)/'RI compounds'!$H$8+LN('RI compounds'!$D$7))),""),"")</f>
        <v>#REF!</v>
      </c>
      <c r="I210" s="45" t="e">
        <f>IF($B210&lt;'RI compounds'!$C$9,IF($B210&gt;'RI compounds'!$C$8,INT(EXP(($B210-'RI compounds'!$C$8)/'RI compounds'!$H$9+LN('RI compounds'!$D$8))),""),"")</f>
        <v>#REF!</v>
      </c>
      <c r="J210" s="45" t="e">
        <f>IF($B210&lt;'RI compounds'!$C$10,IF($B210&gt;'RI compounds'!$C$9,INT(EXP(($B210-'RI compounds'!$C$9)/'RI compounds'!$H$10+LN('RI compounds'!$D$9))),""),"")</f>
        <v>#REF!</v>
      </c>
      <c r="K210" s="45" t="e">
        <f>IF($B210&lt;'RI compounds'!$C$11,IF($B210&gt;'RI compounds'!$C$10,INT(EXP(($B210-'RI compounds'!$C$10)/'RI compounds'!$H$11+LN('RI compounds'!$D$10))),""),"")</f>
        <v>#REF!</v>
      </c>
      <c r="L210" s="45" t="e">
        <f>IF($B210&lt;'RI compounds'!$C$12,IF($B210&gt;'RI compounds'!$C$11,INT(EXP(($B210-'RI compounds'!$C$11)/'RI compounds'!$H$12+LN('RI compounds'!$D$11))),""),"")</f>
        <v>#REF!</v>
      </c>
      <c r="M210" s="45" t="e">
        <f>IF($B210&lt;'RI compounds'!$C$13,IF($B210&gt;'RI compounds'!$C$12,INT(EXP(($B210-'RI compounds'!$C$12)/'RI compounds'!$H$13+LN('RI compounds'!$D$12))),""),"")</f>
        <v>#REF!</v>
      </c>
      <c r="N210" s="45" t="e">
        <f>IF($B210&lt;'RI compounds'!$C$14,IF($B210&gt;'RI compounds'!$C$13,INT(EXP(($B210-'RI compounds'!$C$13)/'RI compounds'!$H$14+LN('RI compounds'!$D$13))),""),"")</f>
        <v>#REF!</v>
      </c>
      <c r="O210" s="45" t="e">
        <f>IF($B210&lt;'RI compounds'!$C$15,IF($B210&gt;'RI compounds'!$C$14,INT(EXP(($B210-'RI compounds'!$C$14)/'RI compounds'!$H$15+LN('RI compounds'!$D$14))),""),"")</f>
        <v>#REF!</v>
      </c>
      <c r="P210" s="45" t="e">
        <f>IF($B210&lt;'RI compounds'!$C$16,IF($B210&gt;'RI compounds'!$C$15,INT(EXP(($B210-'RI compounds'!$C$15)/'RI compounds'!$H$16+LN('RI compounds'!$D$15))),""),"")</f>
        <v>#REF!</v>
      </c>
      <c r="Q210" s="45" t="e">
        <f>IF($B210&lt;'RI compounds'!$C$17,IF($B210&gt;'RI compounds'!$C$16,INT(EXP(($B210-'RI compounds'!$C$16)/'RI compounds'!$H$17+LN('RI compounds'!$D$16))),""),"")</f>
        <v>#REF!</v>
      </c>
      <c r="R210" s="45" t="e">
        <f>IF($B210&lt;'RI compounds'!$C$18,IF($B210&gt;'RI compounds'!$C$17,INT(EXP(($B210-'RI compounds'!$C$17)/'RI compounds'!$H$18+LN('RI compounds'!$D$17))),""),"")</f>
        <v>#REF!</v>
      </c>
      <c r="S210" s="45" t="e">
        <f>IF($B210&lt;'RI compounds'!$C$19,IF($B210&gt;'RI compounds'!$C$18,INT(EXP(($B210-'RI compounds'!$C$18)/'RI compounds'!$H$19+LN('RI compounds'!$D$18))),""),"")</f>
        <v>#REF!</v>
      </c>
      <c r="T210" s="45" t="e">
        <f>IF($B210&lt;'RI compounds'!$C$20,IF($B210&gt;'RI compounds'!$C$19,INT(EXP(($B210-'RI compounds'!$C$19)/'RI compounds'!$H$20+LN('RI compounds'!$D$19))),""),"")</f>
        <v>#REF!</v>
      </c>
      <c r="U210" s="45" t="e">
        <f>IF($B210&lt;'RI compounds'!$C$21,IF($B210&gt;'RI compounds'!$C$20,INT(EXP(($B210-'RI compounds'!$C$20)/'RI compounds'!$H$21+LN('RI compounds'!$D$20))),""),"")</f>
        <v>#REF!</v>
      </c>
      <c r="V210" s="45" t="e">
        <f>IF($B210&gt;'RI compounds'!$C$21,INT(EXP(($B210-'RI compounds'!$C$20)/'RI compounds'!$H$21+LN('RI compounds'!$D$20))),"")</f>
        <v>#REF!</v>
      </c>
      <c r="W210" s="28"/>
      <c r="X210" s="48">
        <f>All!B210</f>
        <v>0</v>
      </c>
      <c r="Y210" s="46">
        <f>+All!F210</f>
        <v>0</v>
      </c>
      <c r="Z210" s="49">
        <f>+All!H210</f>
        <v>0</v>
      </c>
      <c r="AA210" s="50" t="e">
        <f>IF($Z210=500,'RI compounds'!$C$3,IF($Z210&lt;'RI compounds'!$D$3,(LN($Z210)-LN('RI compounds'!$D$3))*'RI compounds'!$H$4+'RI compounds'!$C$3,""))</f>
        <v>#NUM!</v>
      </c>
      <c r="AB210" s="50" t="str">
        <f>IF($Z210=600,'RI compounds'!$C$4,IF($Z210&lt;'RI compounds'!$D$4,IF($Z210&gt;'RI compounds'!$D$3,(LN($Z210)-LN('RI compounds'!$D$3))*'RI compounds'!$H$4+'RI compounds'!$C$3,""),""))</f>
        <v/>
      </c>
      <c r="AC210" s="50" t="str">
        <f>IF($Z210=700,+'RI compounds'!$C$5,IF($Z210&lt;'RI compounds'!$D$5,IF($Z210&gt;'RI compounds'!$D$4,(LN($Z210)-LN('RI compounds'!$D$4))*'RI compounds'!$H$5+'RI compounds'!$C$4,""),""))</f>
        <v/>
      </c>
      <c r="AD210" s="50" t="str">
        <f>IF($Z210=800,'RI compounds'!$C$6,IF($Z210&lt;'RI compounds'!$D$6,IF($Z210&gt;'RI compounds'!$D$5,(LN($Z210)-LN('RI compounds'!$D$5))*'RI compounds'!$H$6+'RI compounds'!$C$5,""),""))</f>
        <v/>
      </c>
      <c r="AE210" s="50" t="str">
        <f>IF($Z210=900,'RI compounds'!$C$7,IF($Z210&lt;'RI compounds'!$D$7,IF($Z210&gt;'RI compounds'!$D$6,(LN($Z210)-LN('RI compounds'!$D$6))*'RI compounds'!$H$7+'RI compounds'!$C$6,""),""))</f>
        <v/>
      </c>
      <c r="AF210" s="50" t="str">
        <f>IF($Z210=1000,'RI compounds'!$C$8,IF($Z210&lt;'RI compounds'!$D$8,IF($Z210&gt;'RI compounds'!$D$7,(LN($Z210)-LN('RI compounds'!$D$7))*'RI compounds'!$H$8+'RI compounds'!$C$7,""),""))</f>
        <v/>
      </c>
      <c r="AG210" s="50" t="str">
        <f>IF($Z210=1100,'RI compounds'!$C$9,IF($Z210&lt;'RI compounds'!$D$9,IF($Z210&gt;'RI compounds'!$D$8,(LN($Z210)-LN('RI compounds'!$D$8))*'RI compounds'!$H$9+'RI compounds'!$C$8,""),""))</f>
        <v/>
      </c>
      <c r="AH210" s="50" t="str">
        <f>IF($Z210=1200,'RI compounds'!$C$10,IF($Z210&lt;'RI compounds'!$D$10,IF($Z210&gt;'RI compounds'!$D$9,(LN($Z210)-LN('RI compounds'!$D$9))*'RI compounds'!$H$10+'RI compounds'!$C$9,""),""))</f>
        <v/>
      </c>
      <c r="AI210" s="50" t="str">
        <f>IF($Z210=1300,'RI compounds'!$C$11,IF($Z210&lt;'RI compounds'!$D$11,IF($Z210&gt;'RI compounds'!$D$10,(LN($Z210)-LN('RI compounds'!$D$10))*'RI compounds'!$H$11+'RI compounds'!$C$10,""),""))</f>
        <v/>
      </c>
      <c r="AJ210" s="50" t="str">
        <f>IF($Z210=1400,'RI compounds'!$C$12,IF($Z210&lt;'RI compounds'!$D$12,IF($Z210&gt;'RI compounds'!$D$11,(LN($Z210)-LN('RI compounds'!$D$11))*'RI compounds'!$H$12+'RI compounds'!$C$11,""),""))</f>
        <v/>
      </c>
      <c r="AK210" s="50" t="str">
        <f>IF($Z210=1500,'RI compounds'!$C$13,IF($Z210&lt;'RI compounds'!$D$13,IF($Z210&gt;'RI compounds'!$D$12,(LN($Z210)-LN('RI compounds'!$D$12))*'RI compounds'!$H$13+'RI compounds'!$C$12,""),""))</f>
        <v/>
      </c>
      <c r="AL210" s="50" t="str">
        <f>IF($Z210=1600,'RI compounds'!$C$14,IF($Z210&lt;'RI compounds'!$D$14,IF($Z210&gt;'RI compounds'!$D$13,(LN($Z210)-LN('RI compounds'!$D$13))*'RI compounds'!$H$14+'RI compounds'!$C$13,""),""))</f>
        <v/>
      </c>
      <c r="AM210" s="50" t="str">
        <f>IF($Z210=1700,'RI compounds'!$C$15,IF($Z210&lt;'RI compounds'!$D$15,IF($Z210&gt;'RI compounds'!$D$14,(LN($Z210)-LN('RI compounds'!$D$14))*'RI compounds'!$H$15+'RI compounds'!$C$14,""),""))</f>
        <v/>
      </c>
      <c r="AN210" s="50" t="str">
        <f>IF($Z210=1800,'RI compounds'!$C$16,IF($Z210&lt;'RI compounds'!$D$16,IF($Z210&gt;'RI compounds'!$D$15,(LN($Z210)-LN('RI compounds'!$D$15))*'RI compounds'!$H$16+'RI compounds'!$C$15,""),""))</f>
        <v/>
      </c>
      <c r="AO210" s="50" t="str">
        <f>IF($Z210=1900,'RI compounds'!$C$17,IF($Z210&lt;'RI compounds'!$D$17,IF($Z210&gt;'RI compounds'!$D$16,(LN($Z210)-LN('RI compounds'!$D$16))*'RI compounds'!$H$17+'RI compounds'!$C$16,""),""))</f>
        <v/>
      </c>
      <c r="AP210" s="50" t="str">
        <f>IF($Z210=2000,'RI compounds'!$C$18,IF($Z210&lt;'RI compounds'!$D$18,IF($Z210&gt;'RI compounds'!$D$17,(LN($Z210)-LN('RI compounds'!$D$17))*'RI compounds'!$H$18+'RI compounds'!$C$17,""),""))</f>
        <v/>
      </c>
      <c r="AQ210" s="50" t="str">
        <f>IF($Z210=2100,'RI compounds'!$C$19,IF($Z210&lt;'RI compounds'!$D$19,IF($Z210&gt;'RI compounds'!$D$18,(LN($Z210)-LN('RI compounds'!$D$18))*'RI compounds'!$H$19+'RI compounds'!$C$18,""),""))</f>
        <v/>
      </c>
      <c r="AR210" s="50" t="str">
        <f>IF($Z210=2200,'RI compounds'!$C$20,IF($Z210&lt;'RI compounds'!$D$20,IF($Z210&gt;'RI compounds'!$D$19,(LN($Z210)-LN('RI compounds'!$D$19))*'RI compounds'!$H$20+'RI compounds'!$C$19,""),""))</f>
        <v/>
      </c>
      <c r="AS210" s="50" t="str">
        <f>IF($Z210=2300,'RI compounds'!$C$21,IF($Z210&lt;'RI compounds'!$D$21,IF($Z210&gt;'RI compounds'!$D$20,(LN($Z210)-LN('RI compounds'!$D$20))*'RI compounds'!$H$21+'RI compounds'!$C$20,""),""))</f>
        <v/>
      </c>
      <c r="AT210" s="50" t="str">
        <f>IF($Z210&gt;2300,(LN($Z210)-LN('RI compounds'!$D$20))*'RI compounds'!$H$21+'RI compounds'!$C$20,"")</f>
        <v/>
      </c>
    </row>
    <row r="211" spans="1:46" s="7" customFormat="1" ht="15" x14ac:dyDescent="0.25">
      <c r="A211" s="46">
        <f>+All!F211</f>
        <v>0</v>
      </c>
      <c r="B211" s="47" t="e">
        <f>All!#REF!</f>
        <v>#REF!</v>
      </c>
      <c r="C211" s="45" t="e">
        <f>IF(B211&lt;'RI compounds'!$C$3,INT(EXP((B211-'RI compounds'!$C$3)/'RI compounds'!$H$4+LN('RI compounds'!$D$3))),"")</f>
        <v>#REF!</v>
      </c>
      <c r="D211" s="45" t="e">
        <f>IF($B211&lt;'RI compounds'!$C$4,IF($B211&gt;'RI compounds'!$C$3,INT(EXP(($B211-'RI compounds'!$C$3)/'RI compounds'!$H$4+LN('RI compounds'!$D$3))),""),"")</f>
        <v>#REF!</v>
      </c>
      <c r="E211" s="45" t="e">
        <f>IF($B211&lt;'RI compounds'!$C$5,IF($B211&gt;'RI compounds'!$C$4,INT(EXP(($B211-'RI compounds'!$C$4)/'RI compounds'!$H$5+LN('RI compounds'!$D$4))),""),"")</f>
        <v>#REF!</v>
      </c>
      <c r="F211" s="45" t="e">
        <f>IF($B211&lt;'RI compounds'!$C$6,IF($B211&gt;'RI compounds'!$C$5,INT(EXP(($B211-'RI compounds'!$C$5)/'RI compounds'!$H$6+LN('RI compounds'!$D$5))),""),"")</f>
        <v>#REF!</v>
      </c>
      <c r="G211" s="45" t="e">
        <f>IF($B211&lt;'RI compounds'!$C$7,IF($B211&gt;'RI compounds'!$C$6,INT(EXP(($B211-'RI compounds'!$C$6)/'RI compounds'!$H$7+LN('RI compounds'!$D$6))),""),"")</f>
        <v>#REF!</v>
      </c>
      <c r="H211" s="45" t="e">
        <f>IF($B211&lt;'RI compounds'!$C$8,IF($B211&gt;'RI compounds'!$C$7,INT(EXP(($B211-'RI compounds'!$C$7)/'RI compounds'!$H$8+LN('RI compounds'!$D$7))),""),"")</f>
        <v>#REF!</v>
      </c>
      <c r="I211" s="45" t="e">
        <f>IF($B211&lt;'RI compounds'!$C$9,IF($B211&gt;'RI compounds'!$C$8,INT(EXP(($B211-'RI compounds'!$C$8)/'RI compounds'!$H$9+LN('RI compounds'!$D$8))),""),"")</f>
        <v>#REF!</v>
      </c>
      <c r="J211" s="45" t="e">
        <f>IF($B211&lt;'RI compounds'!$C$10,IF($B211&gt;'RI compounds'!$C$9,INT(EXP(($B211-'RI compounds'!$C$9)/'RI compounds'!$H$10+LN('RI compounds'!$D$9))),""),"")</f>
        <v>#REF!</v>
      </c>
      <c r="K211" s="45" t="e">
        <f>IF($B211&lt;'RI compounds'!$C$11,IF($B211&gt;'RI compounds'!$C$10,INT(EXP(($B211-'RI compounds'!$C$10)/'RI compounds'!$H$11+LN('RI compounds'!$D$10))),""),"")</f>
        <v>#REF!</v>
      </c>
      <c r="L211" s="45" t="e">
        <f>IF($B211&lt;'RI compounds'!$C$12,IF($B211&gt;'RI compounds'!$C$11,INT(EXP(($B211-'RI compounds'!$C$11)/'RI compounds'!$H$12+LN('RI compounds'!$D$11))),""),"")</f>
        <v>#REF!</v>
      </c>
      <c r="M211" s="45" t="e">
        <f>IF($B211&lt;'RI compounds'!$C$13,IF($B211&gt;'RI compounds'!$C$12,INT(EXP(($B211-'RI compounds'!$C$12)/'RI compounds'!$H$13+LN('RI compounds'!$D$12))),""),"")</f>
        <v>#REF!</v>
      </c>
      <c r="N211" s="45" t="e">
        <f>IF($B211&lt;'RI compounds'!$C$14,IF($B211&gt;'RI compounds'!$C$13,INT(EXP(($B211-'RI compounds'!$C$13)/'RI compounds'!$H$14+LN('RI compounds'!$D$13))),""),"")</f>
        <v>#REF!</v>
      </c>
      <c r="O211" s="45" t="e">
        <f>IF($B211&lt;'RI compounds'!$C$15,IF($B211&gt;'RI compounds'!$C$14,INT(EXP(($B211-'RI compounds'!$C$14)/'RI compounds'!$H$15+LN('RI compounds'!$D$14))),""),"")</f>
        <v>#REF!</v>
      </c>
      <c r="P211" s="45" t="e">
        <f>IF($B211&lt;'RI compounds'!$C$16,IF($B211&gt;'RI compounds'!$C$15,INT(EXP(($B211-'RI compounds'!$C$15)/'RI compounds'!$H$16+LN('RI compounds'!$D$15))),""),"")</f>
        <v>#REF!</v>
      </c>
      <c r="Q211" s="45" t="e">
        <f>IF($B211&lt;'RI compounds'!$C$17,IF($B211&gt;'RI compounds'!$C$16,INT(EXP(($B211-'RI compounds'!$C$16)/'RI compounds'!$H$17+LN('RI compounds'!$D$16))),""),"")</f>
        <v>#REF!</v>
      </c>
      <c r="R211" s="45" t="e">
        <f>IF($B211&lt;'RI compounds'!$C$18,IF($B211&gt;'RI compounds'!$C$17,INT(EXP(($B211-'RI compounds'!$C$17)/'RI compounds'!$H$18+LN('RI compounds'!$D$17))),""),"")</f>
        <v>#REF!</v>
      </c>
      <c r="S211" s="45" t="e">
        <f>IF($B211&lt;'RI compounds'!$C$19,IF($B211&gt;'RI compounds'!$C$18,INT(EXP(($B211-'RI compounds'!$C$18)/'RI compounds'!$H$19+LN('RI compounds'!$D$18))),""),"")</f>
        <v>#REF!</v>
      </c>
      <c r="T211" s="45" t="e">
        <f>IF($B211&lt;'RI compounds'!$C$20,IF($B211&gt;'RI compounds'!$C$19,INT(EXP(($B211-'RI compounds'!$C$19)/'RI compounds'!$H$20+LN('RI compounds'!$D$19))),""),"")</f>
        <v>#REF!</v>
      </c>
      <c r="U211" s="45" t="e">
        <f>IF($B211&lt;'RI compounds'!$C$21,IF($B211&gt;'RI compounds'!$C$20,INT(EXP(($B211-'RI compounds'!$C$20)/'RI compounds'!$H$21+LN('RI compounds'!$D$20))),""),"")</f>
        <v>#REF!</v>
      </c>
      <c r="V211" s="45" t="e">
        <f>IF($B211&gt;'RI compounds'!$C$21,INT(EXP(($B211-'RI compounds'!$C$20)/'RI compounds'!$H$21+LN('RI compounds'!$D$20))),"")</f>
        <v>#REF!</v>
      </c>
      <c r="W211" s="28"/>
      <c r="X211" s="48">
        <f>All!B211</f>
        <v>0</v>
      </c>
      <c r="Y211" s="46">
        <f>+All!F211</f>
        <v>0</v>
      </c>
      <c r="Z211" s="49">
        <f>+All!H211</f>
        <v>0</v>
      </c>
      <c r="AA211" s="50" t="e">
        <f>IF($Z211=500,'RI compounds'!$C$3,IF($Z211&lt;'RI compounds'!$D$3,(LN($Z211)-LN('RI compounds'!$D$3))*'RI compounds'!$H$4+'RI compounds'!$C$3,""))</f>
        <v>#NUM!</v>
      </c>
      <c r="AB211" s="50" t="str">
        <f>IF($Z211=600,'RI compounds'!$C$4,IF($Z211&lt;'RI compounds'!$D$4,IF($Z211&gt;'RI compounds'!$D$3,(LN($Z211)-LN('RI compounds'!$D$3))*'RI compounds'!$H$4+'RI compounds'!$C$3,""),""))</f>
        <v/>
      </c>
      <c r="AC211" s="50" t="str">
        <f>IF($Z211=700,+'RI compounds'!$C$5,IF($Z211&lt;'RI compounds'!$D$5,IF($Z211&gt;'RI compounds'!$D$4,(LN($Z211)-LN('RI compounds'!$D$4))*'RI compounds'!$H$5+'RI compounds'!$C$4,""),""))</f>
        <v/>
      </c>
      <c r="AD211" s="50" t="str">
        <f>IF($Z211=800,'RI compounds'!$C$6,IF($Z211&lt;'RI compounds'!$D$6,IF($Z211&gt;'RI compounds'!$D$5,(LN($Z211)-LN('RI compounds'!$D$5))*'RI compounds'!$H$6+'RI compounds'!$C$5,""),""))</f>
        <v/>
      </c>
      <c r="AE211" s="50" t="str">
        <f>IF($Z211=900,'RI compounds'!$C$7,IF($Z211&lt;'RI compounds'!$D$7,IF($Z211&gt;'RI compounds'!$D$6,(LN($Z211)-LN('RI compounds'!$D$6))*'RI compounds'!$H$7+'RI compounds'!$C$6,""),""))</f>
        <v/>
      </c>
      <c r="AF211" s="50" t="str">
        <f>IF($Z211=1000,'RI compounds'!$C$8,IF($Z211&lt;'RI compounds'!$D$8,IF($Z211&gt;'RI compounds'!$D$7,(LN($Z211)-LN('RI compounds'!$D$7))*'RI compounds'!$H$8+'RI compounds'!$C$7,""),""))</f>
        <v/>
      </c>
      <c r="AG211" s="50" t="str">
        <f>IF($Z211=1100,'RI compounds'!$C$9,IF($Z211&lt;'RI compounds'!$D$9,IF($Z211&gt;'RI compounds'!$D$8,(LN($Z211)-LN('RI compounds'!$D$8))*'RI compounds'!$H$9+'RI compounds'!$C$8,""),""))</f>
        <v/>
      </c>
      <c r="AH211" s="50" t="str">
        <f>IF($Z211=1200,'RI compounds'!$C$10,IF($Z211&lt;'RI compounds'!$D$10,IF($Z211&gt;'RI compounds'!$D$9,(LN($Z211)-LN('RI compounds'!$D$9))*'RI compounds'!$H$10+'RI compounds'!$C$9,""),""))</f>
        <v/>
      </c>
      <c r="AI211" s="50" t="str">
        <f>IF($Z211=1300,'RI compounds'!$C$11,IF($Z211&lt;'RI compounds'!$D$11,IF($Z211&gt;'RI compounds'!$D$10,(LN($Z211)-LN('RI compounds'!$D$10))*'RI compounds'!$H$11+'RI compounds'!$C$10,""),""))</f>
        <v/>
      </c>
      <c r="AJ211" s="50" t="str">
        <f>IF($Z211=1400,'RI compounds'!$C$12,IF($Z211&lt;'RI compounds'!$D$12,IF($Z211&gt;'RI compounds'!$D$11,(LN($Z211)-LN('RI compounds'!$D$11))*'RI compounds'!$H$12+'RI compounds'!$C$11,""),""))</f>
        <v/>
      </c>
      <c r="AK211" s="50" t="str">
        <f>IF($Z211=1500,'RI compounds'!$C$13,IF($Z211&lt;'RI compounds'!$D$13,IF($Z211&gt;'RI compounds'!$D$12,(LN($Z211)-LN('RI compounds'!$D$12))*'RI compounds'!$H$13+'RI compounds'!$C$12,""),""))</f>
        <v/>
      </c>
      <c r="AL211" s="50" t="str">
        <f>IF($Z211=1600,'RI compounds'!$C$14,IF($Z211&lt;'RI compounds'!$D$14,IF($Z211&gt;'RI compounds'!$D$13,(LN($Z211)-LN('RI compounds'!$D$13))*'RI compounds'!$H$14+'RI compounds'!$C$13,""),""))</f>
        <v/>
      </c>
      <c r="AM211" s="50" t="str">
        <f>IF($Z211=1700,'RI compounds'!$C$15,IF($Z211&lt;'RI compounds'!$D$15,IF($Z211&gt;'RI compounds'!$D$14,(LN($Z211)-LN('RI compounds'!$D$14))*'RI compounds'!$H$15+'RI compounds'!$C$14,""),""))</f>
        <v/>
      </c>
      <c r="AN211" s="50" t="str">
        <f>IF($Z211=1800,'RI compounds'!$C$16,IF($Z211&lt;'RI compounds'!$D$16,IF($Z211&gt;'RI compounds'!$D$15,(LN($Z211)-LN('RI compounds'!$D$15))*'RI compounds'!$H$16+'RI compounds'!$C$15,""),""))</f>
        <v/>
      </c>
      <c r="AO211" s="50" t="str">
        <f>IF($Z211=1900,'RI compounds'!$C$17,IF($Z211&lt;'RI compounds'!$D$17,IF($Z211&gt;'RI compounds'!$D$16,(LN($Z211)-LN('RI compounds'!$D$16))*'RI compounds'!$H$17+'RI compounds'!$C$16,""),""))</f>
        <v/>
      </c>
      <c r="AP211" s="50" t="str">
        <f>IF($Z211=2000,'RI compounds'!$C$18,IF($Z211&lt;'RI compounds'!$D$18,IF($Z211&gt;'RI compounds'!$D$17,(LN($Z211)-LN('RI compounds'!$D$17))*'RI compounds'!$H$18+'RI compounds'!$C$17,""),""))</f>
        <v/>
      </c>
      <c r="AQ211" s="50" t="str">
        <f>IF($Z211=2100,'RI compounds'!$C$19,IF($Z211&lt;'RI compounds'!$D$19,IF($Z211&gt;'RI compounds'!$D$18,(LN($Z211)-LN('RI compounds'!$D$18))*'RI compounds'!$H$19+'RI compounds'!$C$18,""),""))</f>
        <v/>
      </c>
      <c r="AR211" s="50" t="str">
        <f>IF($Z211=2200,'RI compounds'!$C$20,IF($Z211&lt;'RI compounds'!$D$20,IF($Z211&gt;'RI compounds'!$D$19,(LN($Z211)-LN('RI compounds'!$D$19))*'RI compounds'!$H$20+'RI compounds'!$C$19,""),""))</f>
        <v/>
      </c>
      <c r="AS211" s="50" t="str">
        <f>IF($Z211=2300,'RI compounds'!$C$21,IF($Z211&lt;'RI compounds'!$D$21,IF($Z211&gt;'RI compounds'!$D$20,(LN($Z211)-LN('RI compounds'!$D$20))*'RI compounds'!$H$21+'RI compounds'!$C$20,""),""))</f>
        <v/>
      </c>
      <c r="AT211" s="50" t="str">
        <f>IF($Z211&gt;2300,(LN($Z211)-LN('RI compounds'!$D$20))*'RI compounds'!$H$21+'RI compounds'!$C$20,"")</f>
        <v/>
      </c>
    </row>
    <row r="212" spans="1:46" s="7" customFormat="1" ht="15" x14ac:dyDescent="0.25">
      <c r="A212" s="46">
        <f>+All!F212</f>
        <v>0</v>
      </c>
      <c r="B212" s="47" t="e">
        <f>All!#REF!</f>
        <v>#REF!</v>
      </c>
      <c r="C212" s="45" t="e">
        <f>IF(B212&lt;'RI compounds'!$C$3,INT(EXP((B212-'RI compounds'!$C$3)/'RI compounds'!$H$4+LN('RI compounds'!$D$3))),"")</f>
        <v>#REF!</v>
      </c>
      <c r="D212" s="45" t="e">
        <f>IF($B212&lt;'RI compounds'!$C$4,IF($B212&gt;'RI compounds'!$C$3,INT(EXP(($B212-'RI compounds'!$C$3)/'RI compounds'!$H$4+LN('RI compounds'!$D$3))),""),"")</f>
        <v>#REF!</v>
      </c>
      <c r="E212" s="45" t="e">
        <f>IF($B212&lt;'RI compounds'!$C$5,IF($B212&gt;'RI compounds'!$C$4,INT(EXP(($B212-'RI compounds'!$C$4)/'RI compounds'!$H$5+LN('RI compounds'!$D$4))),""),"")</f>
        <v>#REF!</v>
      </c>
      <c r="F212" s="45" t="e">
        <f>IF($B212&lt;'RI compounds'!$C$6,IF($B212&gt;'RI compounds'!$C$5,INT(EXP(($B212-'RI compounds'!$C$5)/'RI compounds'!$H$6+LN('RI compounds'!$D$5))),""),"")</f>
        <v>#REF!</v>
      </c>
      <c r="G212" s="45" t="e">
        <f>IF($B212&lt;'RI compounds'!$C$7,IF($B212&gt;'RI compounds'!$C$6,INT(EXP(($B212-'RI compounds'!$C$6)/'RI compounds'!$H$7+LN('RI compounds'!$D$6))),""),"")</f>
        <v>#REF!</v>
      </c>
      <c r="H212" s="45" t="e">
        <f>IF($B212&lt;'RI compounds'!$C$8,IF($B212&gt;'RI compounds'!$C$7,INT(EXP(($B212-'RI compounds'!$C$7)/'RI compounds'!$H$8+LN('RI compounds'!$D$7))),""),"")</f>
        <v>#REF!</v>
      </c>
      <c r="I212" s="45" t="e">
        <f>IF($B212&lt;'RI compounds'!$C$9,IF($B212&gt;'RI compounds'!$C$8,INT(EXP(($B212-'RI compounds'!$C$8)/'RI compounds'!$H$9+LN('RI compounds'!$D$8))),""),"")</f>
        <v>#REF!</v>
      </c>
      <c r="J212" s="45" t="e">
        <f>IF($B212&lt;'RI compounds'!$C$10,IF($B212&gt;'RI compounds'!$C$9,INT(EXP(($B212-'RI compounds'!$C$9)/'RI compounds'!$H$10+LN('RI compounds'!$D$9))),""),"")</f>
        <v>#REF!</v>
      </c>
      <c r="K212" s="45" t="e">
        <f>IF($B212&lt;'RI compounds'!$C$11,IF($B212&gt;'RI compounds'!$C$10,INT(EXP(($B212-'RI compounds'!$C$10)/'RI compounds'!$H$11+LN('RI compounds'!$D$10))),""),"")</f>
        <v>#REF!</v>
      </c>
      <c r="L212" s="45" t="e">
        <f>IF($B212&lt;'RI compounds'!$C$12,IF($B212&gt;'RI compounds'!$C$11,INT(EXP(($B212-'RI compounds'!$C$11)/'RI compounds'!$H$12+LN('RI compounds'!$D$11))),""),"")</f>
        <v>#REF!</v>
      </c>
      <c r="M212" s="45" t="e">
        <f>IF($B212&lt;'RI compounds'!$C$13,IF($B212&gt;'RI compounds'!$C$12,INT(EXP(($B212-'RI compounds'!$C$12)/'RI compounds'!$H$13+LN('RI compounds'!$D$12))),""),"")</f>
        <v>#REF!</v>
      </c>
      <c r="N212" s="45" t="e">
        <f>IF($B212&lt;'RI compounds'!$C$14,IF($B212&gt;'RI compounds'!$C$13,INT(EXP(($B212-'RI compounds'!$C$13)/'RI compounds'!$H$14+LN('RI compounds'!$D$13))),""),"")</f>
        <v>#REF!</v>
      </c>
      <c r="O212" s="45" t="e">
        <f>IF($B212&lt;'RI compounds'!$C$15,IF($B212&gt;'RI compounds'!$C$14,INT(EXP(($B212-'RI compounds'!$C$14)/'RI compounds'!$H$15+LN('RI compounds'!$D$14))),""),"")</f>
        <v>#REF!</v>
      </c>
      <c r="P212" s="45" t="e">
        <f>IF($B212&lt;'RI compounds'!$C$16,IF($B212&gt;'RI compounds'!$C$15,INT(EXP(($B212-'RI compounds'!$C$15)/'RI compounds'!$H$16+LN('RI compounds'!$D$15))),""),"")</f>
        <v>#REF!</v>
      </c>
      <c r="Q212" s="45" t="e">
        <f>IF($B212&lt;'RI compounds'!$C$17,IF($B212&gt;'RI compounds'!$C$16,INT(EXP(($B212-'RI compounds'!$C$16)/'RI compounds'!$H$17+LN('RI compounds'!$D$16))),""),"")</f>
        <v>#REF!</v>
      </c>
      <c r="R212" s="45" t="e">
        <f>IF($B212&lt;'RI compounds'!$C$18,IF($B212&gt;'RI compounds'!$C$17,INT(EXP(($B212-'RI compounds'!$C$17)/'RI compounds'!$H$18+LN('RI compounds'!$D$17))),""),"")</f>
        <v>#REF!</v>
      </c>
      <c r="S212" s="45" t="e">
        <f>IF($B212&lt;'RI compounds'!$C$19,IF($B212&gt;'RI compounds'!$C$18,INT(EXP(($B212-'RI compounds'!$C$18)/'RI compounds'!$H$19+LN('RI compounds'!$D$18))),""),"")</f>
        <v>#REF!</v>
      </c>
      <c r="T212" s="45" t="e">
        <f>IF($B212&lt;'RI compounds'!$C$20,IF($B212&gt;'RI compounds'!$C$19,INT(EXP(($B212-'RI compounds'!$C$19)/'RI compounds'!$H$20+LN('RI compounds'!$D$19))),""),"")</f>
        <v>#REF!</v>
      </c>
      <c r="U212" s="45" t="e">
        <f>IF($B212&lt;'RI compounds'!$C$21,IF($B212&gt;'RI compounds'!$C$20,INT(EXP(($B212-'RI compounds'!$C$20)/'RI compounds'!$H$21+LN('RI compounds'!$D$20))),""),"")</f>
        <v>#REF!</v>
      </c>
      <c r="V212" s="45" t="e">
        <f>IF($B212&gt;'RI compounds'!$C$21,INT(EXP(($B212-'RI compounds'!$C$20)/'RI compounds'!$H$21+LN('RI compounds'!$D$20))),"")</f>
        <v>#REF!</v>
      </c>
      <c r="W212" s="28"/>
      <c r="X212" s="48">
        <f>All!B212</f>
        <v>0</v>
      </c>
      <c r="Y212" s="46">
        <f>+All!F212</f>
        <v>0</v>
      </c>
      <c r="Z212" s="49">
        <f>+All!H212</f>
        <v>0</v>
      </c>
      <c r="AA212" s="50" t="e">
        <f>IF($Z212=500,'RI compounds'!$C$3,IF($Z212&lt;'RI compounds'!$D$3,(LN($Z212)-LN('RI compounds'!$D$3))*'RI compounds'!$H$4+'RI compounds'!$C$3,""))</f>
        <v>#NUM!</v>
      </c>
      <c r="AB212" s="50" t="str">
        <f>IF($Z212=600,'RI compounds'!$C$4,IF($Z212&lt;'RI compounds'!$D$4,IF($Z212&gt;'RI compounds'!$D$3,(LN($Z212)-LN('RI compounds'!$D$3))*'RI compounds'!$H$4+'RI compounds'!$C$3,""),""))</f>
        <v/>
      </c>
      <c r="AC212" s="50" t="str">
        <f>IF($Z212=700,+'RI compounds'!$C$5,IF($Z212&lt;'RI compounds'!$D$5,IF($Z212&gt;'RI compounds'!$D$4,(LN($Z212)-LN('RI compounds'!$D$4))*'RI compounds'!$H$5+'RI compounds'!$C$4,""),""))</f>
        <v/>
      </c>
      <c r="AD212" s="50" t="str">
        <f>IF($Z212=800,'RI compounds'!$C$6,IF($Z212&lt;'RI compounds'!$D$6,IF($Z212&gt;'RI compounds'!$D$5,(LN($Z212)-LN('RI compounds'!$D$5))*'RI compounds'!$H$6+'RI compounds'!$C$5,""),""))</f>
        <v/>
      </c>
      <c r="AE212" s="50" t="str">
        <f>IF($Z212=900,'RI compounds'!$C$7,IF($Z212&lt;'RI compounds'!$D$7,IF($Z212&gt;'RI compounds'!$D$6,(LN($Z212)-LN('RI compounds'!$D$6))*'RI compounds'!$H$7+'RI compounds'!$C$6,""),""))</f>
        <v/>
      </c>
      <c r="AF212" s="50" t="str">
        <f>IF($Z212=1000,'RI compounds'!$C$8,IF($Z212&lt;'RI compounds'!$D$8,IF($Z212&gt;'RI compounds'!$D$7,(LN($Z212)-LN('RI compounds'!$D$7))*'RI compounds'!$H$8+'RI compounds'!$C$7,""),""))</f>
        <v/>
      </c>
      <c r="AG212" s="50" t="str">
        <f>IF($Z212=1100,'RI compounds'!$C$9,IF($Z212&lt;'RI compounds'!$D$9,IF($Z212&gt;'RI compounds'!$D$8,(LN($Z212)-LN('RI compounds'!$D$8))*'RI compounds'!$H$9+'RI compounds'!$C$8,""),""))</f>
        <v/>
      </c>
      <c r="AH212" s="50" t="str">
        <f>IF($Z212=1200,'RI compounds'!$C$10,IF($Z212&lt;'RI compounds'!$D$10,IF($Z212&gt;'RI compounds'!$D$9,(LN($Z212)-LN('RI compounds'!$D$9))*'RI compounds'!$H$10+'RI compounds'!$C$9,""),""))</f>
        <v/>
      </c>
      <c r="AI212" s="50" t="str">
        <f>IF($Z212=1300,'RI compounds'!$C$11,IF($Z212&lt;'RI compounds'!$D$11,IF($Z212&gt;'RI compounds'!$D$10,(LN($Z212)-LN('RI compounds'!$D$10))*'RI compounds'!$H$11+'RI compounds'!$C$10,""),""))</f>
        <v/>
      </c>
      <c r="AJ212" s="50" t="str">
        <f>IF($Z212=1400,'RI compounds'!$C$12,IF($Z212&lt;'RI compounds'!$D$12,IF($Z212&gt;'RI compounds'!$D$11,(LN($Z212)-LN('RI compounds'!$D$11))*'RI compounds'!$H$12+'RI compounds'!$C$11,""),""))</f>
        <v/>
      </c>
      <c r="AK212" s="50" t="str">
        <f>IF($Z212=1500,'RI compounds'!$C$13,IF($Z212&lt;'RI compounds'!$D$13,IF($Z212&gt;'RI compounds'!$D$12,(LN($Z212)-LN('RI compounds'!$D$12))*'RI compounds'!$H$13+'RI compounds'!$C$12,""),""))</f>
        <v/>
      </c>
      <c r="AL212" s="50" t="str">
        <f>IF($Z212=1600,'RI compounds'!$C$14,IF($Z212&lt;'RI compounds'!$D$14,IF($Z212&gt;'RI compounds'!$D$13,(LN($Z212)-LN('RI compounds'!$D$13))*'RI compounds'!$H$14+'RI compounds'!$C$13,""),""))</f>
        <v/>
      </c>
      <c r="AM212" s="50" t="str">
        <f>IF($Z212=1700,'RI compounds'!$C$15,IF($Z212&lt;'RI compounds'!$D$15,IF($Z212&gt;'RI compounds'!$D$14,(LN($Z212)-LN('RI compounds'!$D$14))*'RI compounds'!$H$15+'RI compounds'!$C$14,""),""))</f>
        <v/>
      </c>
      <c r="AN212" s="50" t="str">
        <f>IF($Z212=1800,'RI compounds'!$C$16,IF($Z212&lt;'RI compounds'!$D$16,IF($Z212&gt;'RI compounds'!$D$15,(LN($Z212)-LN('RI compounds'!$D$15))*'RI compounds'!$H$16+'RI compounds'!$C$15,""),""))</f>
        <v/>
      </c>
      <c r="AO212" s="50" t="str">
        <f>IF($Z212=1900,'RI compounds'!$C$17,IF($Z212&lt;'RI compounds'!$D$17,IF($Z212&gt;'RI compounds'!$D$16,(LN($Z212)-LN('RI compounds'!$D$16))*'RI compounds'!$H$17+'RI compounds'!$C$16,""),""))</f>
        <v/>
      </c>
      <c r="AP212" s="50" t="str">
        <f>IF($Z212=2000,'RI compounds'!$C$18,IF($Z212&lt;'RI compounds'!$D$18,IF($Z212&gt;'RI compounds'!$D$17,(LN($Z212)-LN('RI compounds'!$D$17))*'RI compounds'!$H$18+'RI compounds'!$C$17,""),""))</f>
        <v/>
      </c>
      <c r="AQ212" s="50" t="str">
        <f>IF($Z212=2100,'RI compounds'!$C$19,IF($Z212&lt;'RI compounds'!$D$19,IF($Z212&gt;'RI compounds'!$D$18,(LN($Z212)-LN('RI compounds'!$D$18))*'RI compounds'!$H$19+'RI compounds'!$C$18,""),""))</f>
        <v/>
      </c>
      <c r="AR212" s="50" t="str">
        <f>IF($Z212=2200,'RI compounds'!$C$20,IF($Z212&lt;'RI compounds'!$D$20,IF($Z212&gt;'RI compounds'!$D$19,(LN($Z212)-LN('RI compounds'!$D$19))*'RI compounds'!$H$20+'RI compounds'!$C$19,""),""))</f>
        <v/>
      </c>
      <c r="AS212" s="50" t="str">
        <f>IF($Z212=2300,'RI compounds'!$C$21,IF($Z212&lt;'RI compounds'!$D$21,IF($Z212&gt;'RI compounds'!$D$20,(LN($Z212)-LN('RI compounds'!$D$20))*'RI compounds'!$H$21+'RI compounds'!$C$20,""),""))</f>
        <v/>
      </c>
      <c r="AT212" s="50" t="str">
        <f>IF($Z212&gt;2300,(LN($Z212)-LN('RI compounds'!$D$20))*'RI compounds'!$H$21+'RI compounds'!$C$20,"")</f>
        <v/>
      </c>
    </row>
    <row r="213" spans="1:46" s="7" customFormat="1" ht="15" x14ac:dyDescent="0.25">
      <c r="A213" s="46">
        <f>+All!F213</f>
        <v>0</v>
      </c>
      <c r="B213" s="47" t="e">
        <f>All!#REF!</f>
        <v>#REF!</v>
      </c>
      <c r="C213" s="45" t="e">
        <f>IF(B213&lt;'RI compounds'!$C$3,INT(EXP((B213-'RI compounds'!$C$3)/'RI compounds'!$H$4+LN('RI compounds'!$D$3))),"")</f>
        <v>#REF!</v>
      </c>
      <c r="D213" s="45" t="e">
        <f>IF($B213&lt;'RI compounds'!$C$4,IF($B213&gt;'RI compounds'!$C$3,INT(EXP(($B213-'RI compounds'!$C$3)/'RI compounds'!$H$4+LN('RI compounds'!$D$3))),""),"")</f>
        <v>#REF!</v>
      </c>
      <c r="E213" s="45" t="e">
        <f>IF($B213&lt;'RI compounds'!$C$5,IF($B213&gt;'RI compounds'!$C$4,INT(EXP(($B213-'RI compounds'!$C$4)/'RI compounds'!$H$5+LN('RI compounds'!$D$4))),""),"")</f>
        <v>#REF!</v>
      </c>
      <c r="F213" s="45" t="e">
        <f>IF($B213&lt;'RI compounds'!$C$6,IF($B213&gt;'RI compounds'!$C$5,INT(EXP(($B213-'RI compounds'!$C$5)/'RI compounds'!$H$6+LN('RI compounds'!$D$5))),""),"")</f>
        <v>#REF!</v>
      </c>
      <c r="G213" s="45" t="e">
        <f>IF($B213&lt;'RI compounds'!$C$7,IF($B213&gt;'RI compounds'!$C$6,INT(EXP(($B213-'RI compounds'!$C$6)/'RI compounds'!$H$7+LN('RI compounds'!$D$6))),""),"")</f>
        <v>#REF!</v>
      </c>
      <c r="H213" s="45" t="e">
        <f>IF($B213&lt;'RI compounds'!$C$8,IF($B213&gt;'RI compounds'!$C$7,INT(EXP(($B213-'RI compounds'!$C$7)/'RI compounds'!$H$8+LN('RI compounds'!$D$7))),""),"")</f>
        <v>#REF!</v>
      </c>
      <c r="I213" s="45" t="e">
        <f>IF($B213&lt;'RI compounds'!$C$9,IF($B213&gt;'RI compounds'!$C$8,INT(EXP(($B213-'RI compounds'!$C$8)/'RI compounds'!$H$9+LN('RI compounds'!$D$8))),""),"")</f>
        <v>#REF!</v>
      </c>
      <c r="J213" s="45" t="e">
        <f>IF($B213&lt;'RI compounds'!$C$10,IF($B213&gt;'RI compounds'!$C$9,INT(EXP(($B213-'RI compounds'!$C$9)/'RI compounds'!$H$10+LN('RI compounds'!$D$9))),""),"")</f>
        <v>#REF!</v>
      </c>
      <c r="K213" s="45" t="e">
        <f>IF($B213&lt;'RI compounds'!$C$11,IF($B213&gt;'RI compounds'!$C$10,INT(EXP(($B213-'RI compounds'!$C$10)/'RI compounds'!$H$11+LN('RI compounds'!$D$10))),""),"")</f>
        <v>#REF!</v>
      </c>
      <c r="L213" s="45" t="e">
        <f>IF($B213&lt;'RI compounds'!$C$12,IF($B213&gt;'RI compounds'!$C$11,INT(EXP(($B213-'RI compounds'!$C$11)/'RI compounds'!$H$12+LN('RI compounds'!$D$11))),""),"")</f>
        <v>#REF!</v>
      </c>
      <c r="M213" s="45" t="e">
        <f>IF($B213&lt;'RI compounds'!$C$13,IF($B213&gt;'RI compounds'!$C$12,INT(EXP(($B213-'RI compounds'!$C$12)/'RI compounds'!$H$13+LN('RI compounds'!$D$12))),""),"")</f>
        <v>#REF!</v>
      </c>
      <c r="N213" s="45" t="e">
        <f>IF($B213&lt;'RI compounds'!$C$14,IF($B213&gt;'RI compounds'!$C$13,INT(EXP(($B213-'RI compounds'!$C$13)/'RI compounds'!$H$14+LN('RI compounds'!$D$13))),""),"")</f>
        <v>#REF!</v>
      </c>
      <c r="O213" s="45" t="e">
        <f>IF($B213&lt;'RI compounds'!$C$15,IF($B213&gt;'RI compounds'!$C$14,INT(EXP(($B213-'RI compounds'!$C$14)/'RI compounds'!$H$15+LN('RI compounds'!$D$14))),""),"")</f>
        <v>#REF!</v>
      </c>
      <c r="P213" s="45" t="e">
        <f>IF($B213&lt;'RI compounds'!$C$16,IF($B213&gt;'RI compounds'!$C$15,INT(EXP(($B213-'RI compounds'!$C$15)/'RI compounds'!$H$16+LN('RI compounds'!$D$15))),""),"")</f>
        <v>#REF!</v>
      </c>
      <c r="Q213" s="45" t="e">
        <f>IF($B213&lt;'RI compounds'!$C$17,IF($B213&gt;'RI compounds'!$C$16,INT(EXP(($B213-'RI compounds'!$C$16)/'RI compounds'!$H$17+LN('RI compounds'!$D$16))),""),"")</f>
        <v>#REF!</v>
      </c>
      <c r="R213" s="45" t="e">
        <f>IF($B213&lt;'RI compounds'!$C$18,IF($B213&gt;'RI compounds'!$C$17,INT(EXP(($B213-'RI compounds'!$C$17)/'RI compounds'!$H$18+LN('RI compounds'!$D$17))),""),"")</f>
        <v>#REF!</v>
      </c>
      <c r="S213" s="45" t="e">
        <f>IF($B213&lt;'RI compounds'!$C$19,IF($B213&gt;'RI compounds'!$C$18,INT(EXP(($B213-'RI compounds'!$C$18)/'RI compounds'!$H$19+LN('RI compounds'!$D$18))),""),"")</f>
        <v>#REF!</v>
      </c>
      <c r="T213" s="45" t="e">
        <f>IF($B213&lt;'RI compounds'!$C$20,IF($B213&gt;'RI compounds'!$C$19,INT(EXP(($B213-'RI compounds'!$C$19)/'RI compounds'!$H$20+LN('RI compounds'!$D$19))),""),"")</f>
        <v>#REF!</v>
      </c>
      <c r="U213" s="45" t="e">
        <f>IF($B213&lt;'RI compounds'!$C$21,IF($B213&gt;'RI compounds'!$C$20,INT(EXP(($B213-'RI compounds'!$C$20)/'RI compounds'!$H$21+LN('RI compounds'!$D$20))),""),"")</f>
        <v>#REF!</v>
      </c>
      <c r="V213" s="45" t="e">
        <f>IF($B213&gt;'RI compounds'!$C$21,INT(EXP(($B213-'RI compounds'!$C$20)/'RI compounds'!$H$21+LN('RI compounds'!$D$20))),"")</f>
        <v>#REF!</v>
      </c>
      <c r="W213" s="28"/>
      <c r="X213" s="48">
        <f>All!B213</f>
        <v>0</v>
      </c>
      <c r="Y213" s="46">
        <f>+All!F213</f>
        <v>0</v>
      </c>
      <c r="Z213" s="49">
        <f>+All!H213</f>
        <v>0</v>
      </c>
      <c r="AA213" s="50" t="e">
        <f>IF($Z213=500,'RI compounds'!$C$3,IF($Z213&lt;'RI compounds'!$D$3,(LN($Z213)-LN('RI compounds'!$D$3))*'RI compounds'!$H$4+'RI compounds'!$C$3,""))</f>
        <v>#NUM!</v>
      </c>
      <c r="AB213" s="50" t="str">
        <f>IF($Z213=600,'RI compounds'!$C$4,IF($Z213&lt;'RI compounds'!$D$4,IF($Z213&gt;'RI compounds'!$D$3,(LN($Z213)-LN('RI compounds'!$D$3))*'RI compounds'!$H$4+'RI compounds'!$C$3,""),""))</f>
        <v/>
      </c>
      <c r="AC213" s="50" t="str">
        <f>IF($Z213=700,+'RI compounds'!$C$5,IF($Z213&lt;'RI compounds'!$D$5,IF($Z213&gt;'RI compounds'!$D$4,(LN($Z213)-LN('RI compounds'!$D$4))*'RI compounds'!$H$5+'RI compounds'!$C$4,""),""))</f>
        <v/>
      </c>
      <c r="AD213" s="50" t="str">
        <f>IF($Z213=800,'RI compounds'!$C$6,IF($Z213&lt;'RI compounds'!$D$6,IF($Z213&gt;'RI compounds'!$D$5,(LN($Z213)-LN('RI compounds'!$D$5))*'RI compounds'!$H$6+'RI compounds'!$C$5,""),""))</f>
        <v/>
      </c>
      <c r="AE213" s="50" t="str">
        <f>IF($Z213=900,'RI compounds'!$C$7,IF($Z213&lt;'RI compounds'!$D$7,IF($Z213&gt;'RI compounds'!$D$6,(LN($Z213)-LN('RI compounds'!$D$6))*'RI compounds'!$H$7+'RI compounds'!$C$6,""),""))</f>
        <v/>
      </c>
      <c r="AF213" s="50" t="str">
        <f>IF($Z213=1000,'RI compounds'!$C$8,IF($Z213&lt;'RI compounds'!$D$8,IF($Z213&gt;'RI compounds'!$D$7,(LN($Z213)-LN('RI compounds'!$D$7))*'RI compounds'!$H$8+'RI compounds'!$C$7,""),""))</f>
        <v/>
      </c>
      <c r="AG213" s="50" t="str">
        <f>IF($Z213=1100,'RI compounds'!$C$9,IF($Z213&lt;'RI compounds'!$D$9,IF($Z213&gt;'RI compounds'!$D$8,(LN($Z213)-LN('RI compounds'!$D$8))*'RI compounds'!$H$9+'RI compounds'!$C$8,""),""))</f>
        <v/>
      </c>
      <c r="AH213" s="50" t="str">
        <f>IF($Z213=1200,'RI compounds'!$C$10,IF($Z213&lt;'RI compounds'!$D$10,IF($Z213&gt;'RI compounds'!$D$9,(LN($Z213)-LN('RI compounds'!$D$9))*'RI compounds'!$H$10+'RI compounds'!$C$9,""),""))</f>
        <v/>
      </c>
      <c r="AI213" s="50" t="str">
        <f>IF($Z213=1300,'RI compounds'!$C$11,IF($Z213&lt;'RI compounds'!$D$11,IF($Z213&gt;'RI compounds'!$D$10,(LN($Z213)-LN('RI compounds'!$D$10))*'RI compounds'!$H$11+'RI compounds'!$C$10,""),""))</f>
        <v/>
      </c>
      <c r="AJ213" s="50" t="str">
        <f>IF($Z213=1400,'RI compounds'!$C$12,IF($Z213&lt;'RI compounds'!$D$12,IF($Z213&gt;'RI compounds'!$D$11,(LN($Z213)-LN('RI compounds'!$D$11))*'RI compounds'!$H$12+'RI compounds'!$C$11,""),""))</f>
        <v/>
      </c>
      <c r="AK213" s="50" t="str">
        <f>IF($Z213=1500,'RI compounds'!$C$13,IF($Z213&lt;'RI compounds'!$D$13,IF($Z213&gt;'RI compounds'!$D$12,(LN($Z213)-LN('RI compounds'!$D$12))*'RI compounds'!$H$13+'RI compounds'!$C$12,""),""))</f>
        <v/>
      </c>
      <c r="AL213" s="50" t="str">
        <f>IF($Z213=1600,'RI compounds'!$C$14,IF($Z213&lt;'RI compounds'!$D$14,IF($Z213&gt;'RI compounds'!$D$13,(LN($Z213)-LN('RI compounds'!$D$13))*'RI compounds'!$H$14+'RI compounds'!$C$13,""),""))</f>
        <v/>
      </c>
      <c r="AM213" s="50" t="str">
        <f>IF($Z213=1700,'RI compounds'!$C$15,IF($Z213&lt;'RI compounds'!$D$15,IF($Z213&gt;'RI compounds'!$D$14,(LN($Z213)-LN('RI compounds'!$D$14))*'RI compounds'!$H$15+'RI compounds'!$C$14,""),""))</f>
        <v/>
      </c>
      <c r="AN213" s="50" t="str">
        <f>IF($Z213=1800,'RI compounds'!$C$16,IF($Z213&lt;'RI compounds'!$D$16,IF($Z213&gt;'RI compounds'!$D$15,(LN($Z213)-LN('RI compounds'!$D$15))*'RI compounds'!$H$16+'RI compounds'!$C$15,""),""))</f>
        <v/>
      </c>
      <c r="AO213" s="50" t="str">
        <f>IF($Z213=1900,'RI compounds'!$C$17,IF($Z213&lt;'RI compounds'!$D$17,IF($Z213&gt;'RI compounds'!$D$16,(LN($Z213)-LN('RI compounds'!$D$16))*'RI compounds'!$H$17+'RI compounds'!$C$16,""),""))</f>
        <v/>
      </c>
      <c r="AP213" s="50" t="str">
        <f>IF($Z213=2000,'RI compounds'!$C$18,IF($Z213&lt;'RI compounds'!$D$18,IF($Z213&gt;'RI compounds'!$D$17,(LN($Z213)-LN('RI compounds'!$D$17))*'RI compounds'!$H$18+'RI compounds'!$C$17,""),""))</f>
        <v/>
      </c>
      <c r="AQ213" s="50" t="str">
        <f>IF($Z213=2100,'RI compounds'!$C$19,IF($Z213&lt;'RI compounds'!$D$19,IF($Z213&gt;'RI compounds'!$D$18,(LN($Z213)-LN('RI compounds'!$D$18))*'RI compounds'!$H$19+'RI compounds'!$C$18,""),""))</f>
        <v/>
      </c>
      <c r="AR213" s="50" t="str">
        <f>IF($Z213=2200,'RI compounds'!$C$20,IF($Z213&lt;'RI compounds'!$D$20,IF($Z213&gt;'RI compounds'!$D$19,(LN($Z213)-LN('RI compounds'!$D$19))*'RI compounds'!$H$20+'RI compounds'!$C$19,""),""))</f>
        <v/>
      </c>
      <c r="AS213" s="50" t="str">
        <f>IF($Z213=2300,'RI compounds'!$C$21,IF($Z213&lt;'RI compounds'!$D$21,IF($Z213&gt;'RI compounds'!$D$20,(LN($Z213)-LN('RI compounds'!$D$20))*'RI compounds'!$H$21+'RI compounds'!$C$20,""),""))</f>
        <v/>
      </c>
      <c r="AT213" s="50" t="str">
        <f>IF($Z213&gt;2300,(LN($Z213)-LN('RI compounds'!$D$20))*'RI compounds'!$H$21+'RI compounds'!$C$20,"")</f>
        <v/>
      </c>
    </row>
    <row r="214" spans="1:46" s="7" customFormat="1" ht="15" x14ac:dyDescent="0.25">
      <c r="A214" s="46">
        <f>+All!F214</f>
        <v>0</v>
      </c>
      <c r="B214" s="47" t="e">
        <f>All!#REF!</f>
        <v>#REF!</v>
      </c>
      <c r="C214" s="45" t="e">
        <f>IF(B214&lt;'RI compounds'!$C$3,INT(EXP((B214-'RI compounds'!$C$3)/'RI compounds'!$H$4+LN('RI compounds'!$D$3))),"")</f>
        <v>#REF!</v>
      </c>
      <c r="D214" s="45" t="e">
        <f>IF($B214&lt;'RI compounds'!$C$4,IF($B214&gt;'RI compounds'!$C$3,INT(EXP(($B214-'RI compounds'!$C$3)/'RI compounds'!$H$4+LN('RI compounds'!$D$3))),""),"")</f>
        <v>#REF!</v>
      </c>
      <c r="E214" s="45" t="e">
        <f>IF($B214&lt;'RI compounds'!$C$5,IF($B214&gt;'RI compounds'!$C$4,INT(EXP(($B214-'RI compounds'!$C$4)/'RI compounds'!$H$5+LN('RI compounds'!$D$4))),""),"")</f>
        <v>#REF!</v>
      </c>
      <c r="F214" s="45" t="e">
        <f>IF($B214&lt;'RI compounds'!$C$6,IF($B214&gt;'RI compounds'!$C$5,INT(EXP(($B214-'RI compounds'!$C$5)/'RI compounds'!$H$6+LN('RI compounds'!$D$5))),""),"")</f>
        <v>#REF!</v>
      </c>
      <c r="G214" s="45" t="e">
        <f>IF($B214&lt;'RI compounds'!$C$7,IF($B214&gt;'RI compounds'!$C$6,INT(EXP(($B214-'RI compounds'!$C$6)/'RI compounds'!$H$7+LN('RI compounds'!$D$6))),""),"")</f>
        <v>#REF!</v>
      </c>
      <c r="H214" s="45" t="e">
        <f>IF($B214&lt;'RI compounds'!$C$8,IF($B214&gt;'RI compounds'!$C$7,INT(EXP(($B214-'RI compounds'!$C$7)/'RI compounds'!$H$8+LN('RI compounds'!$D$7))),""),"")</f>
        <v>#REF!</v>
      </c>
      <c r="I214" s="45" t="e">
        <f>IF($B214&lt;'RI compounds'!$C$9,IF($B214&gt;'RI compounds'!$C$8,INT(EXP(($B214-'RI compounds'!$C$8)/'RI compounds'!$H$9+LN('RI compounds'!$D$8))),""),"")</f>
        <v>#REF!</v>
      </c>
      <c r="J214" s="45" t="e">
        <f>IF($B214&lt;'RI compounds'!$C$10,IF($B214&gt;'RI compounds'!$C$9,INT(EXP(($B214-'RI compounds'!$C$9)/'RI compounds'!$H$10+LN('RI compounds'!$D$9))),""),"")</f>
        <v>#REF!</v>
      </c>
      <c r="K214" s="45" t="e">
        <f>IF($B214&lt;'RI compounds'!$C$11,IF($B214&gt;'RI compounds'!$C$10,INT(EXP(($B214-'RI compounds'!$C$10)/'RI compounds'!$H$11+LN('RI compounds'!$D$10))),""),"")</f>
        <v>#REF!</v>
      </c>
      <c r="L214" s="45" t="e">
        <f>IF($B214&lt;'RI compounds'!$C$12,IF($B214&gt;'RI compounds'!$C$11,INT(EXP(($B214-'RI compounds'!$C$11)/'RI compounds'!$H$12+LN('RI compounds'!$D$11))),""),"")</f>
        <v>#REF!</v>
      </c>
      <c r="M214" s="45" t="e">
        <f>IF($B214&lt;'RI compounds'!$C$13,IF($B214&gt;'RI compounds'!$C$12,INT(EXP(($B214-'RI compounds'!$C$12)/'RI compounds'!$H$13+LN('RI compounds'!$D$12))),""),"")</f>
        <v>#REF!</v>
      </c>
      <c r="N214" s="45" t="e">
        <f>IF($B214&lt;'RI compounds'!$C$14,IF($B214&gt;'RI compounds'!$C$13,INT(EXP(($B214-'RI compounds'!$C$13)/'RI compounds'!$H$14+LN('RI compounds'!$D$13))),""),"")</f>
        <v>#REF!</v>
      </c>
      <c r="O214" s="45" t="e">
        <f>IF($B214&lt;'RI compounds'!$C$15,IF($B214&gt;'RI compounds'!$C$14,INT(EXP(($B214-'RI compounds'!$C$14)/'RI compounds'!$H$15+LN('RI compounds'!$D$14))),""),"")</f>
        <v>#REF!</v>
      </c>
      <c r="P214" s="45" t="e">
        <f>IF($B214&lt;'RI compounds'!$C$16,IF($B214&gt;'RI compounds'!$C$15,INT(EXP(($B214-'RI compounds'!$C$15)/'RI compounds'!$H$16+LN('RI compounds'!$D$15))),""),"")</f>
        <v>#REF!</v>
      </c>
      <c r="Q214" s="45" t="e">
        <f>IF($B214&lt;'RI compounds'!$C$17,IF($B214&gt;'RI compounds'!$C$16,INT(EXP(($B214-'RI compounds'!$C$16)/'RI compounds'!$H$17+LN('RI compounds'!$D$16))),""),"")</f>
        <v>#REF!</v>
      </c>
      <c r="R214" s="45" t="e">
        <f>IF($B214&lt;'RI compounds'!$C$18,IF($B214&gt;'RI compounds'!$C$17,INT(EXP(($B214-'RI compounds'!$C$17)/'RI compounds'!$H$18+LN('RI compounds'!$D$17))),""),"")</f>
        <v>#REF!</v>
      </c>
      <c r="S214" s="45" t="e">
        <f>IF($B214&lt;'RI compounds'!$C$19,IF($B214&gt;'RI compounds'!$C$18,INT(EXP(($B214-'RI compounds'!$C$18)/'RI compounds'!$H$19+LN('RI compounds'!$D$18))),""),"")</f>
        <v>#REF!</v>
      </c>
      <c r="T214" s="45" t="e">
        <f>IF($B214&lt;'RI compounds'!$C$20,IF($B214&gt;'RI compounds'!$C$19,INT(EXP(($B214-'RI compounds'!$C$19)/'RI compounds'!$H$20+LN('RI compounds'!$D$19))),""),"")</f>
        <v>#REF!</v>
      </c>
      <c r="U214" s="45" t="e">
        <f>IF($B214&lt;'RI compounds'!$C$21,IF($B214&gt;'RI compounds'!$C$20,INT(EXP(($B214-'RI compounds'!$C$20)/'RI compounds'!$H$21+LN('RI compounds'!$D$20))),""),"")</f>
        <v>#REF!</v>
      </c>
      <c r="V214" s="45" t="e">
        <f>IF($B214&gt;'RI compounds'!$C$21,INT(EXP(($B214-'RI compounds'!$C$20)/'RI compounds'!$H$21+LN('RI compounds'!$D$20))),"")</f>
        <v>#REF!</v>
      </c>
      <c r="W214" s="28"/>
      <c r="X214" s="48">
        <f>All!B214</f>
        <v>0</v>
      </c>
      <c r="Y214" s="46">
        <f>+All!F214</f>
        <v>0</v>
      </c>
      <c r="Z214" s="49">
        <f>+All!H214</f>
        <v>0</v>
      </c>
      <c r="AA214" s="50" t="e">
        <f>IF($Z214=500,'RI compounds'!$C$3,IF($Z214&lt;'RI compounds'!$D$3,(LN($Z214)-LN('RI compounds'!$D$3))*'RI compounds'!$H$4+'RI compounds'!$C$3,""))</f>
        <v>#NUM!</v>
      </c>
      <c r="AB214" s="50" t="str">
        <f>IF($Z214=600,'RI compounds'!$C$4,IF($Z214&lt;'RI compounds'!$D$4,IF($Z214&gt;'RI compounds'!$D$3,(LN($Z214)-LN('RI compounds'!$D$3))*'RI compounds'!$H$4+'RI compounds'!$C$3,""),""))</f>
        <v/>
      </c>
      <c r="AC214" s="50" t="str">
        <f>IF($Z214=700,+'RI compounds'!$C$5,IF($Z214&lt;'RI compounds'!$D$5,IF($Z214&gt;'RI compounds'!$D$4,(LN($Z214)-LN('RI compounds'!$D$4))*'RI compounds'!$H$5+'RI compounds'!$C$4,""),""))</f>
        <v/>
      </c>
      <c r="AD214" s="50" t="str">
        <f>IF($Z214=800,'RI compounds'!$C$6,IF($Z214&lt;'RI compounds'!$D$6,IF($Z214&gt;'RI compounds'!$D$5,(LN($Z214)-LN('RI compounds'!$D$5))*'RI compounds'!$H$6+'RI compounds'!$C$5,""),""))</f>
        <v/>
      </c>
      <c r="AE214" s="50" t="str">
        <f>IF($Z214=900,'RI compounds'!$C$7,IF($Z214&lt;'RI compounds'!$D$7,IF($Z214&gt;'RI compounds'!$D$6,(LN($Z214)-LN('RI compounds'!$D$6))*'RI compounds'!$H$7+'RI compounds'!$C$6,""),""))</f>
        <v/>
      </c>
      <c r="AF214" s="50" t="str">
        <f>IF($Z214=1000,'RI compounds'!$C$8,IF($Z214&lt;'RI compounds'!$D$8,IF($Z214&gt;'RI compounds'!$D$7,(LN($Z214)-LN('RI compounds'!$D$7))*'RI compounds'!$H$8+'RI compounds'!$C$7,""),""))</f>
        <v/>
      </c>
      <c r="AG214" s="50" t="str">
        <f>IF($Z214=1100,'RI compounds'!$C$9,IF($Z214&lt;'RI compounds'!$D$9,IF($Z214&gt;'RI compounds'!$D$8,(LN($Z214)-LN('RI compounds'!$D$8))*'RI compounds'!$H$9+'RI compounds'!$C$8,""),""))</f>
        <v/>
      </c>
      <c r="AH214" s="50" t="str">
        <f>IF($Z214=1200,'RI compounds'!$C$10,IF($Z214&lt;'RI compounds'!$D$10,IF($Z214&gt;'RI compounds'!$D$9,(LN($Z214)-LN('RI compounds'!$D$9))*'RI compounds'!$H$10+'RI compounds'!$C$9,""),""))</f>
        <v/>
      </c>
      <c r="AI214" s="50" t="str">
        <f>IF($Z214=1300,'RI compounds'!$C$11,IF($Z214&lt;'RI compounds'!$D$11,IF($Z214&gt;'RI compounds'!$D$10,(LN($Z214)-LN('RI compounds'!$D$10))*'RI compounds'!$H$11+'RI compounds'!$C$10,""),""))</f>
        <v/>
      </c>
      <c r="AJ214" s="50" t="str">
        <f>IF($Z214=1400,'RI compounds'!$C$12,IF($Z214&lt;'RI compounds'!$D$12,IF($Z214&gt;'RI compounds'!$D$11,(LN($Z214)-LN('RI compounds'!$D$11))*'RI compounds'!$H$12+'RI compounds'!$C$11,""),""))</f>
        <v/>
      </c>
      <c r="AK214" s="50" t="str">
        <f>IF($Z214=1500,'RI compounds'!$C$13,IF($Z214&lt;'RI compounds'!$D$13,IF($Z214&gt;'RI compounds'!$D$12,(LN($Z214)-LN('RI compounds'!$D$12))*'RI compounds'!$H$13+'RI compounds'!$C$12,""),""))</f>
        <v/>
      </c>
      <c r="AL214" s="50" t="str">
        <f>IF($Z214=1600,'RI compounds'!$C$14,IF($Z214&lt;'RI compounds'!$D$14,IF($Z214&gt;'RI compounds'!$D$13,(LN($Z214)-LN('RI compounds'!$D$13))*'RI compounds'!$H$14+'RI compounds'!$C$13,""),""))</f>
        <v/>
      </c>
      <c r="AM214" s="50" t="str">
        <f>IF($Z214=1700,'RI compounds'!$C$15,IF($Z214&lt;'RI compounds'!$D$15,IF($Z214&gt;'RI compounds'!$D$14,(LN($Z214)-LN('RI compounds'!$D$14))*'RI compounds'!$H$15+'RI compounds'!$C$14,""),""))</f>
        <v/>
      </c>
      <c r="AN214" s="50" t="str">
        <f>IF($Z214=1800,'RI compounds'!$C$16,IF($Z214&lt;'RI compounds'!$D$16,IF($Z214&gt;'RI compounds'!$D$15,(LN($Z214)-LN('RI compounds'!$D$15))*'RI compounds'!$H$16+'RI compounds'!$C$15,""),""))</f>
        <v/>
      </c>
      <c r="AO214" s="50" t="str">
        <f>IF($Z214=1900,'RI compounds'!$C$17,IF($Z214&lt;'RI compounds'!$D$17,IF($Z214&gt;'RI compounds'!$D$16,(LN($Z214)-LN('RI compounds'!$D$16))*'RI compounds'!$H$17+'RI compounds'!$C$16,""),""))</f>
        <v/>
      </c>
      <c r="AP214" s="50" t="str">
        <f>IF($Z214=2000,'RI compounds'!$C$18,IF($Z214&lt;'RI compounds'!$D$18,IF($Z214&gt;'RI compounds'!$D$17,(LN($Z214)-LN('RI compounds'!$D$17))*'RI compounds'!$H$18+'RI compounds'!$C$17,""),""))</f>
        <v/>
      </c>
      <c r="AQ214" s="50" t="str">
        <f>IF($Z214=2100,'RI compounds'!$C$19,IF($Z214&lt;'RI compounds'!$D$19,IF($Z214&gt;'RI compounds'!$D$18,(LN($Z214)-LN('RI compounds'!$D$18))*'RI compounds'!$H$19+'RI compounds'!$C$18,""),""))</f>
        <v/>
      </c>
      <c r="AR214" s="50" t="str">
        <f>IF($Z214=2200,'RI compounds'!$C$20,IF($Z214&lt;'RI compounds'!$D$20,IF($Z214&gt;'RI compounds'!$D$19,(LN($Z214)-LN('RI compounds'!$D$19))*'RI compounds'!$H$20+'RI compounds'!$C$19,""),""))</f>
        <v/>
      </c>
      <c r="AS214" s="50" t="str">
        <f>IF($Z214=2300,'RI compounds'!$C$21,IF($Z214&lt;'RI compounds'!$D$21,IF($Z214&gt;'RI compounds'!$D$20,(LN($Z214)-LN('RI compounds'!$D$20))*'RI compounds'!$H$21+'RI compounds'!$C$20,""),""))</f>
        <v/>
      </c>
      <c r="AT214" s="50" t="str">
        <f>IF($Z214&gt;2300,(LN($Z214)-LN('RI compounds'!$D$20))*'RI compounds'!$H$21+'RI compounds'!$C$20,"")</f>
        <v/>
      </c>
    </row>
    <row r="215" spans="1:46" s="7" customFormat="1" ht="15" x14ac:dyDescent="0.25">
      <c r="A215" s="46">
        <f>+All!F215</f>
        <v>0</v>
      </c>
      <c r="B215" s="47" t="e">
        <f>All!#REF!</f>
        <v>#REF!</v>
      </c>
      <c r="C215" s="45" t="e">
        <f>IF(B215&lt;'RI compounds'!$C$3,INT(EXP((B215-'RI compounds'!$C$3)/'RI compounds'!$H$4+LN('RI compounds'!$D$3))),"")</f>
        <v>#REF!</v>
      </c>
      <c r="D215" s="45" t="e">
        <f>IF($B215&lt;'RI compounds'!$C$4,IF($B215&gt;'RI compounds'!$C$3,INT(EXP(($B215-'RI compounds'!$C$3)/'RI compounds'!$H$4+LN('RI compounds'!$D$3))),""),"")</f>
        <v>#REF!</v>
      </c>
      <c r="E215" s="45" t="e">
        <f>IF($B215&lt;'RI compounds'!$C$5,IF($B215&gt;'RI compounds'!$C$4,INT(EXP(($B215-'RI compounds'!$C$4)/'RI compounds'!$H$5+LN('RI compounds'!$D$4))),""),"")</f>
        <v>#REF!</v>
      </c>
      <c r="F215" s="45" t="e">
        <f>IF($B215&lt;'RI compounds'!$C$6,IF($B215&gt;'RI compounds'!$C$5,INT(EXP(($B215-'RI compounds'!$C$5)/'RI compounds'!$H$6+LN('RI compounds'!$D$5))),""),"")</f>
        <v>#REF!</v>
      </c>
      <c r="G215" s="45" t="e">
        <f>IF($B215&lt;'RI compounds'!$C$7,IF($B215&gt;'RI compounds'!$C$6,INT(EXP(($B215-'RI compounds'!$C$6)/'RI compounds'!$H$7+LN('RI compounds'!$D$6))),""),"")</f>
        <v>#REF!</v>
      </c>
      <c r="H215" s="45" t="e">
        <f>IF($B215&lt;'RI compounds'!$C$8,IF($B215&gt;'RI compounds'!$C$7,INT(EXP(($B215-'RI compounds'!$C$7)/'RI compounds'!$H$8+LN('RI compounds'!$D$7))),""),"")</f>
        <v>#REF!</v>
      </c>
      <c r="I215" s="45" t="e">
        <f>IF($B215&lt;'RI compounds'!$C$9,IF($B215&gt;'RI compounds'!$C$8,INT(EXP(($B215-'RI compounds'!$C$8)/'RI compounds'!$H$9+LN('RI compounds'!$D$8))),""),"")</f>
        <v>#REF!</v>
      </c>
      <c r="J215" s="45" t="e">
        <f>IF($B215&lt;'RI compounds'!$C$10,IF($B215&gt;'RI compounds'!$C$9,INT(EXP(($B215-'RI compounds'!$C$9)/'RI compounds'!$H$10+LN('RI compounds'!$D$9))),""),"")</f>
        <v>#REF!</v>
      </c>
      <c r="K215" s="45" t="e">
        <f>IF($B215&lt;'RI compounds'!$C$11,IF($B215&gt;'RI compounds'!$C$10,INT(EXP(($B215-'RI compounds'!$C$10)/'RI compounds'!$H$11+LN('RI compounds'!$D$10))),""),"")</f>
        <v>#REF!</v>
      </c>
      <c r="L215" s="45" t="e">
        <f>IF($B215&lt;'RI compounds'!$C$12,IF($B215&gt;'RI compounds'!$C$11,INT(EXP(($B215-'RI compounds'!$C$11)/'RI compounds'!$H$12+LN('RI compounds'!$D$11))),""),"")</f>
        <v>#REF!</v>
      </c>
      <c r="M215" s="45" t="e">
        <f>IF($B215&lt;'RI compounds'!$C$13,IF($B215&gt;'RI compounds'!$C$12,INT(EXP(($B215-'RI compounds'!$C$12)/'RI compounds'!$H$13+LN('RI compounds'!$D$12))),""),"")</f>
        <v>#REF!</v>
      </c>
      <c r="N215" s="45" t="e">
        <f>IF($B215&lt;'RI compounds'!$C$14,IF($B215&gt;'RI compounds'!$C$13,INT(EXP(($B215-'RI compounds'!$C$13)/'RI compounds'!$H$14+LN('RI compounds'!$D$13))),""),"")</f>
        <v>#REF!</v>
      </c>
      <c r="O215" s="45" t="e">
        <f>IF($B215&lt;'RI compounds'!$C$15,IF($B215&gt;'RI compounds'!$C$14,INT(EXP(($B215-'RI compounds'!$C$14)/'RI compounds'!$H$15+LN('RI compounds'!$D$14))),""),"")</f>
        <v>#REF!</v>
      </c>
      <c r="P215" s="45" t="e">
        <f>IF($B215&lt;'RI compounds'!$C$16,IF($B215&gt;'RI compounds'!$C$15,INT(EXP(($B215-'RI compounds'!$C$15)/'RI compounds'!$H$16+LN('RI compounds'!$D$15))),""),"")</f>
        <v>#REF!</v>
      </c>
      <c r="Q215" s="45" t="e">
        <f>IF($B215&lt;'RI compounds'!$C$17,IF($B215&gt;'RI compounds'!$C$16,INT(EXP(($B215-'RI compounds'!$C$16)/'RI compounds'!$H$17+LN('RI compounds'!$D$16))),""),"")</f>
        <v>#REF!</v>
      </c>
      <c r="R215" s="45" t="e">
        <f>IF($B215&lt;'RI compounds'!$C$18,IF($B215&gt;'RI compounds'!$C$17,INT(EXP(($B215-'RI compounds'!$C$17)/'RI compounds'!$H$18+LN('RI compounds'!$D$17))),""),"")</f>
        <v>#REF!</v>
      </c>
      <c r="S215" s="45" t="e">
        <f>IF($B215&lt;'RI compounds'!$C$19,IF($B215&gt;'RI compounds'!$C$18,INT(EXP(($B215-'RI compounds'!$C$18)/'RI compounds'!$H$19+LN('RI compounds'!$D$18))),""),"")</f>
        <v>#REF!</v>
      </c>
      <c r="T215" s="45" t="e">
        <f>IF($B215&lt;'RI compounds'!$C$20,IF($B215&gt;'RI compounds'!$C$19,INT(EXP(($B215-'RI compounds'!$C$19)/'RI compounds'!$H$20+LN('RI compounds'!$D$19))),""),"")</f>
        <v>#REF!</v>
      </c>
      <c r="U215" s="45" t="e">
        <f>IF($B215&lt;'RI compounds'!$C$21,IF($B215&gt;'RI compounds'!$C$20,INT(EXP(($B215-'RI compounds'!$C$20)/'RI compounds'!$H$21+LN('RI compounds'!$D$20))),""),"")</f>
        <v>#REF!</v>
      </c>
      <c r="V215" s="45" t="e">
        <f>IF($B215&gt;'RI compounds'!$C$21,INT(EXP(($B215-'RI compounds'!$C$20)/'RI compounds'!$H$21+LN('RI compounds'!$D$20))),"")</f>
        <v>#REF!</v>
      </c>
      <c r="W215" s="28"/>
      <c r="X215" s="48">
        <f>All!B215</f>
        <v>0</v>
      </c>
      <c r="Y215" s="46">
        <f>+All!F215</f>
        <v>0</v>
      </c>
      <c r="Z215" s="49">
        <f>+All!H215</f>
        <v>0</v>
      </c>
      <c r="AA215" s="50" t="e">
        <f>IF($Z215=500,'RI compounds'!$C$3,IF($Z215&lt;'RI compounds'!$D$3,(LN($Z215)-LN('RI compounds'!$D$3))*'RI compounds'!$H$4+'RI compounds'!$C$3,""))</f>
        <v>#NUM!</v>
      </c>
      <c r="AB215" s="50" t="str">
        <f>IF($Z215=600,'RI compounds'!$C$4,IF($Z215&lt;'RI compounds'!$D$4,IF($Z215&gt;'RI compounds'!$D$3,(LN($Z215)-LN('RI compounds'!$D$3))*'RI compounds'!$H$4+'RI compounds'!$C$3,""),""))</f>
        <v/>
      </c>
      <c r="AC215" s="50" t="str">
        <f>IF($Z215=700,+'RI compounds'!$C$5,IF($Z215&lt;'RI compounds'!$D$5,IF($Z215&gt;'RI compounds'!$D$4,(LN($Z215)-LN('RI compounds'!$D$4))*'RI compounds'!$H$5+'RI compounds'!$C$4,""),""))</f>
        <v/>
      </c>
      <c r="AD215" s="50" t="str">
        <f>IF($Z215=800,'RI compounds'!$C$6,IF($Z215&lt;'RI compounds'!$D$6,IF($Z215&gt;'RI compounds'!$D$5,(LN($Z215)-LN('RI compounds'!$D$5))*'RI compounds'!$H$6+'RI compounds'!$C$5,""),""))</f>
        <v/>
      </c>
      <c r="AE215" s="50" t="str">
        <f>IF($Z215=900,'RI compounds'!$C$7,IF($Z215&lt;'RI compounds'!$D$7,IF($Z215&gt;'RI compounds'!$D$6,(LN($Z215)-LN('RI compounds'!$D$6))*'RI compounds'!$H$7+'RI compounds'!$C$6,""),""))</f>
        <v/>
      </c>
      <c r="AF215" s="50" t="str">
        <f>IF($Z215=1000,'RI compounds'!$C$8,IF($Z215&lt;'RI compounds'!$D$8,IF($Z215&gt;'RI compounds'!$D$7,(LN($Z215)-LN('RI compounds'!$D$7))*'RI compounds'!$H$8+'RI compounds'!$C$7,""),""))</f>
        <v/>
      </c>
      <c r="AG215" s="50" t="str">
        <f>IF($Z215=1100,'RI compounds'!$C$9,IF($Z215&lt;'RI compounds'!$D$9,IF($Z215&gt;'RI compounds'!$D$8,(LN($Z215)-LN('RI compounds'!$D$8))*'RI compounds'!$H$9+'RI compounds'!$C$8,""),""))</f>
        <v/>
      </c>
      <c r="AH215" s="50" t="str">
        <f>IF($Z215=1200,'RI compounds'!$C$10,IF($Z215&lt;'RI compounds'!$D$10,IF($Z215&gt;'RI compounds'!$D$9,(LN($Z215)-LN('RI compounds'!$D$9))*'RI compounds'!$H$10+'RI compounds'!$C$9,""),""))</f>
        <v/>
      </c>
      <c r="AI215" s="50" t="str">
        <f>IF($Z215=1300,'RI compounds'!$C$11,IF($Z215&lt;'RI compounds'!$D$11,IF($Z215&gt;'RI compounds'!$D$10,(LN($Z215)-LN('RI compounds'!$D$10))*'RI compounds'!$H$11+'RI compounds'!$C$10,""),""))</f>
        <v/>
      </c>
      <c r="AJ215" s="50" t="str">
        <f>IF($Z215=1400,'RI compounds'!$C$12,IF($Z215&lt;'RI compounds'!$D$12,IF($Z215&gt;'RI compounds'!$D$11,(LN($Z215)-LN('RI compounds'!$D$11))*'RI compounds'!$H$12+'RI compounds'!$C$11,""),""))</f>
        <v/>
      </c>
      <c r="AK215" s="50" t="str">
        <f>IF($Z215=1500,'RI compounds'!$C$13,IF($Z215&lt;'RI compounds'!$D$13,IF($Z215&gt;'RI compounds'!$D$12,(LN($Z215)-LN('RI compounds'!$D$12))*'RI compounds'!$H$13+'RI compounds'!$C$12,""),""))</f>
        <v/>
      </c>
      <c r="AL215" s="50" t="str">
        <f>IF($Z215=1600,'RI compounds'!$C$14,IF($Z215&lt;'RI compounds'!$D$14,IF($Z215&gt;'RI compounds'!$D$13,(LN($Z215)-LN('RI compounds'!$D$13))*'RI compounds'!$H$14+'RI compounds'!$C$13,""),""))</f>
        <v/>
      </c>
      <c r="AM215" s="50" t="str">
        <f>IF($Z215=1700,'RI compounds'!$C$15,IF($Z215&lt;'RI compounds'!$D$15,IF($Z215&gt;'RI compounds'!$D$14,(LN($Z215)-LN('RI compounds'!$D$14))*'RI compounds'!$H$15+'RI compounds'!$C$14,""),""))</f>
        <v/>
      </c>
      <c r="AN215" s="50" t="str">
        <f>IF($Z215=1800,'RI compounds'!$C$16,IF($Z215&lt;'RI compounds'!$D$16,IF($Z215&gt;'RI compounds'!$D$15,(LN($Z215)-LN('RI compounds'!$D$15))*'RI compounds'!$H$16+'RI compounds'!$C$15,""),""))</f>
        <v/>
      </c>
      <c r="AO215" s="50" t="str">
        <f>IF($Z215=1900,'RI compounds'!$C$17,IF($Z215&lt;'RI compounds'!$D$17,IF($Z215&gt;'RI compounds'!$D$16,(LN($Z215)-LN('RI compounds'!$D$16))*'RI compounds'!$H$17+'RI compounds'!$C$16,""),""))</f>
        <v/>
      </c>
      <c r="AP215" s="50" t="str">
        <f>IF($Z215=2000,'RI compounds'!$C$18,IF($Z215&lt;'RI compounds'!$D$18,IF($Z215&gt;'RI compounds'!$D$17,(LN($Z215)-LN('RI compounds'!$D$17))*'RI compounds'!$H$18+'RI compounds'!$C$17,""),""))</f>
        <v/>
      </c>
      <c r="AQ215" s="50" t="str">
        <f>IF($Z215=2100,'RI compounds'!$C$19,IF($Z215&lt;'RI compounds'!$D$19,IF($Z215&gt;'RI compounds'!$D$18,(LN($Z215)-LN('RI compounds'!$D$18))*'RI compounds'!$H$19+'RI compounds'!$C$18,""),""))</f>
        <v/>
      </c>
      <c r="AR215" s="50" t="str">
        <f>IF($Z215=2200,'RI compounds'!$C$20,IF($Z215&lt;'RI compounds'!$D$20,IF($Z215&gt;'RI compounds'!$D$19,(LN($Z215)-LN('RI compounds'!$D$19))*'RI compounds'!$H$20+'RI compounds'!$C$19,""),""))</f>
        <v/>
      </c>
      <c r="AS215" s="50" t="str">
        <f>IF($Z215=2300,'RI compounds'!$C$21,IF($Z215&lt;'RI compounds'!$D$21,IF($Z215&gt;'RI compounds'!$D$20,(LN($Z215)-LN('RI compounds'!$D$20))*'RI compounds'!$H$21+'RI compounds'!$C$20,""),""))</f>
        <v/>
      </c>
      <c r="AT215" s="50" t="str">
        <f>IF($Z215&gt;2300,(LN($Z215)-LN('RI compounds'!$D$20))*'RI compounds'!$H$21+'RI compounds'!$C$20,"")</f>
        <v/>
      </c>
    </row>
    <row r="216" spans="1:46" s="7" customFormat="1" ht="15" x14ac:dyDescent="0.25">
      <c r="A216" s="46">
        <f>+All!F216</f>
        <v>0</v>
      </c>
      <c r="B216" s="47" t="e">
        <f>All!#REF!</f>
        <v>#REF!</v>
      </c>
      <c r="C216" s="45" t="e">
        <f>IF(B216&lt;'RI compounds'!$C$3,INT(EXP((B216-'RI compounds'!$C$3)/'RI compounds'!$H$4+LN('RI compounds'!$D$3))),"")</f>
        <v>#REF!</v>
      </c>
      <c r="D216" s="45" t="e">
        <f>IF($B216&lt;'RI compounds'!$C$4,IF($B216&gt;'RI compounds'!$C$3,INT(EXP(($B216-'RI compounds'!$C$3)/'RI compounds'!$H$4+LN('RI compounds'!$D$3))),""),"")</f>
        <v>#REF!</v>
      </c>
      <c r="E216" s="45" t="e">
        <f>IF($B216&lt;'RI compounds'!$C$5,IF($B216&gt;'RI compounds'!$C$4,INT(EXP(($B216-'RI compounds'!$C$4)/'RI compounds'!$H$5+LN('RI compounds'!$D$4))),""),"")</f>
        <v>#REF!</v>
      </c>
      <c r="F216" s="45" t="e">
        <f>IF($B216&lt;'RI compounds'!$C$6,IF($B216&gt;'RI compounds'!$C$5,INT(EXP(($B216-'RI compounds'!$C$5)/'RI compounds'!$H$6+LN('RI compounds'!$D$5))),""),"")</f>
        <v>#REF!</v>
      </c>
      <c r="G216" s="45" t="e">
        <f>IF($B216&lt;'RI compounds'!$C$7,IF($B216&gt;'RI compounds'!$C$6,INT(EXP(($B216-'RI compounds'!$C$6)/'RI compounds'!$H$7+LN('RI compounds'!$D$6))),""),"")</f>
        <v>#REF!</v>
      </c>
      <c r="H216" s="45" t="e">
        <f>IF($B216&lt;'RI compounds'!$C$8,IF($B216&gt;'RI compounds'!$C$7,INT(EXP(($B216-'RI compounds'!$C$7)/'RI compounds'!$H$8+LN('RI compounds'!$D$7))),""),"")</f>
        <v>#REF!</v>
      </c>
      <c r="I216" s="45" t="e">
        <f>IF($B216&lt;'RI compounds'!$C$9,IF($B216&gt;'RI compounds'!$C$8,INT(EXP(($B216-'RI compounds'!$C$8)/'RI compounds'!$H$9+LN('RI compounds'!$D$8))),""),"")</f>
        <v>#REF!</v>
      </c>
      <c r="J216" s="45" t="e">
        <f>IF($B216&lt;'RI compounds'!$C$10,IF($B216&gt;'RI compounds'!$C$9,INT(EXP(($B216-'RI compounds'!$C$9)/'RI compounds'!$H$10+LN('RI compounds'!$D$9))),""),"")</f>
        <v>#REF!</v>
      </c>
      <c r="K216" s="45" t="e">
        <f>IF($B216&lt;'RI compounds'!$C$11,IF($B216&gt;'RI compounds'!$C$10,INT(EXP(($B216-'RI compounds'!$C$10)/'RI compounds'!$H$11+LN('RI compounds'!$D$10))),""),"")</f>
        <v>#REF!</v>
      </c>
      <c r="L216" s="45" t="e">
        <f>IF($B216&lt;'RI compounds'!$C$12,IF($B216&gt;'RI compounds'!$C$11,INT(EXP(($B216-'RI compounds'!$C$11)/'RI compounds'!$H$12+LN('RI compounds'!$D$11))),""),"")</f>
        <v>#REF!</v>
      </c>
      <c r="M216" s="45" t="e">
        <f>IF($B216&lt;'RI compounds'!$C$13,IF($B216&gt;'RI compounds'!$C$12,INT(EXP(($B216-'RI compounds'!$C$12)/'RI compounds'!$H$13+LN('RI compounds'!$D$12))),""),"")</f>
        <v>#REF!</v>
      </c>
      <c r="N216" s="45" t="e">
        <f>IF($B216&lt;'RI compounds'!$C$14,IF($B216&gt;'RI compounds'!$C$13,INT(EXP(($B216-'RI compounds'!$C$13)/'RI compounds'!$H$14+LN('RI compounds'!$D$13))),""),"")</f>
        <v>#REF!</v>
      </c>
      <c r="O216" s="45" t="e">
        <f>IF($B216&lt;'RI compounds'!$C$15,IF($B216&gt;'RI compounds'!$C$14,INT(EXP(($B216-'RI compounds'!$C$14)/'RI compounds'!$H$15+LN('RI compounds'!$D$14))),""),"")</f>
        <v>#REF!</v>
      </c>
      <c r="P216" s="45" t="e">
        <f>IF($B216&lt;'RI compounds'!$C$16,IF($B216&gt;'RI compounds'!$C$15,INT(EXP(($B216-'RI compounds'!$C$15)/'RI compounds'!$H$16+LN('RI compounds'!$D$15))),""),"")</f>
        <v>#REF!</v>
      </c>
      <c r="Q216" s="45" t="e">
        <f>IF($B216&lt;'RI compounds'!$C$17,IF($B216&gt;'RI compounds'!$C$16,INT(EXP(($B216-'RI compounds'!$C$16)/'RI compounds'!$H$17+LN('RI compounds'!$D$16))),""),"")</f>
        <v>#REF!</v>
      </c>
      <c r="R216" s="45" t="e">
        <f>IF($B216&lt;'RI compounds'!$C$18,IF($B216&gt;'RI compounds'!$C$17,INT(EXP(($B216-'RI compounds'!$C$17)/'RI compounds'!$H$18+LN('RI compounds'!$D$17))),""),"")</f>
        <v>#REF!</v>
      </c>
      <c r="S216" s="45" t="e">
        <f>IF($B216&lt;'RI compounds'!$C$19,IF($B216&gt;'RI compounds'!$C$18,INT(EXP(($B216-'RI compounds'!$C$18)/'RI compounds'!$H$19+LN('RI compounds'!$D$18))),""),"")</f>
        <v>#REF!</v>
      </c>
      <c r="T216" s="45" t="e">
        <f>IF($B216&lt;'RI compounds'!$C$20,IF($B216&gt;'RI compounds'!$C$19,INT(EXP(($B216-'RI compounds'!$C$19)/'RI compounds'!$H$20+LN('RI compounds'!$D$19))),""),"")</f>
        <v>#REF!</v>
      </c>
      <c r="U216" s="45" t="e">
        <f>IF($B216&lt;'RI compounds'!$C$21,IF($B216&gt;'RI compounds'!$C$20,INT(EXP(($B216-'RI compounds'!$C$20)/'RI compounds'!$H$21+LN('RI compounds'!$D$20))),""),"")</f>
        <v>#REF!</v>
      </c>
      <c r="V216" s="45" t="e">
        <f>IF($B216&gt;'RI compounds'!$C$21,INT(EXP(($B216-'RI compounds'!$C$20)/'RI compounds'!$H$21+LN('RI compounds'!$D$20))),"")</f>
        <v>#REF!</v>
      </c>
      <c r="W216" s="28"/>
      <c r="X216" s="48">
        <f>All!B216</f>
        <v>0</v>
      </c>
      <c r="Y216" s="46">
        <f>+All!F216</f>
        <v>0</v>
      </c>
      <c r="Z216" s="49">
        <f>+All!H216</f>
        <v>0</v>
      </c>
      <c r="AA216" s="50" t="e">
        <f>IF($Z216=500,'RI compounds'!$C$3,IF($Z216&lt;'RI compounds'!$D$3,(LN($Z216)-LN('RI compounds'!$D$3))*'RI compounds'!$H$4+'RI compounds'!$C$3,""))</f>
        <v>#NUM!</v>
      </c>
      <c r="AB216" s="50" t="str">
        <f>IF($Z216=600,'RI compounds'!$C$4,IF($Z216&lt;'RI compounds'!$D$4,IF($Z216&gt;'RI compounds'!$D$3,(LN($Z216)-LN('RI compounds'!$D$3))*'RI compounds'!$H$4+'RI compounds'!$C$3,""),""))</f>
        <v/>
      </c>
      <c r="AC216" s="50" t="str">
        <f>IF($Z216=700,+'RI compounds'!$C$5,IF($Z216&lt;'RI compounds'!$D$5,IF($Z216&gt;'RI compounds'!$D$4,(LN($Z216)-LN('RI compounds'!$D$4))*'RI compounds'!$H$5+'RI compounds'!$C$4,""),""))</f>
        <v/>
      </c>
      <c r="AD216" s="50" t="str">
        <f>IF($Z216=800,'RI compounds'!$C$6,IF($Z216&lt;'RI compounds'!$D$6,IF($Z216&gt;'RI compounds'!$D$5,(LN($Z216)-LN('RI compounds'!$D$5))*'RI compounds'!$H$6+'RI compounds'!$C$5,""),""))</f>
        <v/>
      </c>
      <c r="AE216" s="50" t="str">
        <f>IF($Z216=900,'RI compounds'!$C$7,IF($Z216&lt;'RI compounds'!$D$7,IF($Z216&gt;'RI compounds'!$D$6,(LN($Z216)-LN('RI compounds'!$D$6))*'RI compounds'!$H$7+'RI compounds'!$C$6,""),""))</f>
        <v/>
      </c>
      <c r="AF216" s="50" t="str">
        <f>IF($Z216=1000,'RI compounds'!$C$8,IF($Z216&lt;'RI compounds'!$D$8,IF($Z216&gt;'RI compounds'!$D$7,(LN($Z216)-LN('RI compounds'!$D$7))*'RI compounds'!$H$8+'RI compounds'!$C$7,""),""))</f>
        <v/>
      </c>
      <c r="AG216" s="50" t="str">
        <f>IF($Z216=1100,'RI compounds'!$C$9,IF($Z216&lt;'RI compounds'!$D$9,IF($Z216&gt;'RI compounds'!$D$8,(LN($Z216)-LN('RI compounds'!$D$8))*'RI compounds'!$H$9+'RI compounds'!$C$8,""),""))</f>
        <v/>
      </c>
      <c r="AH216" s="50" t="str">
        <f>IF($Z216=1200,'RI compounds'!$C$10,IF($Z216&lt;'RI compounds'!$D$10,IF($Z216&gt;'RI compounds'!$D$9,(LN($Z216)-LN('RI compounds'!$D$9))*'RI compounds'!$H$10+'RI compounds'!$C$9,""),""))</f>
        <v/>
      </c>
      <c r="AI216" s="50" t="str">
        <f>IF($Z216=1300,'RI compounds'!$C$11,IF($Z216&lt;'RI compounds'!$D$11,IF($Z216&gt;'RI compounds'!$D$10,(LN($Z216)-LN('RI compounds'!$D$10))*'RI compounds'!$H$11+'RI compounds'!$C$10,""),""))</f>
        <v/>
      </c>
      <c r="AJ216" s="50" t="str">
        <f>IF($Z216=1400,'RI compounds'!$C$12,IF($Z216&lt;'RI compounds'!$D$12,IF($Z216&gt;'RI compounds'!$D$11,(LN($Z216)-LN('RI compounds'!$D$11))*'RI compounds'!$H$12+'RI compounds'!$C$11,""),""))</f>
        <v/>
      </c>
      <c r="AK216" s="50" t="str">
        <f>IF($Z216=1500,'RI compounds'!$C$13,IF($Z216&lt;'RI compounds'!$D$13,IF($Z216&gt;'RI compounds'!$D$12,(LN($Z216)-LN('RI compounds'!$D$12))*'RI compounds'!$H$13+'RI compounds'!$C$12,""),""))</f>
        <v/>
      </c>
      <c r="AL216" s="50" t="str">
        <f>IF($Z216=1600,'RI compounds'!$C$14,IF($Z216&lt;'RI compounds'!$D$14,IF($Z216&gt;'RI compounds'!$D$13,(LN($Z216)-LN('RI compounds'!$D$13))*'RI compounds'!$H$14+'RI compounds'!$C$13,""),""))</f>
        <v/>
      </c>
      <c r="AM216" s="50" t="str">
        <f>IF($Z216=1700,'RI compounds'!$C$15,IF($Z216&lt;'RI compounds'!$D$15,IF($Z216&gt;'RI compounds'!$D$14,(LN($Z216)-LN('RI compounds'!$D$14))*'RI compounds'!$H$15+'RI compounds'!$C$14,""),""))</f>
        <v/>
      </c>
      <c r="AN216" s="50" t="str">
        <f>IF($Z216=1800,'RI compounds'!$C$16,IF($Z216&lt;'RI compounds'!$D$16,IF($Z216&gt;'RI compounds'!$D$15,(LN($Z216)-LN('RI compounds'!$D$15))*'RI compounds'!$H$16+'RI compounds'!$C$15,""),""))</f>
        <v/>
      </c>
      <c r="AO216" s="50" t="str">
        <f>IF($Z216=1900,'RI compounds'!$C$17,IF($Z216&lt;'RI compounds'!$D$17,IF($Z216&gt;'RI compounds'!$D$16,(LN($Z216)-LN('RI compounds'!$D$16))*'RI compounds'!$H$17+'RI compounds'!$C$16,""),""))</f>
        <v/>
      </c>
      <c r="AP216" s="50" t="str">
        <f>IF($Z216=2000,'RI compounds'!$C$18,IF($Z216&lt;'RI compounds'!$D$18,IF($Z216&gt;'RI compounds'!$D$17,(LN($Z216)-LN('RI compounds'!$D$17))*'RI compounds'!$H$18+'RI compounds'!$C$17,""),""))</f>
        <v/>
      </c>
      <c r="AQ216" s="50" t="str">
        <f>IF($Z216=2100,'RI compounds'!$C$19,IF($Z216&lt;'RI compounds'!$D$19,IF($Z216&gt;'RI compounds'!$D$18,(LN($Z216)-LN('RI compounds'!$D$18))*'RI compounds'!$H$19+'RI compounds'!$C$18,""),""))</f>
        <v/>
      </c>
      <c r="AR216" s="50" t="str">
        <f>IF($Z216=2200,'RI compounds'!$C$20,IF($Z216&lt;'RI compounds'!$D$20,IF($Z216&gt;'RI compounds'!$D$19,(LN($Z216)-LN('RI compounds'!$D$19))*'RI compounds'!$H$20+'RI compounds'!$C$19,""),""))</f>
        <v/>
      </c>
      <c r="AS216" s="50" t="str">
        <f>IF($Z216=2300,'RI compounds'!$C$21,IF($Z216&lt;'RI compounds'!$D$21,IF($Z216&gt;'RI compounds'!$D$20,(LN($Z216)-LN('RI compounds'!$D$20))*'RI compounds'!$H$21+'RI compounds'!$C$20,""),""))</f>
        <v/>
      </c>
      <c r="AT216" s="50" t="str">
        <f>IF($Z216&gt;2300,(LN($Z216)-LN('RI compounds'!$D$20))*'RI compounds'!$H$21+'RI compounds'!$C$20,"")</f>
        <v/>
      </c>
    </row>
    <row r="217" spans="1:46" s="7" customFormat="1" ht="15" x14ac:dyDescent="0.25">
      <c r="A217" s="46">
        <f>+All!F217</f>
        <v>0</v>
      </c>
      <c r="B217" s="47" t="e">
        <f>All!#REF!</f>
        <v>#REF!</v>
      </c>
      <c r="C217" s="45" t="e">
        <f>IF(B217&lt;'RI compounds'!$C$3,INT(EXP((B217-'RI compounds'!$C$3)/'RI compounds'!$H$4+LN('RI compounds'!$D$3))),"")</f>
        <v>#REF!</v>
      </c>
      <c r="D217" s="45" t="e">
        <f>IF($B217&lt;'RI compounds'!$C$4,IF($B217&gt;'RI compounds'!$C$3,INT(EXP(($B217-'RI compounds'!$C$3)/'RI compounds'!$H$4+LN('RI compounds'!$D$3))),""),"")</f>
        <v>#REF!</v>
      </c>
      <c r="E217" s="45" t="e">
        <f>IF($B217&lt;'RI compounds'!$C$5,IF($B217&gt;'RI compounds'!$C$4,INT(EXP(($B217-'RI compounds'!$C$4)/'RI compounds'!$H$5+LN('RI compounds'!$D$4))),""),"")</f>
        <v>#REF!</v>
      </c>
      <c r="F217" s="45" t="e">
        <f>IF($B217&lt;'RI compounds'!$C$6,IF($B217&gt;'RI compounds'!$C$5,INT(EXP(($B217-'RI compounds'!$C$5)/'RI compounds'!$H$6+LN('RI compounds'!$D$5))),""),"")</f>
        <v>#REF!</v>
      </c>
      <c r="G217" s="45" t="e">
        <f>IF($B217&lt;'RI compounds'!$C$7,IF($B217&gt;'RI compounds'!$C$6,INT(EXP(($B217-'RI compounds'!$C$6)/'RI compounds'!$H$7+LN('RI compounds'!$D$6))),""),"")</f>
        <v>#REF!</v>
      </c>
      <c r="H217" s="45" t="e">
        <f>IF($B217&lt;'RI compounds'!$C$8,IF($B217&gt;'RI compounds'!$C$7,INT(EXP(($B217-'RI compounds'!$C$7)/'RI compounds'!$H$8+LN('RI compounds'!$D$7))),""),"")</f>
        <v>#REF!</v>
      </c>
      <c r="I217" s="45" t="e">
        <f>IF($B217&lt;'RI compounds'!$C$9,IF($B217&gt;'RI compounds'!$C$8,INT(EXP(($B217-'RI compounds'!$C$8)/'RI compounds'!$H$9+LN('RI compounds'!$D$8))),""),"")</f>
        <v>#REF!</v>
      </c>
      <c r="J217" s="45" t="e">
        <f>IF($B217&lt;'RI compounds'!$C$10,IF($B217&gt;'RI compounds'!$C$9,INT(EXP(($B217-'RI compounds'!$C$9)/'RI compounds'!$H$10+LN('RI compounds'!$D$9))),""),"")</f>
        <v>#REF!</v>
      </c>
      <c r="K217" s="45" t="e">
        <f>IF($B217&lt;'RI compounds'!$C$11,IF($B217&gt;'RI compounds'!$C$10,INT(EXP(($B217-'RI compounds'!$C$10)/'RI compounds'!$H$11+LN('RI compounds'!$D$10))),""),"")</f>
        <v>#REF!</v>
      </c>
      <c r="L217" s="45" t="e">
        <f>IF($B217&lt;'RI compounds'!$C$12,IF($B217&gt;'RI compounds'!$C$11,INT(EXP(($B217-'RI compounds'!$C$11)/'RI compounds'!$H$12+LN('RI compounds'!$D$11))),""),"")</f>
        <v>#REF!</v>
      </c>
      <c r="M217" s="45" t="e">
        <f>IF($B217&lt;'RI compounds'!$C$13,IF($B217&gt;'RI compounds'!$C$12,INT(EXP(($B217-'RI compounds'!$C$12)/'RI compounds'!$H$13+LN('RI compounds'!$D$12))),""),"")</f>
        <v>#REF!</v>
      </c>
      <c r="N217" s="45" t="e">
        <f>IF($B217&lt;'RI compounds'!$C$14,IF($B217&gt;'RI compounds'!$C$13,INT(EXP(($B217-'RI compounds'!$C$13)/'RI compounds'!$H$14+LN('RI compounds'!$D$13))),""),"")</f>
        <v>#REF!</v>
      </c>
      <c r="O217" s="45" t="e">
        <f>IF($B217&lt;'RI compounds'!$C$15,IF($B217&gt;'RI compounds'!$C$14,INT(EXP(($B217-'RI compounds'!$C$14)/'RI compounds'!$H$15+LN('RI compounds'!$D$14))),""),"")</f>
        <v>#REF!</v>
      </c>
      <c r="P217" s="45" t="e">
        <f>IF($B217&lt;'RI compounds'!$C$16,IF($B217&gt;'RI compounds'!$C$15,INT(EXP(($B217-'RI compounds'!$C$15)/'RI compounds'!$H$16+LN('RI compounds'!$D$15))),""),"")</f>
        <v>#REF!</v>
      </c>
      <c r="Q217" s="45" t="e">
        <f>IF($B217&lt;'RI compounds'!$C$17,IF($B217&gt;'RI compounds'!$C$16,INT(EXP(($B217-'RI compounds'!$C$16)/'RI compounds'!$H$17+LN('RI compounds'!$D$16))),""),"")</f>
        <v>#REF!</v>
      </c>
      <c r="R217" s="45" t="e">
        <f>IF($B217&lt;'RI compounds'!$C$18,IF($B217&gt;'RI compounds'!$C$17,INT(EXP(($B217-'RI compounds'!$C$17)/'RI compounds'!$H$18+LN('RI compounds'!$D$17))),""),"")</f>
        <v>#REF!</v>
      </c>
      <c r="S217" s="45" t="e">
        <f>IF($B217&lt;'RI compounds'!$C$19,IF($B217&gt;'RI compounds'!$C$18,INT(EXP(($B217-'RI compounds'!$C$18)/'RI compounds'!$H$19+LN('RI compounds'!$D$18))),""),"")</f>
        <v>#REF!</v>
      </c>
      <c r="T217" s="45" t="e">
        <f>IF($B217&lt;'RI compounds'!$C$20,IF($B217&gt;'RI compounds'!$C$19,INT(EXP(($B217-'RI compounds'!$C$19)/'RI compounds'!$H$20+LN('RI compounds'!$D$19))),""),"")</f>
        <v>#REF!</v>
      </c>
      <c r="U217" s="45" t="e">
        <f>IF($B217&lt;'RI compounds'!$C$21,IF($B217&gt;'RI compounds'!$C$20,INT(EXP(($B217-'RI compounds'!$C$20)/'RI compounds'!$H$21+LN('RI compounds'!$D$20))),""),"")</f>
        <v>#REF!</v>
      </c>
      <c r="V217" s="45" t="e">
        <f>IF($B217&gt;'RI compounds'!$C$21,INT(EXP(($B217-'RI compounds'!$C$20)/'RI compounds'!$H$21+LN('RI compounds'!$D$20))),"")</f>
        <v>#REF!</v>
      </c>
      <c r="W217" s="28"/>
      <c r="X217" s="48">
        <f>All!B217</f>
        <v>0</v>
      </c>
      <c r="Y217" s="46">
        <f>+All!F217</f>
        <v>0</v>
      </c>
      <c r="Z217" s="49">
        <f>+All!H217</f>
        <v>0</v>
      </c>
      <c r="AA217" s="50" t="e">
        <f>IF($Z217=500,'RI compounds'!$C$3,IF($Z217&lt;'RI compounds'!$D$3,(LN($Z217)-LN('RI compounds'!$D$3))*'RI compounds'!$H$4+'RI compounds'!$C$3,""))</f>
        <v>#NUM!</v>
      </c>
      <c r="AB217" s="50" t="str">
        <f>IF($Z217=600,'RI compounds'!$C$4,IF($Z217&lt;'RI compounds'!$D$4,IF($Z217&gt;'RI compounds'!$D$3,(LN($Z217)-LN('RI compounds'!$D$3))*'RI compounds'!$H$4+'RI compounds'!$C$3,""),""))</f>
        <v/>
      </c>
      <c r="AC217" s="50" t="str">
        <f>IF($Z217=700,+'RI compounds'!$C$5,IF($Z217&lt;'RI compounds'!$D$5,IF($Z217&gt;'RI compounds'!$D$4,(LN($Z217)-LN('RI compounds'!$D$4))*'RI compounds'!$H$5+'RI compounds'!$C$4,""),""))</f>
        <v/>
      </c>
      <c r="AD217" s="50" t="str">
        <f>IF($Z217=800,'RI compounds'!$C$6,IF($Z217&lt;'RI compounds'!$D$6,IF($Z217&gt;'RI compounds'!$D$5,(LN($Z217)-LN('RI compounds'!$D$5))*'RI compounds'!$H$6+'RI compounds'!$C$5,""),""))</f>
        <v/>
      </c>
      <c r="AE217" s="50" t="str">
        <f>IF($Z217=900,'RI compounds'!$C$7,IF($Z217&lt;'RI compounds'!$D$7,IF($Z217&gt;'RI compounds'!$D$6,(LN($Z217)-LN('RI compounds'!$D$6))*'RI compounds'!$H$7+'RI compounds'!$C$6,""),""))</f>
        <v/>
      </c>
      <c r="AF217" s="50" t="str">
        <f>IF($Z217=1000,'RI compounds'!$C$8,IF($Z217&lt;'RI compounds'!$D$8,IF($Z217&gt;'RI compounds'!$D$7,(LN($Z217)-LN('RI compounds'!$D$7))*'RI compounds'!$H$8+'RI compounds'!$C$7,""),""))</f>
        <v/>
      </c>
      <c r="AG217" s="50" t="str">
        <f>IF($Z217=1100,'RI compounds'!$C$9,IF($Z217&lt;'RI compounds'!$D$9,IF($Z217&gt;'RI compounds'!$D$8,(LN($Z217)-LN('RI compounds'!$D$8))*'RI compounds'!$H$9+'RI compounds'!$C$8,""),""))</f>
        <v/>
      </c>
      <c r="AH217" s="50" t="str">
        <f>IF($Z217=1200,'RI compounds'!$C$10,IF($Z217&lt;'RI compounds'!$D$10,IF($Z217&gt;'RI compounds'!$D$9,(LN($Z217)-LN('RI compounds'!$D$9))*'RI compounds'!$H$10+'RI compounds'!$C$9,""),""))</f>
        <v/>
      </c>
      <c r="AI217" s="50" t="str">
        <f>IF($Z217=1300,'RI compounds'!$C$11,IF($Z217&lt;'RI compounds'!$D$11,IF($Z217&gt;'RI compounds'!$D$10,(LN($Z217)-LN('RI compounds'!$D$10))*'RI compounds'!$H$11+'RI compounds'!$C$10,""),""))</f>
        <v/>
      </c>
      <c r="AJ217" s="50" t="str">
        <f>IF($Z217=1400,'RI compounds'!$C$12,IF($Z217&lt;'RI compounds'!$D$12,IF($Z217&gt;'RI compounds'!$D$11,(LN($Z217)-LN('RI compounds'!$D$11))*'RI compounds'!$H$12+'RI compounds'!$C$11,""),""))</f>
        <v/>
      </c>
      <c r="AK217" s="50" t="str">
        <f>IF($Z217=1500,'RI compounds'!$C$13,IF($Z217&lt;'RI compounds'!$D$13,IF($Z217&gt;'RI compounds'!$D$12,(LN($Z217)-LN('RI compounds'!$D$12))*'RI compounds'!$H$13+'RI compounds'!$C$12,""),""))</f>
        <v/>
      </c>
      <c r="AL217" s="50" t="str">
        <f>IF($Z217=1600,'RI compounds'!$C$14,IF($Z217&lt;'RI compounds'!$D$14,IF($Z217&gt;'RI compounds'!$D$13,(LN($Z217)-LN('RI compounds'!$D$13))*'RI compounds'!$H$14+'RI compounds'!$C$13,""),""))</f>
        <v/>
      </c>
      <c r="AM217" s="50" t="str">
        <f>IF($Z217=1700,'RI compounds'!$C$15,IF($Z217&lt;'RI compounds'!$D$15,IF($Z217&gt;'RI compounds'!$D$14,(LN($Z217)-LN('RI compounds'!$D$14))*'RI compounds'!$H$15+'RI compounds'!$C$14,""),""))</f>
        <v/>
      </c>
      <c r="AN217" s="50" t="str">
        <f>IF($Z217=1800,'RI compounds'!$C$16,IF($Z217&lt;'RI compounds'!$D$16,IF($Z217&gt;'RI compounds'!$D$15,(LN($Z217)-LN('RI compounds'!$D$15))*'RI compounds'!$H$16+'RI compounds'!$C$15,""),""))</f>
        <v/>
      </c>
      <c r="AO217" s="50" t="str">
        <f>IF($Z217=1900,'RI compounds'!$C$17,IF($Z217&lt;'RI compounds'!$D$17,IF($Z217&gt;'RI compounds'!$D$16,(LN($Z217)-LN('RI compounds'!$D$16))*'RI compounds'!$H$17+'RI compounds'!$C$16,""),""))</f>
        <v/>
      </c>
      <c r="AP217" s="50" t="str">
        <f>IF($Z217=2000,'RI compounds'!$C$18,IF($Z217&lt;'RI compounds'!$D$18,IF($Z217&gt;'RI compounds'!$D$17,(LN($Z217)-LN('RI compounds'!$D$17))*'RI compounds'!$H$18+'RI compounds'!$C$17,""),""))</f>
        <v/>
      </c>
      <c r="AQ217" s="50" t="str">
        <f>IF($Z217=2100,'RI compounds'!$C$19,IF($Z217&lt;'RI compounds'!$D$19,IF($Z217&gt;'RI compounds'!$D$18,(LN($Z217)-LN('RI compounds'!$D$18))*'RI compounds'!$H$19+'RI compounds'!$C$18,""),""))</f>
        <v/>
      </c>
      <c r="AR217" s="50" t="str">
        <f>IF($Z217=2200,'RI compounds'!$C$20,IF($Z217&lt;'RI compounds'!$D$20,IF($Z217&gt;'RI compounds'!$D$19,(LN($Z217)-LN('RI compounds'!$D$19))*'RI compounds'!$H$20+'RI compounds'!$C$19,""),""))</f>
        <v/>
      </c>
      <c r="AS217" s="50" t="str">
        <f>IF($Z217=2300,'RI compounds'!$C$21,IF($Z217&lt;'RI compounds'!$D$21,IF($Z217&gt;'RI compounds'!$D$20,(LN($Z217)-LN('RI compounds'!$D$20))*'RI compounds'!$H$21+'RI compounds'!$C$20,""),""))</f>
        <v/>
      </c>
      <c r="AT217" s="50" t="str">
        <f>IF($Z217&gt;2300,(LN($Z217)-LN('RI compounds'!$D$20))*'RI compounds'!$H$21+'RI compounds'!$C$20,"")</f>
        <v/>
      </c>
    </row>
    <row r="218" spans="1:46" s="7" customFormat="1" ht="15" x14ac:dyDescent="0.25">
      <c r="A218" s="46">
        <f>+All!F218</f>
        <v>0</v>
      </c>
      <c r="B218" s="47" t="e">
        <f>All!#REF!</f>
        <v>#REF!</v>
      </c>
      <c r="C218" s="45" t="e">
        <f>IF(B218&lt;'RI compounds'!$C$3,INT(EXP((B218-'RI compounds'!$C$3)/'RI compounds'!$H$4+LN('RI compounds'!$D$3))),"")</f>
        <v>#REF!</v>
      </c>
      <c r="D218" s="45" t="e">
        <f>IF($B218&lt;'RI compounds'!$C$4,IF($B218&gt;'RI compounds'!$C$3,INT(EXP(($B218-'RI compounds'!$C$3)/'RI compounds'!$H$4+LN('RI compounds'!$D$3))),""),"")</f>
        <v>#REF!</v>
      </c>
      <c r="E218" s="45" t="e">
        <f>IF($B218&lt;'RI compounds'!$C$5,IF($B218&gt;'RI compounds'!$C$4,INT(EXP(($B218-'RI compounds'!$C$4)/'RI compounds'!$H$5+LN('RI compounds'!$D$4))),""),"")</f>
        <v>#REF!</v>
      </c>
      <c r="F218" s="45" t="e">
        <f>IF($B218&lt;'RI compounds'!$C$6,IF($B218&gt;'RI compounds'!$C$5,INT(EXP(($B218-'RI compounds'!$C$5)/'RI compounds'!$H$6+LN('RI compounds'!$D$5))),""),"")</f>
        <v>#REF!</v>
      </c>
      <c r="G218" s="45" t="e">
        <f>IF($B218&lt;'RI compounds'!$C$7,IF($B218&gt;'RI compounds'!$C$6,INT(EXP(($B218-'RI compounds'!$C$6)/'RI compounds'!$H$7+LN('RI compounds'!$D$6))),""),"")</f>
        <v>#REF!</v>
      </c>
      <c r="H218" s="45" t="e">
        <f>IF($B218&lt;'RI compounds'!$C$8,IF($B218&gt;'RI compounds'!$C$7,INT(EXP(($B218-'RI compounds'!$C$7)/'RI compounds'!$H$8+LN('RI compounds'!$D$7))),""),"")</f>
        <v>#REF!</v>
      </c>
      <c r="I218" s="45" t="e">
        <f>IF($B218&lt;'RI compounds'!$C$9,IF($B218&gt;'RI compounds'!$C$8,INT(EXP(($B218-'RI compounds'!$C$8)/'RI compounds'!$H$9+LN('RI compounds'!$D$8))),""),"")</f>
        <v>#REF!</v>
      </c>
      <c r="J218" s="45" t="e">
        <f>IF($B218&lt;'RI compounds'!$C$10,IF($B218&gt;'RI compounds'!$C$9,INT(EXP(($B218-'RI compounds'!$C$9)/'RI compounds'!$H$10+LN('RI compounds'!$D$9))),""),"")</f>
        <v>#REF!</v>
      </c>
      <c r="K218" s="45" t="e">
        <f>IF($B218&lt;'RI compounds'!$C$11,IF($B218&gt;'RI compounds'!$C$10,INT(EXP(($B218-'RI compounds'!$C$10)/'RI compounds'!$H$11+LN('RI compounds'!$D$10))),""),"")</f>
        <v>#REF!</v>
      </c>
      <c r="L218" s="45" t="e">
        <f>IF($B218&lt;'RI compounds'!$C$12,IF($B218&gt;'RI compounds'!$C$11,INT(EXP(($B218-'RI compounds'!$C$11)/'RI compounds'!$H$12+LN('RI compounds'!$D$11))),""),"")</f>
        <v>#REF!</v>
      </c>
      <c r="M218" s="45" t="e">
        <f>IF($B218&lt;'RI compounds'!$C$13,IF($B218&gt;'RI compounds'!$C$12,INT(EXP(($B218-'RI compounds'!$C$12)/'RI compounds'!$H$13+LN('RI compounds'!$D$12))),""),"")</f>
        <v>#REF!</v>
      </c>
      <c r="N218" s="45" t="e">
        <f>IF($B218&lt;'RI compounds'!$C$14,IF($B218&gt;'RI compounds'!$C$13,INT(EXP(($B218-'RI compounds'!$C$13)/'RI compounds'!$H$14+LN('RI compounds'!$D$13))),""),"")</f>
        <v>#REF!</v>
      </c>
      <c r="O218" s="45" t="e">
        <f>IF($B218&lt;'RI compounds'!$C$15,IF($B218&gt;'RI compounds'!$C$14,INT(EXP(($B218-'RI compounds'!$C$14)/'RI compounds'!$H$15+LN('RI compounds'!$D$14))),""),"")</f>
        <v>#REF!</v>
      </c>
      <c r="P218" s="45" t="e">
        <f>IF($B218&lt;'RI compounds'!$C$16,IF($B218&gt;'RI compounds'!$C$15,INT(EXP(($B218-'RI compounds'!$C$15)/'RI compounds'!$H$16+LN('RI compounds'!$D$15))),""),"")</f>
        <v>#REF!</v>
      </c>
      <c r="Q218" s="45" t="e">
        <f>IF($B218&lt;'RI compounds'!$C$17,IF($B218&gt;'RI compounds'!$C$16,INT(EXP(($B218-'RI compounds'!$C$16)/'RI compounds'!$H$17+LN('RI compounds'!$D$16))),""),"")</f>
        <v>#REF!</v>
      </c>
      <c r="R218" s="45" t="e">
        <f>IF($B218&lt;'RI compounds'!$C$18,IF($B218&gt;'RI compounds'!$C$17,INT(EXP(($B218-'RI compounds'!$C$17)/'RI compounds'!$H$18+LN('RI compounds'!$D$17))),""),"")</f>
        <v>#REF!</v>
      </c>
      <c r="S218" s="45" t="e">
        <f>IF($B218&lt;'RI compounds'!$C$19,IF($B218&gt;'RI compounds'!$C$18,INT(EXP(($B218-'RI compounds'!$C$18)/'RI compounds'!$H$19+LN('RI compounds'!$D$18))),""),"")</f>
        <v>#REF!</v>
      </c>
      <c r="T218" s="45" t="e">
        <f>IF($B218&lt;'RI compounds'!$C$20,IF($B218&gt;'RI compounds'!$C$19,INT(EXP(($B218-'RI compounds'!$C$19)/'RI compounds'!$H$20+LN('RI compounds'!$D$19))),""),"")</f>
        <v>#REF!</v>
      </c>
      <c r="U218" s="45" t="e">
        <f>IF($B218&lt;'RI compounds'!$C$21,IF($B218&gt;'RI compounds'!$C$20,INT(EXP(($B218-'RI compounds'!$C$20)/'RI compounds'!$H$21+LN('RI compounds'!$D$20))),""),"")</f>
        <v>#REF!</v>
      </c>
      <c r="V218" s="45" t="e">
        <f>IF($B218&gt;'RI compounds'!$C$21,INT(EXP(($B218-'RI compounds'!$C$20)/'RI compounds'!$H$21+LN('RI compounds'!$D$20))),"")</f>
        <v>#REF!</v>
      </c>
      <c r="W218" s="28"/>
      <c r="X218" s="48">
        <f>All!B218</f>
        <v>0</v>
      </c>
      <c r="Y218" s="46">
        <f>+All!F218</f>
        <v>0</v>
      </c>
      <c r="Z218" s="49">
        <f>+All!H218</f>
        <v>0</v>
      </c>
      <c r="AA218" s="50" t="e">
        <f>IF($Z218=500,'RI compounds'!$C$3,IF($Z218&lt;'RI compounds'!$D$3,(LN($Z218)-LN('RI compounds'!$D$3))*'RI compounds'!$H$4+'RI compounds'!$C$3,""))</f>
        <v>#NUM!</v>
      </c>
      <c r="AB218" s="50" t="str">
        <f>IF($Z218=600,'RI compounds'!$C$4,IF($Z218&lt;'RI compounds'!$D$4,IF($Z218&gt;'RI compounds'!$D$3,(LN($Z218)-LN('RI compounds'!$D$3))*'RI compounds'!$H$4+'RI compounds'!$C$3,""),""))</f>
        <v/>
      </c>
      <c r="AC218" s="50" t="str">
        <f>IF($Z218=700,+'RI compounds'!$C$5,IF($Z218&lt;'RI compounds'!$D$5,IF($Z218&gt;'RI compounds'!$D$4,(LN($Z218)-LN('RI compounds'!$D$4))*'RI compounds'!$H$5+'RI compounds'!$C$4,""),""))</f>
        <v/>
      </c>
      <c r="AD218" s="50" t="str">
        <f>IF($Z218=800,'RI compounds'!$C$6,IF($Z218&lt;'RI compounds'!$D$6,IF($Z218&gt;'RI compounds'!$D$5,(LN($Z218)-LN('RI compounds'!$D$5))*'RI compounds'!$H$6+'RI compounds'!$C$5,""),""))</f>
        <v/>
      </c>
      <c r="AE218" s="50" t="str">
        <f>IF($Z218=900,'RI compounds'!$C$7,IF($Z218&lt;'RI compounds'!$D$7,IF($Z218&gt;'RI compounds'!$D$6,(LN($Z218)-LN('RI compounds'!$D$6))*'RI compounds'!$H$7+'RI compounds'!$C$6,""),""))</f>
        <v/>
      </c>
      <c r="AF218" s="50" t="str">
        <f>IF($Z218=1000,'RI compounds'!$C$8,IF($Z218&lt;'RI compounds'!$D$8,IF($Z218&gt;'RI compounds'!$D$7,(LN($Z218)-LN('RI compounds'!$D$7))*'RI compounds'!$H$8+'RI compounds'!$C$7,""),""))</f>
        <v/>
      </c>
      <c r="AG218" s="50" t="str">
        <f>IF($Z218=1100,'RI compounds'!$C$9,IF($Z218&lt;'RI compounds'!$D$9,IF($Z218&gt;'RI compounds'!$D$8,(LN($Z218)-LN('RI compounds'!$D$8))*'RI compounds'!$H$9+'RI compounds'!$C$8,""),""))</f>
        <v/>
      </c>
      <c r="AH218" s="50" t="str">
        <f>IF($Z218=1200,'RI compounds'!$C$10,IF($Z218&lt;'RI compounds'!$D$10,IF($Z218&gt;'RI compounds'!$D$9,(LN($Z218)-LN('RI compounds'!$D$9))*'RI compounds'!$H$10+'RI compounds'!$C$9,""),""))</f>
        <v/>
      </c>
      <c r="AI218" s="50" t="str">
        <f>IF($Z218=1300,'RI compounds'!$C$11,IF($Z218&lt;'RI compounds'!$D$11,IF($Z218&gt;'RI compounds'!$D$10,(LN($Z218)-LN('RI compounds'!$D$10))*'RI compounds'!$H$11+'RI compounds'!$C$10,""),""))</f>
        <v/>
      </c>
      <c r="AJ218" s="50" t="str">
        <f>IF($Z218=1400,'RI compounds'!$C$12,IF($Z218&lt;'RI compounds'!$D$12,IF($Z218&gt;'RI compounds'!$D$11,(LN($Z218)-LN('RI compounds'!$D$11))*'RI compounds'!$H$12+'RI compounds'!$C$11,""),""))</f>
        <v/>
      </c>
      <c r="AK218" s="50" t="str">
        <f>IF($Z218=1500,'RI compounds'!$C$13,IF($Z218&lt;'RI compounds'!$D$13,IF($Z218&gt;'RI compounds'!$D$12,(LN($Z218)-LN('RI compounds'!$D$12))*'RI compounds'!$H$13+'RI compounds'!$C$12,""),""))</f>
        <v/>
      </c>
      <c r="AL218" s="50" t="str">
        <f>IF($Z218=1600,'RI compounds'!$C$14,IF($Z218&lt;'RI compounds'!$D$14,IF($Z218&gt;'RI compounds'!$D$13,(LN($Z218)-LN('RI compounds'!$D$13))*'RI compounds'!$H$14+'RI compounds'!$C$13,""),""))</f>
        <v/>
      </c>
      <c r="AM218" s="50" t="str">
        <f>IF($Z218=1700,'RI compounds'!$C$15,IF($Z218&lt;'RI compounds'!$D$15,IF($Z218&gt;'RI compounds'!$D$14,(LN($Z218)-LN('RI compounds'!$D$14))*'RI compounds'!$H$15+'RI compounds'!$C$14,""),""))</f>
        <v/>
      </c>
      <c r="AN218" s="50" t="str">
        <f>IF($Z218=1800,'RI compounds'!$C$16,IF($Z218&lt;'RI compounds'!$D$16,IF($Z218&gt;'RI compounds'!$D$15,(LN($Z218)-LN('RI compounds'!$D$15))*'RI compounds'!$H$16+'RI compounds'!$C$15,""),""))</f>
        <v/>
      </c>
      <c r="AO218" s="50" t="str">
        <f>IF($Z218=1900,'RI compounds'!$C$17,IF($Z218&lt;'RI compounds'!$D$17,IF($Z218&gt;'RI compounds'!$D$16,(LN($Z218)-LN('RI compounds'!$D$16))*'RI compounds'!$H$17+'RI compounds'!$C$16,""),""))</f>
        <v/>
      </c>
      <c r="AP218" s="50" t="str">
        <f>IF($Z218=2000,'RI compounds'!$C$18,IF($Z218&lt;'RI compounds'!$D$18,IF($Z218&gt;'RI compounds'!$D$17,(LN($Z218)-LN('RI compounds'!$D$17))*'RI compounds'!$H$18+'RI compounds'!$C$17,""),""))</f>
        <v/>
      </c>
      <c r="AQ218" s="50" t="str">
        <f>IF($Z218=2100,'RI compounds'!$C$19,IF($Z218&lt;'RI compounds'!$D$19,IF($Z218&gt;'RI compounds'!$D$18,(LN($Z218)-LN('RI compounds'!$D$18))*'RI compounds'!$H$19+'RI compounds'!$C$18,""),""))</f>
        <v/>
      </c>
      <c r="AR218" s="50" t="str">
        <f>IF($Z218=2200,'RI compounds'!$C$20,IF($Z218&lt;'RI compounds'!$D$20,IF($Z218&gt;'RI compounds'!$D$19,(LN($Z218)-LN('RI compounds'!$D$19))*'RI compounds'!$H$20+'RI compounds'!$C$19,""),""))</f>
        <v/>
      </c>
      <c r="AS218" s="50" t="str">
        <f>IF($Z218=2300,'RI compounds'!$C$21,IF($Z218&lt;'RI compounds'!$D$21,IF($Z218&gt;'RI compounds'!$D$20,(LN($Z218)-LN('RI compounds'!$D$20))*'RI compounds'!$H$21+'RI compounds'!$C$20,""),""))</f>
        <v/>
      </c>
      <c r="AT218" s="50" t="str">
        <f>IF($Z218&gt;2300,(LN($Z218)-LN('RI compounds'!$D$20))*'RI compounds'!$H$21+'RI compounds'!$C$20,"")</f>
        <v/>
      </c>
    </row>
    <row r="219" spans="1:46" s="7" customFormat="1" ht="15" x14ac:dyDescent="0.25">
      <c r="A219" s="46">
        <f>+All!F219</f>
        <v>0</v>
      </c>
      <c r="B219" s="47" t="e">
        <f>All!#REF!</f>
        <v>#REF!</v>
      </c>
      <c r="C219" s="45" t="e">
        <f>IF(B219&lt;'RI compounds'!$C$3,INT(EXP((B219-'RI compounds'!$C$3)/'RI compounds'!$H$4+LN('RI compounds'!$D$3))),"")</f>
        <v>#REF!</v>
      </c>
      <c r="D219" s="45" t="e">
        <f>IF($B219&lt;'RI compounds'!$C$4,IF($B219&gt;'RI compounds'!$C$3,INT(EXP(($B219-'RI compounds'!$C$3)/'RI compounds'!$H$4+LN('RI compounds'!$D$3))),""),"")</f>
        <v>#REF!</v>
      </c>
      <c r="E219" s="45" t="e">
        <f>IF($B219&lt;'RI compounds'!$C$5,IF($B219&gt;'RI compounds'!$C$4,INT(EXP(($B219-'RI compounds'!$C$4)/'RI compounds'!$H$5+LN('RI compounds'!$D$4))),""),"")</f>
        <v>#REF!</v>
      </c>
      <c r="F219" s="45" t="e">
        <f>IF($B219&lt;'RI compounds'!$C$6,IF($B219&gt;'RI compounds'!$C$5,INT(EXP(($B219-'RI compounds'!$C$5)/'RI compounds'!$H$6+LN('RI compounds'!$D$5))),""),"")</f>
        <v>#REF!</v>
      </c>
      <c r="G219" s="45" t="e">
        <f>IF($B219&lt;'RI compounds'!$C$7,IF($B219&gt;'RI compounds'!$C$6,INT(EXP(($B219-'RI compounds'!$C$6)/'RI compounds'!$H$7+LN('RI compounds'!$D$6))),""),"")</f>
        <v>#REF!</v>
      </c>
      <c r="H219" s="45" t="e">
        <f>IF($B219&lt;'RI compounds'!$C$8,IF($B219&gt;'RI compounds'!$C$7,INT(EXP(($B219-'RI compounds'!$C$7)/'RI compounds'!$H$8+LN('RI compounds'!$D$7))),""),"")</f>
        <v>#REF!</v>
      </c>
      <c r="I219" s="45" t="e">
        <f>IF($B219&lt;'RI compounds'!$C$9,IF($B219&gt;'RI compounds'!$C$8,INT(EXP(($B219-'RI compounds'!$C$8)/'RI compounds'!$H$9+LN('RI compounds'!$D$8))),""),"")</f>
        <v>#REF!</v>
      </c>
      <c r="J219" s="45" t="e">
        <f>IF($B219&lt;'RI compounds'!$C$10,IF($B219&gt;'RI compounds'!$C$9,INT(EXP(($B219-'RI compounds'!$C$9)/'RI compounds'!$H$10+LN('RI compounds'!$D$9))),""),"")</f>
        <v>#REF!</v>
      </c>
      <c r="K219" s="45" t="e">
        <f>IF($B219&lt;'RI compounds'!$C$11,IF($B219&gt;'RI compounds'!$C$10,INT(EXP(($B219-'RI compounds'!$C$10)/'RI compounds'!$H$11+LN('RI compounds'!$D$10))),""),"")</f>
        <v>#REF!</v>
      </c>
      <c r="L219" s="45" t="e">
        <f>IF($B219&lt;'RI compounds'!$C$12,IF($B219&gt;'RI compounds'!$C$11,INT(EXP(($B219-'RI compounds'!$C$11)/'RI compounds'!$H$12+LN('RI compounds'!$D$11))),""),"")</f>
        <v>#REF!</v>
      </c>
      <c r="M219" s="45" t="e">
        <f>IF($B219&lt;'RI compounds'!$C$13,IF($B219&gt;'RI compounds'!$C$12,INT(EXP(($B219-'RI compounds'!$C$12)/'RI compounds'!$H$13+LN('RI compounds'!$D$12))),""),"")</f>
        <v>#REF!</v>
      </c>
      <c r="N219" s="45" t="e">
        <f>IF($B219&lt;'RI compounds'!$C$14,IF($B219&gt;'RI compounds'!$C$13,INT(EXP(($B219-'RI compounds'!$C$13)/'RI compounds'!$H$14+LN('RI compounds'!$D$13))),""),"")</f>
        <v>#REF!</v>
      </c>
      <c r="O219" s="45" t="e">
        <f>IF($B219&lt;'RI compounds'!$C$15,IF($B219&gt;'RI compounds'!$C$14,INT(EXP(($B219-'RI compounds'!$C$14)/'RI compounds'!$H$15+LN('RI compounds'!$D$14))),""),"")</f>
        <v>#REF!</v>
      </c>
      <c r="P219" s="45" t="e">
        <f>IF($B219&lt;'RI compounds'!$C$16,IF($B219&gt;'RI compounds'!$C$15,INT(EXP(($B219-'RI compounds'!$C$15)/'RI compounds'!$H$16+LN('RI compounds'!$D$15))),""),"")</f>
        <v>#REF!</v>
      </c>
      <c r="Q219" s="45" t="e">
        <f>IF($B219&lt;'RI compounds'!$C$17,IF($B219&gt;'RI compounds'!$C$16,INT(EXP(($B219-'RI compounds'!$C$16)/'RI compounds'!$H$17+LN('RI compounds'!$D$16))),""),"")</f>
        <v>#REF!</v>
      </c>
      <c r="R219" s="45" t="e">
        <f>IF($B219&lt;'RI compounds'!$C$18,IF($B219&gt;'RI compounds'!$C$17,INT(EXP(($B219-'RI compounds'!$C$17)/'RI compounds'!$H$18+LN('RI compounds'!$D$17))),""),"")</f>
        <v>#REF!</v>
      </c>
      <c r="S219" s="45" t="e">
        <f>IF($B219&lt;'RI compounds'!$C$19,IF($B219&gt;'RI compounds'!$C$18,INT(EXP(($B219-'RI compounds'!$C$18)/'RI compounds'!$H$19+LN('RI compounds'!$D$18))),""),"")</f>
        <v>#REF!</v>
      </c>
      <c r="T219" s="45" t="e">
        <f>IF($B219&lt;'RI compounds'!$C$20,IF($B219&gt;'RI compounds'!$C$19,INT(EXP(($B219-'RI compounds'!$C$19)/'RI compounds'!$H$20+LN('RI compounds'!$D$19))),""),"")</f>
        <v>#REF!</v>
      </c>
      <c r="U219" s="45" t="e">
        <f>IF($B219&lt;'RI compounds'!$C$21,IF($B219&gt;'RI compounds'!$C$20,INT(EXP(($B219-'RI compounds'!$C$20)/'RI compounds'!$H$21+LN('RI compounds'!$D$20))),""),"")</f>
        <v>#REF!</v>
      </c>
      <c r="V219" s="45" t="e">
        <f>IF($B219&gt;'RI compounds'!$C$21,INT(EXP(($B219-'RI compounds'!$C$20)/'RI compounds'!$H$21+LN('RI compounds'!$D$20))),"")</f>
        <v>#REF!</v>
      </c>
      <c r="W219" s="28"/>
      <c r="X219" s="48">
        <f>All!B219</f>
        <v>0</v>
      </c>
      <c r="Y219" s="46">
        <f>+All!F219</f>
        <v>0</v>
      </c>
      <c r="Z219" s="49">
        <f>+All!H219</f>
        <v>0</v>
      </c>
      <c r="AA219" s="50" t="e">
        <f>IF($Z219=500,'RI compounds'!$C$3,IF($Z219&lt;'RI compounds'!$D$3,(LN($Z219)-LN('RI compounds'!$D$3))*'RI compounds'!$H$4+'RI compounds'!$C$3,""))</f>
        <v>#NUM!</v>
      </c>
      <c r="AB219" s="50" t="str">
        <f>IF($Z219=600,'RI compounds'!$C$4,IF($Z219&lt;'RI compounds'!$D$4,IF($Z219&gt;'RI compounds'!$D$3,(LN($Z219)-LN('RI compounds'!$D$3))*'RI compounds'!$H$4+'RI compounds'!$C$3,""),""))</f>
        <v/>
      </c>
      <c r="AC219" s="50" t="str">
        <f>IF($Z219=700,+'RI compounds'!$C$5,IF($Z219&lt;'RI compounds'!$D$5,IF($Z219&gt;'RI compounds'!$D$4,(LN($Z219)-LN('RI compounds'!$D$4))*'RI compounds'!$H$5+'RI compounds'!$C$4,""),""))</f>
        <v/>
      </c>
      <c r="AD219" s="50" t="str">
        <f>IF($Z219=800,'RI compounds'!$C$6,IF($Z219&lt;'RI compounds'!$D$6,IF($Z219&gt;'RI compounds'!$D$5,(LN($Z219)-LN('RI compounds'!$D$5))*'RI compounds'!$H$6+'RI compounds'!$C$5,""),""))</f>
        <v/>
      </c>
      <c r="AE219" s="50" t="str">
        <f>IF($Z219=900,'RI compounds'!$C$7,IF($Z219&lt;'RI compounds'!$D$7,IF($Z219&gt;'RI compounds'!$D$6,(LN($Z219)-LN('RI compounds'!$D$6))*'RI compounds'!$H$7+'RI compounds'!$C$6,""),""))</f>
        <v/>
      </c>
      <c r="AF219" s="50" t="str">
        <f>IF($Z219=1000,'RI compounds'!$C$8,IF($Z219&lt;'RI compounds'!$D$8,IF($Z219&gt;'RI compounds'!$D$7,(LN($Z219)-LN('RI compounds'!$D$7))*'RI compounds'!$H$8+'RI compounds'!$C$7,""),""))</f>
        <v/>
      </c>
      <c r="AG219" s="50" t="str">
        <f>IF($Z219=1100,'RI compounds'!$C$9,IF($Z219&lt;'RI compounds'!$D$9,IF($Z219&gt;'RI compounds'!$D$8,(LN($Z219)-LN('RI compounds'!$D$8))*'RI compounds'!$H$9+'RI compounds'!$C$8,""),""))</f>
        <v/>
      </c>
      <c r="AH219" s="50" t="str">
        <f>IF($Z219=1200,'RI compounds'!$C$10,IF($Z219&lt;'RI compounds'!$D$10,IF($Z219&gt;'RI compounds'!$D$9,(LN($Z219)-LN('RI compounds'!$D$9))*'RI compounds'!$H$10+'RI compounds'!$C$9,""),""))</f>
        <v/>
      </c>
      <c r="AI219" s="50" t="str">
        <f>IF($Z219=1300,'RI compounds'!$C$11,IF($Z219&lt;'RI compounds'!$D$11,IF($Z219&gt;'RI compounds'!$D$10,(LN($Z219)-LN('RI compounds'!$D$10))*'RI compounds'!$H$11+'RI compounds'!$C$10,""),""))</f>
        <v/>
      </c>
      <c r="AJ219" s="50" t="str">
        <f>IF($Z219=1400,'RI compounds'!$C$12,IF($Z219&lt;'RI compounds'!$D$12,IF($Z219&gt;'RI compounds'!$D$11,(LN($Z219)-LN('RI compounds'!$D$11))*'RI compounds'!$H$12+'RI compounds'!$C$11,""),""))</f>
        <v/>
      </c>
      <c r="AK219" s="50" t="str">
        <f>IF($Z219=1500,'RI compounds'!$C$13,IF($Z219&lt;'RI compounds'!$D$13,IF($Z219&gt;'RI compounds'!$D$12,(LN($Z219)-LN('RI compounds'!$D$12))*'RI compounds'!$H$13+'RI compounds'!$C$12,""),""))</f>
        <v/>
      </c>
      <c r="AL219" s="50" t="str">
        <f>IF($Z219=1600,'RI compounds'!$C$14,IF($Z219&lt;'RI compounds'!$D$14,IF($Z219&gt;'RI compounds'!$D$13,(LN($Z219)-LN('RI compounds'!$D$13))*'RI compounds'!$H$14+'RI compounds'!$C$13,""),""))</f>
        <v/>
      </c>
      <c r="AM219" s="50" t="str">
        <f>IF($Z219=1700,'RI compounds'!$C$15,IF($Z219&lt;'RI compounds'!$D$15,IF($Z219&gt;'RI compounds'!$D$14,(LN($Z219)-LN('RI compounds'!$D$14))*'RI compounds'!$H$15+'RI compounds'!$C$14,""),""))</f>
        <v/>
      </c>
      <c r="AN219" s="50" t="str">
        <f>IF($Z219=1800,'RI compounds'!$C$16,IF($Z219&lt;'RI compounds'!$D$16,IF($Z219&gt;'RI compounds'!$D$15,(LN($Z219)-LN('RI compounds'!$D$15))*'RI compounds'!$H$16+'RI compounds'!$C$15,""),""))</f>
        <v/>
      </c>
      <c r="AO219" s="50" t="str">
        <f>IF($Z219=1900,'RI compounds'!$C$17,IF($Z219&lt;'RI compounds'!$D$17,IF($Z219&gt;'RI compounds'!$D$16,(LN($Z219)-LN('RI compounds'!$D$16))*'RI compounds'!$H$17+'RI compounds'!$C$16,""),""))</f>
        <v/>
      </c>
      <c r="AP219" s="50" t="str">
        <f>IF($Z219=2000,'RI compounds'!$C$18,IF($Z219&lt;'RI compounds'!$D$18,IF($Z219&gt;'RI compounds'!$D$17,(LN($Z219)-LN('RI compounds'!$D$17))*'RI compounds'!$H$18+'RI compounds'!$C$17,""),""))</f>
        <v/>
      </c>
      <c r="AQ219" s="50" t="str">
        <f>IF($Z219=2100,'RI compounds'!$C$19,IF($Z219&lt;'RI compounds'!$D$19,IF($Z219&gt;'RI compounds'!$D$18,(LN($Z219)-LN('RI compounds'!$D$18))*'RI compounds'!$H$19+'RI compounds'!$C$18,""),""))</f>
        <v/>
      </c>
      <c r="AR219" s="50" t="str">
        <f>IF($Z219=2200,'RI compounds'!$C$20,IF($Z219&lt;'RI compounds'!$D$20,IF($Z219&gt;'RI compounds'!$D$19,(LN($Z219)-LN('RI compounds'!$D$19))*'RI compounds'!$H$20+'RI compounds'!$C$19,""),""))</f>
        <v/>
      </c>
      <c r="AS219" s="50" t="str">
        <f>IF($Z219=2300,'RI compounds'!$C$21,IF($Z219&lt;'RI compounds'!$D$21,IF($Z219&gt;'RI compounds'!$D$20,(LN($Z219)-LN('RI compounds'!$D$20))*'RI compounds'!$H$21+'RI compounds'!$C$20,""),""))</f>
        <v/>
      </c>
      <c r="AT219" s="50" t="str">
        <f>IF($Z219&gt;2300,(LN($Z219)-LN('RI compounds'!$D$20))*'RI compounds'!$H$21+'RI compounds'!$C$20,"")</f>
        <v/>
      </c>
    </row>
    <row r="220" spans="1:46" s="7" customFormat="1" ht="15" x14ac:dyDescent="0.25">
      <c r="A220" s="46">
        <f>+All!F220</f>
        <v>0</v>
      </c>
      <c r="B220" s="47" t="e">
        <f>All!#REF!</f>
        <v>#REF!</v>
      </c>
      <c r="C220" s="45" t="e">
        <f>IF(B220&lt;'RI compounds'!$C$3,INT(EXP((B220-'RI compounds'!$C$3)/'RI compounds'!$H$4+LN('RI compounds'!$D$3))),"")</f>
        <v>#REF!</v>
      </c>
      <c r="D220" s="45" t="e">
        <f>IF($B220&lt;'RI compounds'!$C$4,IF($B220&gt;'RI compounds'!$C$3,INT(EXP(($B220-'RI compounds'!$C$3)/'RI compounds'!$H$4+LN('RI compounds'!$D$3))),""),"")</f>
        <v>#REF!</v>
      </c>
      <c r="E220" s="45" t="e">
        <f>IF($B220&lt;'RI compounds'!$C$5,IF($B220&gt;'RI compounds'!$C$4,INT(EXP(($B220-'RI compounds'!$C$4)/'RI compounds'!$H$5+LN('RI compounds'!$D$4))),""),"")</f>
        <v>#REF!</v>
      </c>
      <c r="F220" s="45" t="e">
        <f>IF($B220&lt;'RI compounds'!$C$6,IF($B220&gt;'RI compounds'!$C$5,INT(EXP(($B220-'RI compounds'!$C$5)/'RI compounds'!$H$6+LN('RI compounds'!$D$5))),""),"")</f>
        <v>#REF!</v>
      </c>
      <c r="G220" s="45" t="e">
        <f>IF($B220&lt;'RI compounds'!$C$7,IF($B220&gt;'RI compounds'!$C$6,INT(EXP(($B220-'RI compounds'!$C$6)/'RI compounds'!$H$7+LN('RI compounds'!$D$6))),""),"")</f>
        <v>#REF!</v>
      </c>
      <c r="H220" s="45" t="e">
        <f>IF($B220&lt;'RI compounds'!$C$8,IF($B220&gt;'RI compounds'!$C$7,INT(EXP(($B220-'RI compounds'!$C$7)/'RI compounds'!$H$8+LN('RI compounds'!$D$7))),""),"")</f>
        <v>#REF!</v>
      </c>
      <c r="I220" s="45" t="e">
        <f>IF($B220&lt;'RI compounds'!$C$9,IF($B220&gt;'RI compounds'!$C$8,INT(EXP(($B220-'RI compounds'!$C$8)/'RI compounds'!$H$9+LN('RI compounds'!$D$8))),""),"")</f>
        <v>#REF!</v>
      </c>
      <c r="J220" s="45" t="e">
        <f>IF($B220&lt;'RI compounds'!$C$10,IF($B220&gt;'RI compounds'!$C$9,INT(EXP(($B220-'RI compounds'!$C$9)/'RI compounds'!$H$10+LN('RI compounds'!$D$9))),""),"")</f>
        <v>#REF!</v>
      </c>
      <c r="K220" s="45" t="e">
        <f>IF($B220&lt;'RI compounds'!$C$11,IF($B220&gt;'RI compounds'!$C$10,INT(EXP(($B220-'RI compounds'!$C$10)/'RI compounds'!$H$11+LN('RI compounds'!$D$10))),""),"")</f>
        <v>#REF!</v>
      </c>
      <c r="L220" s="45" t="e">
        <f>IF($B220&lt;'RI compounds'!$C$12,IF($B220&gt;'RI compounds'!$C$11,INT(EXP(($B220-'RI compounds'!$C$11)/'RI compounds'!$H$12+LN('RI compounds'!$D$11))),""),"")</f>
        <v>#REF!</v>
      </c>
      <c r="M220" s="45" t="e">
        <f>IF($B220&lt;'RI compounds'!$C$13,IF($B220&gt;'RI compounds'!$C$12,INT(EXP(($B220-'RI compounds'!$C$12)/'RI compounds'!$H$13+LN('RI compounds'!$D$12))),""),"")</f>
        <v>#REF!</v>
      </c>
      <c r="N220" s="45" t="e">
        <f>IF($B220&lt;'RI compounds'!$C$14,IF($B220&gt;'RI compounds'!$C$13,INT(EXP(($B220-'RI compounds'!$C$13)/'RI compounds'!$H$14+LN('RI compounds'!$D$13))),""),"")</f>
        <v>#REF!</v>
      </c>
      <c r="O220" s="45" t="e">
        <f>IF($B220&lt;'RI compounds'!$C$15,IF($B220&gt;'RI compounds'!$C$14,INT(EXP(($B220-'RI compounds'!$C$14)/'RI compounds'!$H$15+LN('RI compounds'!$D$14))),""),"")</f>
        <v>#REF!</v>
      </c>
      <c r="P220" s="45" t="e">
        <f>IF($B220&lt;'RI compounds'!$C$16,IF($B220&gt;'RI compounds'!$C$15,INT(EXP(($B220-'RI compounds'!$C$15)/'RI compounds'!$H$16+LN('RI compounds'!$D$15))),""),"")</f>
        <v>#REF!</v>
      </c>
      <c r="Q220" s="45" t="e">
        <f>IF($B220&lt;'RI compounds'!$C$17,IF($B220&gt;'RI compounds'!$C$16,INT(EXP(($B220-'RI compounds'!$C$16)/'RI compounds'!$H$17+LN('RI compounds'!$D$16))),""),"")</f>
        <v>#REF!</v>
      </c>
      <c r="R220" s="45" t="e">
        <f>IF($B220&lt;'RI compounds'!$C$18,IF($B220&gt;'RI compounds'!$C$17,INT(EXP(($B220-'RI compounds'!$C$17)/'RI compounds'!$H$18+LN('RI compounds'!$D$17))),""),"")</f>
        <v>#REF!</v>
      </c>
      <c r="S220" s="45" t="e">
        <f>IF($B220&lt;'RI compounds'!$C$19,IF($B220&gt;'RI compounds'!$C$18,INT(EXP(($B220-'RI compounds'!$C$18)/'RI compounds'!$H$19+LN('RI compounds'!$D$18))),""),"")</f>
        <v>#REF!</v>
      </c>
      <c r="T220" s="45" t="e">
        <f>IF($B220&lt;'RI compounds'!$C$20,IF($B220&gt;'RI compounds'!$C$19,INT(EXP(($B220-'RI compounds'!$C$19)/'RI compounds'!$H$20+LN('RI compounds'!$D$19))),""),"")</f>
        <v>#REF!</v>
      </c>
      <c r="U220" s="45" t="e">
        <f>IF($B220&lt;'RI compounds'!$C$21,IF($B220&gt;'RI compounds'!$C$20,INT(EXP(($B220-'RI compounds'!$C$20)/'RI compounds'!$H$21+LN('RI compounds'!$D$20))),""),"")</f>
        <v>#REF!</v>
      </c>
      <c r="V220" s="45" t="e">
        <f>IF($B220&gt;'RI compounds'!$C$21,INT(EXP(($B220-'RI compounds'!$C$20)/'RI compounds'!$H$21+LN('RI compounds'!$D$20))),"")</f>
        <v>#REF!</v>
      </c>
      <c r="W220" s="28"/>
      <c r="X220" s="48">
        <f>All!B220</f>
        <v>0</v>
      </c>
      <c r="Y220" s="46">
        <f>+All!F220</f>
        <v>0</v>
      </c>
      <c r="Z220" s="49">
        <f>+All!H220</f>
        <v>0</v>
      </c>
      <c r="AA220" s="50" t="e">
        <f>IF($Z220=500,'RI compounds'!$C$3,IF($Z220&lt;'RI compounds'!$D$3,(LN($Z220)-LN('RI compounds'!$D$3))*'RI compounds'!$H$4+'RI compounds'!$C$3,""))</f>
        <v>#NUM!</v>
      </c>
      <c r="AB220" s="50" t="str">
        <f>IF($Z220=600,'RI compounds'!$C$4,IF($Z220&lt;'RI compounds'!$D$4,IF($Z220&gt;'RI compounds'!$D$3,(LN($Z220)-LN('RI compounds'!$D$3))*'RI compounds'!$H$4+'RI compounds'!$C$3,""),""))</f>
        <v/>
      </c>
      <c r="AC220" s="50" t="str">
        <f>IF($Z220=700,+'RI compounds'!$C$5,IF($Z220&lt;'RI compounds'!$D$5,IF($Z220&gt;'RI compounds'!$D$4,(LN($Z220)-LN('RI compounds'!$D$4))*'RI compounds'!$H$5+'RI compounds'!$C$4,""),""))</f>
        <v/>
      </c>
      <c r="AD220" s="50" t="str">
        <f>IF($Z220=800,'RI compounds'!$C$6,IF($Z220&lt;'RI compounds'!$D$6,IF($Z220&gt;'RI compounds'!$D$5,(LN($Z220)-LN('RI compounds'!$D$5))*'RI compounds'!$H$6+'RI compounds'!$C$5,""),""))</f>
        <v/>
      </c>
      <c r="AE220" s="50" t="str">
        <f>IF($Z220=900,'RI compounds'!$C$7,IF($Z220&lt;'RI compounds'!$D$7,IF($Z220&gt;'RI compounds'!$D$6,(LN($Z220)-LN('RI compounds'!$D$6))*'RI compounds'!$H$7+'RI compounds'!$C$6,""),""))</f>
        <v/>
      </c>
      <c r="AF220" s="50" t="str">
        <f>IF($Z220=1000,'RI compounds'!$C$8,IF($Z220&lt;'RI compounds'!$D$8,IF($Z220&gt;'RI compounds'!$D$7,(LN($Z220)-LN('RI compounds'!$D$7))*'RI compounds'!$H$8+'RI compounds'!$C$7,""),""))</f>
        <v/>
      </c>
      <c r="AG220" s="50" t="str">
        <f>IF($Z220=1100,'RI compounds'!$C$9,IF($Z220&lt;'RI compounds'!$D$9,IF($Z220&gt;'RI compounds'!$D$8,(LN($Z220)-LN('RI compounds'!$D$8))*'RI compounds'!$H$9+'RI compounds'!$C$8,""),""))</f>
        <v/>
      </c>
      <c r="AH220" s="50" t="str">
        <f>IF($Z220=1200,'RI compounds'!$C$10,IF($Z220&lt;'RI compounds'!$D$10,IF($Z220&gt;'RI compounds'!$D$9,(LN($Z220)-LN('RI compounds'!$D$9))*'RI compounds'!$H$10+'RI compounds'!$C$9,""),""))</f>
        <v/>
      </c>
      <c r="AI220" s="50" t="str">
        <f>IF($Z220=1300,'RI compounds'!$C$11,IF($Z220&lt;'RI compounds'!$D$11,IF($Z220&gt;'RI compounds'!$D$10,(LN($Z220)-LN('RI compounds'!$D$10))*'RI compounds'!$H$11+'RI compounds'!$C$10,""),""))</f>
        <v/>
      </c>
      <c r="AJ220" s="50" t="str">
        <f>IF($Z220=1400,'RI compounds'!$C$12,IF($Z220&lt;'RI compounds'!$D$12,IF($Z220&gt;'RI compounds'!$D$11,(LN($Z220)-LN('RI compounds'!$D$11))*'RI compounds'!$H$12+'RI compounds'!$C$11,""),""))</f>
        <v/>
      </c>
      <c r="AK220" s="50" t="str">
        <f>IF($Z220=1500,'RI compounds'!$C$13,IF($Z220&lt;'RI compounds'!$D$13,IF($Z220&gt;'RI compounds'!$D$12,(LN($Z220)-LN('RI compounds'!$D$12))*'RI compounds'!$H$13+'RI compounds'!$C$12,""),""))</f>
        <v/>
      </c>
      <c r="AL220" s="50" t="str">
        <f>IF($Z220=1600,'RI compounds'!$C$14,IF($Z220&lt;'RI compounds'!$D$14,IF($Z220&gt;'RI compounds'!$D$13,(LN($Z220)-LN('RI compounds'!$D$13))*'RI compounds'!$H$14+'RI compounds'!$C$13,""),""))</f>
        <v/>
      </c>
      <c r="AM220" s="50" t="str">
        <f>IF($Z220=1700,'RI compounds'!$C$15,IF($Z220&lt;'RI compounds'!$D$15,IF($Z220&gt;'RI compounds'!$D$14,(LN($Z220)-LN('RI compounds'!$D$14))*'RI compounds'!$H$15+'RI compounds'!$C$14,""),""))</f>
        <v/>
      </c>
      <c r="AN220" s="50" t="str">
        <f>IF($Z220=1800,'RI compounds'!$C$16,IF($Z220&lt;'RI compounds'!$D$16,IF($Z220&gt;'RI compounds'!$D$15,(LN($Z220)-LN('RI compounds'!$D$15))*'RI compounds'!$H$16+'RI compounds'!$C$15,""),""))</f>
        <v/>
      </c>
      <c r="AO220" s="50" t="str">
        <f>IF($Z220=1900,'RI compounds'!$C$17,IF($Z220&lt;'RI compounds'!$D$17,IF($Z220&gt;'RI compounds'!$D$16,(LN($Z220)-LN('RI compounds'!$D$16))*'RI compounds'!$H$17+'RI compounds'!$C$16,""),""))</f>
        <v/>
      </c>
      <c r="AP220" s="50" t="str">
        <f>IF($Z220=2000,'RI compounds'!$C$18,IF($Z220&lt;'RI compounds'!$D$18,IF($Z220&gt;'RI compounds'!$D$17,(LN($Z220)-LN('RI compounds'!$D$17))*'RI compounds'!$H$18+'RI compounds'!$C$17,""),""))</f>
        <v/>
      </c>
      <c r="AQ220" s="50" t="str">
        <f>IF($Z220=2100,'RI compounds'!$C$19,IF($Z220&lt;'RI compounds'!$D$19,IF($Z220&gt;'RI compounds'!$D$18,(LN($Z220)-LN('RI compounds'!$D$18))*'RI compounds'!$H$19+'RI compounds'!$C$18,""),""))</f>
        <v/>
      </c>
      <c r="AR220" s="50" t="str">
        <f>IF($Z220=2200,'RI compounds'!$C$20,IF($Z220&lt;'RI compounds'!$D$20,IF($Z220&gt;'RI compounds'!$D$19,(LN($Z220)-LN('RI compounds'!$D$19))*'RI compounds'!$H$20+'RI compounds'!$C$19,""),""))</f>
        <v/>
      </c>
      <c r="AS220" s="50" t="str">
        <f>IF($Z220=2300,'RI compounds'!$C$21,IF($Z220&lt;'RI compounds'!$D$21,IF($Z220&gt;'RI compounds'!$D$20,(LN($Z220)-LN('RI compounds'!$D$20))*'RI compounds'!$H$21+'RI compounds'!$C$20,""),""))</f>
        <v/>
      </c>
      <c r="AT220" s="50" t="str">
        <f>IF($Z220&gt;2300,(LN($Z220)-LN('RI compounds'!$D$20))*'RI compounds'!$H$21+'RI compounds'!$C$20,"")</f>
        <v/>
      </c>
    </row>
    <row r="221" spans="1:46" s="7" customFormat="1" ht="15" x14ac:dyDescent="0.25">
      <c r="A221" s="46">
        <f>+All!F221</f>
        <v>0</v>
      </c>
      <c r="B221" s="47" t="e">
        <f>All!#REF!</f>
        <v>#REF!</v>
      </c>
      <c r="C221" s="45" t="e">
        <f>IF(B221&lt;'RI compounds'!$C$3,INT(EXP((B221-'RI compounds'!$C$3)/'RI compounds'!$H$4+LN('RI compounds'!$D$3))),"")</f>
        <v>#REF!</v>
      </c>
      <c r="D221" s="45" t="e">
        <f>IF($B221&lt;'RI compounds'!$C$4,IF($B221&gt;'RI compounds'!$C$3,INT(EXP(($B221-'RI compounds'!$C$3)/'RI compounds'!$H$4+LN('RI compounds'!$D$3))),""),"")</f>
        <v>#REF!</v>
      </c>
      <c r="E221" s="45" t="e">
        <f>IF($B221&lt;'RI compounds'!$C$5,IF($B221&gt;'RI compounds'!$C$4,INT(EXP(($B221-'RI compounds'!$C$4)/'RI compounds'!$H$5+LN('RI compounds'!$D$4))),""),"")</f>
        <v>#REF!</v>
      </c>
      <c r="F221" s="45" t="e">
        <f>IF($B221&lt;'RI compounds'!$C$6,IF($B221&gt;'RI compounds'!$C$5,INT(EXP(($B221-'RI compounds'!$C$5)/'RI compounds'!$H$6+LN('RI compounds'!$D$5))),""),"")</f>
        <v>#REF!</v>
      </c>
      <c r="G221" s="45" t="e">
        <f>IF($B221&lt;'RI compounds'!$C$7,IF($B221&gt;'RI compounds'!$C$6,INT(EXP(($B221-'RI compounds'!$C$6)/'RI compounds'!$H$7+LN('RI compounds'!$D$6))),""),"")</f>
        <v>#REF!</v>
      </c>
      <c r="H221" s="45" t="e">
        <f>IF($B221&lt;'RI compounds'!$C$8,IF($B221&gt;'RI compounds'!$C$7,INT(EXP(($B221-'RI compounds'!$C$7)/'RI compounds'!$H$8+LN('RI compounds'!$D$7))),""),"")</f>
        <v>#REF!</v>
      </c>
      <c r="I221" s="45" t="e">
        <f>IF($B221&lt;'RI compounds'!$C$9,IF($B221&gt;'RI compounds'!$C$8,INT(EXP(($B221-'RI compounds'!$C$8)/'RI compounds'!$H$9+LN('RI compounds'!$D$8))),""),"")</f>
        <v>#REF!</v>
      </c>
      <c r="J221" s="45" t="e">
        <f>IF($B221&lt;'RI compounds'!$C$10,IF($B221&gt;'RI compounds'!$C$9,INT(EXP(($B221-'RI compounds'!$C$9)/'RI compounds'!$H$10+LN('RI compounds'!$D$9))),""),"")</f>
        <v>#REF!</v>
      </c>
      <c r="K221" s="45" t="e">
        <f>IF($B221&lt;'RI compounds'!$C$11,IF($B221&gt;'RI compounds'!$C$10,INT(EXP(($B221-'RI compounds'!$C$10)/'RI compounds'!$H$11+LN('RI compounds'!$D$10))),""),"")</f>
        <v>#REF!</v>
      </c>
      <c r="L221" s="45" t="e">
        <f>IF($B221&lt;'RI compounds'!$C$12,IF($B221&gt;'RI compounds'!$C$11,INT(EXP(($B221-'RI compounds'!$C$11)/'RI compounds'!$H$12+LN('RI compounds'!$D$11))),""),"")</f>
        <v>#REF!</v>
      </c>
      <c r="M221" s="45" t="e">
        <f>IF($B221&lt;'RI compounds'!$C$13,IF($B221&gt;'RI compounds'!$C$12,INT(EXP(($B221-'RI compounds'!$C$12)/'RI compounds'!$H$13+LN('RI compounds'!$D$12))),""),"")</f>
        <v>#REF!</v>
      </c>
      <c r="N221" s="45" t="e">
        <f>IF($B221&lt;'RI compounds'!$C$14,IF($B221&gt;'RI compounds'!$C$13,INT(EXP(($B221-'RI compounds'!$C$13)/'RI compounds'!$H$14+LN('RI compounds'!$D$13))),""),"")</f>
        <v>#REF!</v>
      </c>
      <c r="O221" s="45" t="e">
        <f>IF($B221&lt;'RI compounds'!$C$15,IF($B221&gt;'RI compounds'!$C$14,INT(EXP(($B221-'RI compounds'!$C$14)/'RI compounds'!$H$15+LN('RI compounds'!$D$14))),""),"")</f>
        <v>#REF!</v>
      </c>
      <c r="P221" s="45" t="e">
        <f>IF($B221&lt;'RI compounds'!$C$16,IF($B221&gt;'RI compounds'!$C$15,INT(EXP(($B221-'RI compounds'!$C$15)/'RI compounds'!$H$16+LN('RI compounds'!$D$15))),""),"")</f>
        <v>#REF!</v>
      </c>
      <c r="Q221" s="45" t="e">
        <f>IF($B221&lt;'RI compounds'!$C$17,IF($B221&gt;'RI compounds'!$C$16,INT(EXP(($B221-'RI compounds'!$C$16)/'RI compounds'!$H$17+LN('RI compounds'!$D$16))),""),"")</f>
        <v>#REF!</v>
      </c>
      <c r="R221" s="45" t="e">
        <f>IF($B221&lt;'RI compounds'!$C$18,IF($B221&gt;'RI compounds'!$C$17,INT(EXP(($B221-'RI compounds'!$C$17)/'RI compounds'!$H$18+LN('RI compounds'!$D$17))),""),"")</f>
        <v>#REF!</v>
      </c>
      <c r="S221" s="45" t="e">
        <f>IF($B221&lt;'RI compounds'!$C$19,IF($B221&gt;'RI compounds'!$C$18,INT(EXP(($B221-'RI compounds'!$C$18)/'RI compounds'!$H$19+LN('RI compounds'!$D$18))),""),"")</f>
        <v>#REF!</v>
      </c>
      <c r="T221" s="45" t="e">
        <f>IF($B221&lt;'RI compounds'!$C$20,IF($B221&gt;'RI compounds'!$C$19,INT(EXP(($B221-'RI compounds'!$C$19)/'RI compounds'!$H$20+LN('RI compounds'!$D$19))),""),"")</f>
        <v>#REF!</v>
      </c>
      <c r="U221" s="45" t="e">
        <f>IF($B221&lt;'RI compounds'!$C$21,IF($B221&gt;'RI compounds'!$C$20,INT(EXP(($B221-'RI compounds'!$C$20)/'RI compounds'!$H$21+LN('RI compounds'!$D$20))),""),"")</f>
        <v>#REF!</v>
      </c>
      <c r="V221" s="45" t="e">
        <f>IF($B221&gt;'RI compounds'!$C$21,INT(EXP(($B221-'RI compounds'!$C$20)/'RI compounds'!$H$21+LN('RI compounds'!$D$20))),"")</f>
        <v>#REF!</v>
      </c>
      <c r="W221" s="28"/>
      <c r="X221" s="48">
        <f>All!B221</f>
        <v>0</v>
      </c>
      <c r="Y221" s="46">
        <f>+All!F221</f>
        <v>0</v>
      </c>
      <c r="Z221" s="49">
        <f>+All!H221</f>
        <v>0</v>
      </c>
      <c r="AA221" s="50" t="e">
        <f>IF($Z221=500,'RI compounds'!$C$3,IF($Z221&lt;'RI compounds'!$D$3,(LN($Z221)-LN('RI compounds'!$D$3))*'RI compounds'!$H$4+'RI compounds'!$C$3,""))</f>
        <v>#NUM!</v>
      </c>
      <c r="AB221" s="50" t="str">
        <f>IF($Z221=600,'RI compounds'!$C$4,IF($Z221&lt;'RI compounds'!$D$4,IF($Z221&gt;'RI compounds'!$D$3,(LN($Z221)-LN('RI compounds'!$D$3))*'RI compounds'!$H$4+'RI compounds'!$C$3,""),""))</f>
        <v/>
      </c>
      <c r="AC221" s="50" t="str">
        <f>IF($Z221=700,+'RI compounds'!$C$5,IF($Z221&lt;'RI compounds'!$D$5,IF($Z221&gt;'RI compounds'!$D$4,(LN($Z221)-LN('RI compounds'!$D$4))*'RI compounds'!$H$5+'RI compounds'!$C$4,""),""))</f>
        <v/>
      </c>
      <c r="AD221" s="50" t="str">
        <f>IF($Z221=800,'RI compounds'!$C$6,IF($Z221&lt;'RI compounds'!$D$6,IF($Z221&gt;'RI compounds'!$D$5,(LN($Z221)-LN('RI compounds'!$D$5))*'RI compounds'!$H$6+'RI compounds'!$C$5,""),""))</f>
        <v/>
      </c>
      <c r="AE221" s="50" t="str">
        <f>IF($Z221=900,'RI compounds'!$C$7,IF($Z221&lt;'RI compounds'!$D$7,IF($Z221&gt;'RI compounds'!$D$6,(LN($Z221)-LN('RI compounds'!$D$6))*'RI compounds'!$H$7+'RI compounds'!$C$6,""),""))</f>
        <v/>
      </c>
      <c r="AF221" s="50" t="str">
        <f>IF($Z221=1000,'RI compounds'!$C$8,IF($Z221&lt;'RI compounds'!$D$8,IF($Z221&gt;'RI compounds'!$D$7,(LN($Z221)-LN('RI compounds'!$D$7))*'RI compounds'!$H$8+'RI compounds'!$C$7,""),""))</f>
        <v/>
      </c>
      <c r="AG221" s="50" t="str">
        <f>IF($Z221=1100,'RI compounds'!$C$9,IF($Z221&lt;'RI compounds'!$D$9,IF($Z221&gt;'RI compounds'!$D$8,(LN($Z221)-LN('RI compounds'!$D$8))*'RI compounds'!$H$9+'RI compounds'!$C$8,""),""))</f>
        <v/>
      </c>
      <c r="AH221" s="50" t="str">
        <f>IF($Z221=1200,'RI compounds'!$C$10,IF($Z221&lt;'RI compounds'!$D$10,IF($Z221&gt;'RI compounds'!$D$9,(LN($Z221)-LN('RI compounds'!$D$9))*'RI compounds'!$H$10+'RI compounds'!$C$9,""),""))</f>
        <v/>
      </c>
      <c r="AI221" s="50" t="str">
        <f>IF($Z221=1300,'RI compounds'!$C$11,IF($Z221&lt;'RI compounds'!$D$11,IF($Z221&gt;'RI compounds'!$D$10,(LN($Z221)-LN('RI compounds'!$D$10))*'RI compounds'!$H$11+'RI compounds'!$C$10,""),""))</f>
        <v/>
      </c>
      <c r="AJ221" s="50" t="str">
        <f>IF($Z221=1400,'RI compounds'!$C$12,IF($Z221&lt;'RI compounds'!$D$12,IF($Z221&gt;'RI compounds'!$D$11,(LN($Z221)-LN('RI compounds'!$D$11))*'RI compounds'!$H$12+'RI compounds'!$C$11,""),""))</f>
        <v/>
      </c>
      <c r="AK221" s="50" t="str">
        <f>IF($Z221=1500,'RI compounds'!$C$13,IF($Z221&lt;'RI compounds'!$D$13,IF($Z221&gt;'RI compounds'!$D$12,(LN($Z221)-LN('RI compounds'!$D$12))*'RI compounds'!$H$13+'RI compounds'!$C$12,""),""))</f>
        <v/>
      </c>
      <c r="AL221" s="50" t="str">
        <f>IF($Z221=1600,'RI compounds'!$C$14,IF($Z221&lt;'RI compounds'!$D$14,IF($Z221&gt;'RI compounds'!$D$13,(LN($Z221)-LN('RI compounds'!$D$13))*'RI compounds'!$H$14+'RI compounds'!$C$13,""),""))</f>
        <v/>
      </c>
      <c r="AM221" s="50" t="str">
        <f>IF($Z221=1700,'RI compounds'!$C$15,IF($Z221&lt;'RI compounds'!$D$15,IF($Z221&gt;'RI compounds'!$D$14,(LN($Z221)-LN('RI compounds'!$D$14))*'RI compounds'!$H$15+'RI compounds'!$C$14,""),""))</f>
        <v/>
      </c>
      <c r="AN221" s="50" t="str">
        <f>IF($Z221=1800,'RI compounds'!$C$16,IF($Z221&lt;'RI compounds'!$D$16,IF($Z221&gt;'RI compounds'!$D$15,(LN($Z221)-LN('RI compounds'!$D$15))*'RI compounds'!$H$16+'RI compounds'!$C$15,""),""))</f>
        <v/>
      </c>
      <c r="AO221" s="50" t="str">
        <f>IF($Z221=1900,'RI compounds'!$C$17,IF($Z221&lt;'RI compounds'!$D$17,IF($Z221&gt;'RI compounds'!$D$16,(LN($Z221)-LN('RI compounds'!$D$16))*'RI compounds'!$H$17+'RI compounds'!$C$16,""),""))</f>
        <v/>
      </c>
      <c r="AP221" s="50" t="str">
        <f>IF($Z221=2000,'RI compounds'!$C$18,IF($Z221&lt;'RI compounds'!$D$18,IF($Z221&gt;'RI compounds'!$D$17,(LN($Z221)-LN('RI compounds'!$D$17))*'RI compounds'!$H$18+'RI compounds'!$C$17,""),""))</f>
        <v/>
      </c>
      <c r="AQ221" s="50" t="str">
        <f>IF($Z221=2100,'RI compounds'!$C$19,IF($Z221&lt;'RI compounds'!$D$19,IF($Z221&gt;'RI compounds'!$D$18,(LN($Z221)-LN('RI compounds'!$D$18))*'RI compounds'!$H$19+'RI compounds'!$C$18,""),""))</f>
        <v/>
      </c>
      <c r="AR221" s="50" t="str">
        <f>IF($Z221=2200,'RI compounds'!$C$20,IF($Z221&lt;'RI compounds'!$D$20,IF($Z221&gt;'RI compounds'!$D$19,(LN($Z221)-LN('RI compounds'!$D$19))*'RI compounds'!$H$20+'RI compounds'!$C$19,""),""))</f>
        <v/>
      </c>
      <c r="AS221" s="50" t="str">
        <f>IF($Z221=2300,'RI compounds'!$C$21,IF($Z221&lt;'RI compounds'!$D$21,IF($Z221&gt;'RI compounds'!$D$20,(LN($Z221)-LN('RI compounds'!$D$20))*'RI compounds'!$H$21+'RI compounds'!$C$20,""),""))</f>
        <v/>
      </c>
      <c r="AT221" s="50" t="str">
        <f>IF($Z221&gt;2300,(LN($Z221)-LN('RI compounds'!$D$20))*'RI compounds'!$H$21+'RI compounds'!$C$20,"")</f>
        <v/>
      </c>
    </row>
    <row r="222" spans="1:46" s="7" customFormat="1" ht="15" x14ac:dyDescent="0.25">
      <c r="A222" s="46">
        <f>+All!F222</f>
        <v>0</v>
      </c>
      <c r="B222" s="47" t="e">
        <f>All!#REF!</f>
        <v>#REF!</v>
      </c>
      <c r="C222" s="45" t="e">
        <f>IF(B222&lt;'RI compounds'!$C$3,INT(EXP((B222-'RI compounds'!$C$3)/'RI compounds'!$H$4+LN('RI compounds'!$D$3))),"")</f>
        <v>#REF!</v>
      </c>
      <c r="D222" s="45" t="e">
        <f>IF($B222&lt;'RI compounds'!$C$4,IF($B222&gt;'RI compounds'!$C$3,INT(EXP(($B222-'RI compounds'!$C$3)/'RI compounds'!$H$4+LN('RI compounds'!$D$3))),""),"")</f>
        <v>#REF!</v>
      </c>
      <c r="E222" s="45" t="e">
        <f>IF($B222&lt;'RI compounds'!$C$5,IF($B222&gt;'RI compounds'!$C$4,INT(EXP(($B222-'RI compounds'!$C$4)/'RI compounds'!$H$5+LN('RI compounds'!$D$4))),""),"")</f>
        <v>#REF!</v>
      </c>
      <c r="F222" s="45" t="e">
        <f>IF($B222&lt;'RI compounds'!$C$6,IF($B222&gt;'RI compounds'!$C$5,INT(EXP(($B222-'RI compounds'!$C$5)/'RI compounds'!$H$6+LN('RI compounds'!$D$5))),""),"")</f>
        <v>#REF!</v>
      </c>
      <c r="G222" s="45" t="e">
        <f>IF($B222&lt;'RI compounds'!$C$7,IF($B222&gt;'RI compounds'!$C$6,INT(EXP(($B222-'RI compounds'!$C$6)/'RI compounds'!$H$7+LN('RI compounds'!$D$6))),""),"")</f>
        <v>#REF!</v>
      </c>
      <c r="H222" s="45" t="e">
        <f>IF($B222&lt;'RI compounds'!$C$8,IF($B222&gt;'RI compounds'!$C$7,INT(EXP(($B222-'RI compounds'!$C$7)/'RI compounds'!$H$8+LN('RI compounds'!$D$7))),""),"")</f>
        <v>#REF!</v>
      </c>
      <c r="I222" s="45" t="e">
        <f>IF($B222&lt;'RI compounds'!$C$9,IF($B222&gt;'RI compounds'!$C$8,INT(EXP(($B222-'RI compounds'!$C$8)/'RI compounds'!$H$9+LN('RI compounds'!$D$8))),""),"")</f>
        <v>#REF!</v>
      </c>
      <c r="J222" s="45" t="e">
        <f>IF($B222&lt;'RI compounds'!$C$10,IF($B222&gt;'RI compounds'!$C$9,INT(EXP(($B222-'RI compounds'!$C$9)/'RI compounds'!$H$10+LN('RI compounds'!$D$9))),""),"")</f>
        <v>#REF!</v>
      </c>
      <c r="K222" s="45" t="e">
        <f>IF($B222&lt;'RI compounds'!$C$11,IF($B222&gt;'RI compounds'!$C$10,INT(EXP(($B222-'RI compounds'!$C$10)/'RI compounds'!$H$11+LN('RI compounds'!$D$10))),""),"")</f>
        <v>#REF!</v>
      </c>
      <c r="L222" s="45" t="e">
        <f>IF($B222&lt;'RI compounds'!$C$12,IF($B222&gt;'RI compounds'!$C$11,INT(EXP(($B222-'RI compounds'!$C$11)/'RI compounds'!$H$12+LN('RI compounds'!$D$11))),""),"")</f>
        <v>#REF!</v>
      </c>
      <c r="M222" s="45" t="e">
        <f>IF($B222&lt;'RI compounds'!$C$13,IF($B222&gt;'RI compounds'!$C$12,INT(EXP(($B222-'RI compounds'!$C$12)/'RI compounds'!$H$13+LN('RI compounds'!$D$12))),""),"")</f>
        <v>#REF!</v>
      </c>
      <c r="N222" s="45" t="e">
        <f>IF($B222&lt;'RI compounds'!$C$14,IF($B222&gt;'RI compounds'!$C$13,INT(EXP(($B222-'RI compounds'!$C$13)/'RI compounds'!$H$14+LN('RI compounds'!$D$13))),""),"")</f>
        <v>#REF!</v>
      </c>
      <c r="O222" s="45" t="e">
        <f>IF($B222&lt;'RI compounds'!$C$15,IF($B222&gt;'RI compounds'!$C$14,INT(EXP(($B222-'RI compounds'!$C$14)/'RI compounds'!$H$15+LN('RI compounds'!$D$14))),""),"")</f>
        <v>#REF!</v>
      </c>
      <c r="P222" s="45" t="e">
        <f>IF($B222&lt;'RI compounds'!$C$16,IF($B222&gt;'RI compounds'!$C$15,INT(EXP(($B222-'RI compounds'!$C$15)/'RI compounds'!$H$16+LN('RI compounds'!$D$15))),""),"")</f>
        <v>#REF!</v>
      </c>
      <c r="Q222" s="45" t="e">
        <f>IF($B222&lt;'RI compounds'!$C$17,IF($B222&gt;'RI compounds'!$C$16,INT(EXP(($B222-'RI compounds'!$C$16)/'RI compounds'!$H$17+LN('RI compounds'!$D$16))),""),"")</f>
        <v>#REF!</v>
      </c>
      <c r="R222" s="45" t="e">
        <f>IF($B222&lt;'RI compounds'!$C$18,IF($B222&gt;'RI compounds'!$C$17,INT(EXP(($B222-'RI compounds'!$C$17)/'RI compounds'!$H$18+LN('RI compounds'!$D$17))),""),"")</f>
        <v>#REF!</v>
      </c>
      <c r="S222" s="45" t="e">
        <f>IF($B222&lt;'RI compounds'!$C$19,IF($B222&gt;'RI compounds'!$C$18,INT(EXP(($B222-'RI compounds'!$C$18)/'RI compounds'!$H$19+LN('RI compounds'!$D$18))),""),"")</f>
        <v>#REF!</v>
      </c>
      <c r="T222" s="45" t="e">
        <f>IF($B222&lt;'RI compounds'!$C$20,IF($B222&gt;'RI compounds'!$C$19,INT(EXP(($B222-'RI compounds'!$C$19)/'RI compounds'!$H$20+LN('RI compounds'!$D$19))),""),"")</f>
        <v>#REF!</v>
      </c>
      <c r="U222" s="45" t="e">
        <f>IF($B222&lt;'RI compounds'!$C$21,IF($B222&gt;'RI compounds'!$C$20,INT(EXP(($B222-'RI compounds'!$C$20)/'RI compounds'!$H$21+LN('RI compounds'!$D$20))),""),"")</f>
        <v>#REF!</v>
      </c>
      <c r="V222" s="45" t="e">
        <f>IF($B222&gt;'RI compounds'!$C$21,INT(EXP(($B222-'RI compounds'!$C$20)/'RI compounds'!$H$21+LN('RI compounds'!$D$20))),"")</f>
        <v>#REF!</v>
      </c>
      <c r="W222" s="28"/>
      <c r="X222" s="48">
        <f>All!B222</f>
        <v>0</v>
      </c>
      <c r="Y222" s="46">
        <f>+All!F222</f>
        <v>0</v>
      </c>
      <c r="Z222" s="49">
        <f>+All!H222</f>
        <v>0</v>
      </c>
      <c r="AA222" s="50" t="e">
        <f>IF($Z222=500,'RI compounds'!$C$3,IF($Z222&lt;'RI compounds'!$D$3,(LN($Z222)-LN('RI compounds'!$D$3))*'RI compounds'!$H$4+'RI compounds'!$C$3,""))</f>
        <v>#NUM!</v>
      </c>
      <c r="AB222" s="50" t="str">
        <f>IF($Z222=600,'RI compounds'!$C$4,IF($Z222&lt;'RI compounds'!$D$4,IF($Z222&gt;'RI compounds'!$D$3,(LN($Z222)-LN('RI compounds'!$D$3))*'RI compounds'!$H$4+'RI compounds'!$C$3,""),""))</f>
        <v/>
      </c>
      <c r="AC222" s="50" t="str">
        <f>IF($Z222=700,+'RI compounds'!$C$5,IF($Z222&lt;'RI compounds'!$D$5,IF($Z222&gt;'RI compounds'!$D$4,(LN($Z222)-LN('RI compounds'!$D$4))*'RI compounds'!$H$5+'RI compounds'!$C$4,""),""))</f>
        <v/>
      </c>
      <c r="AD222" s="50" t="str">
        <f>IF($Z222=800,'RI compounds'!$C$6,IF($Z222&lt;'RI compounds'!$D$6,IF($Z222&gt;'RI compounds'!$D$5,(LN($Z222)-LN('RI compounds'!$D$5))*'RI compounds'!$H$6+'RI compounds'!$C$5,""),""))</f>
        <v/>
      </c>
      <c r="AE222" s="50" t="str">
        <f>IF($Z222=900,'RI compounds'!$C$7,IF($Z222&lt;'RI compounds'!$D$7,IF($Z222&gt;'RI compounds'!$D$6,(LN($Z222)-LN('RI compounds'!$D$6))*'RI compounds'!$H$7+'RI compounds'!$C$6,""),""))</f>
        <v/>
      </c>
      <c r="AF222" s="50" t="str">
        <f>IF($Z222=1000,'RI compounds'!$C$8,IF($Z222&lt;'RI compounds'!$D$8,IF($Z222&gt;'RI compounds'!$D$7,(LN($Z222)-LN('RI compounds'!$D$7))*'RI compounds'!$H$8+'RI compounds'!$C$7,""),""))</f>
        <v/>
      </c>
      <c r="AG222" s="50" t="str">
        <f>IF($Z222=1100,'RI compounds'!$C$9,IF($Z222&lt;'RI compounds'!$D$9,IF($Z222&gt;'RI compounds'!$D$8,(LN($Z222)-LN('RI compounds'!$D$8))*'RI compounds'!$H$9+'RI compounds'!$C$8,""),""))</f>
        <v/>
      </c>
      <c r="AH222" s="50" t="str">
        <f>IF($Z222=1200,'RI compounds'!$C$10,IF($Z222&lt;'RI compounds'!$D$10,IF($Z222&gt;'RI compounds'!$D$9,(LN($Z222)-LN('RI compounds'!$D$9))*'RI compounds'!$H$10+'RI compounds'!$C$9,""),""))</f>
        <v/>
      </c>
      <c r="AI222" s="50" t="str">
        <f>IF($Z222=1300,'RI compounds'!$C$11,IF($Z222&lt;'RI compounds'!$D$11,IF($Z222&gt;'RI compounds'!$D$10,(LN($Z222)-LN('RI compounds'!$D$10))*'RI compounds'!$H$11+'RI compounds'!$C$10,""),""))</f>
        <v/>
      </c>
      <c r="AJ222" s="50" t="str">
        <f>IF($Z222=1400,'RI compounds'!$C$12,IF($Z222&lt;'RI compounds'!$D$12,IF($Z222&gt;'RI compounds'!$D$11,(LN($Z222)-LN('RI compounds'!$D$11))*'RI compounds'!$H$12+'RI compounds'!$C$11,""),""))</f>
        <v/>
      </c>
      <c r="AK222" s="50" t="str">
        <f>IF($Z222=1500,'RI compounds'!$C$13,IF($Z222&lt;'RI compounds'!$D$13,IF($Z222&gt;'RI compounds'!$D$12,(LN($Z222)-LN('RI compounds'!$D$12))*'RI compounds'!$H$13+'RI compounds'!$C$12,""),""))</f>
        <v/>
      </c>
      <c r="AL222" s="50" t="str">
        <f>IF($Z222=1600,'RI compounds'!$C$14,IF($Z222&lt;'RI compounds'!$D$14,IF($Z222&gt;'RI compounds'!$D$13,(LN($Z222)-LN('RI compounds'!$D$13))*'RI compounds'!$H$14+'RI compounds'!$C$13,""),""))</f>
        <v/>
      </c>
      <c r="AM222" s="50" t="str">
        <f>IF($Z222=1700,'RI compounds'!$C$15,IF($Z222&lt;'RI compounds'!$D$15,IF($Z222&gt;'RI compounds'!$D$14,(LN($Z222)-LN('RI compounds'!$D$14))*'RI compounds'!$H$15+'RI compounds'!$C$14,""),""))</f>
        <v/>
      </c>
      <c r="AN222" s="50" t="str">
        <f>IF($Z222=1800,'RI compounds'!$C$16,IF($Z222&lt;'RI compounds'!$D$16,IF($Z222&gt;'RI compounds'!$D$15,(LN($Z222)-LN('RI compounds'!$D$15))*'RI compounds'!$H$16+'RI compounds'!$C$15,""),""))</f>
        <v/>
      </c>
      <c r="AO222" s="50" t="str">
        <f>IF($Z222=1900,'RI compounds'!$C$17,IF($Z222&lt;'RI compounds'!$D$17,IF($Z222&gt;'RI compounds'!$D$16,(LN($Z222)-LN('RI compounds'!$D$16))*'RI compounds'!$H$17+'RI compounds'!$C$16,""),""))</f>
        <v/>
      </c>
      <c r="AP222" s="50" t="str">
        <f>IF($Z222=2000,'RI compounds'!$C$18,IF($Z222&lt;'RI compounds'!$D$18,IF($Z222&gt;'RI compounds'!$D$17,(LN($Z222)-LN('RI compounds'!$D$17))*'RI compounds'!$H$18+'RI compounds'!$C$17,""),""))</f>
        <v/>
      </c>
      <c r="AQ222" s="50" t="str">
        <f>IF($Z222=2100,'RI compounds'!$C$19,IF($Z222&lt;'RI compounds'!$D$19,IF($Z222&gt;'RI compounds'!$D$18,(LN($Z222)-LN('RI compounds'!$D$18))*'RI compounds'!$H$19+'RI compounds'!$C$18,""),""))</f>
        <v/>
      </c>
      <c r="AR222" s="50" t="str">
        <f>IF($Z222=2200,'RI compounds'!$C$20,IF($Z222&lt;'RI compounds'!$D$20,IF($Z222&gt;'RI compounds'!$D$19,(LN($Z222)-LN('RI compounds'!$D$19))*'RI compounds'!$H$20+'RI compounds'!$C$19,""),""))</f>
        <v/>
      </c>
      <c r="AS222" s="50" t="str">
        <f>IF($Z222=2300,'RI compounds'!$C$21,IF($Z222&lt;'RI compounds'!$D$21,IF($Z222&gt;'RI compounds'!$D$20,(LN($Z222)-LN('RI compounds'!$D$20))*'RI compounds'!$H$21+'RI compounds'!$C$20,""),""))</f>
        <v/>
      </c>
      <c r="AT222" s="50" t="str">
        <f>IF($Z222&gt;2300,(LN($Z222)-LN('RI compounds'!$D$20))*'RI compounds'!$H$21+'RI compounds'!$C$20,"")</f>
        <v/>
      </c>
    </row>
    <row r="223" spans="1:46" s="7" customFormat="1" ht="15" x14ac:dyDescent="0.25">
      <c r="A223" s="46">
        <f>+All!F223</f>
        <v>0</v>
      </c>
      <c r="B223" s="47" t="e">
        <f>All!#REF!</f>
        <v>#REF!</v>
      </c>
      <c r="C223" s="45" t="e">
        <f>IF(B223&lt;'RI compounds'!$C$3,INT(EXP((B223-'RI compounds'!$C$3)/'RI compounds'!$H$4+LN('RI compounds'!$D$3))),"")</f>
        <v>#REF!</v>
      </c>
      <c r="D223" s="45" t="e">
        <f>IF($B223&lt;'RI compounds'!$C$4,IF($B223&gt;'RI compounds'!$C$3,INT(EXP(($B223-'RI compounds'!$C$3)/'RI compounds'!$H$4+LN('RI compounds'!$D$3))),""),"")</f>
        <v>#REF!</v>
      </c>
      <c r="E223" s="45" t="e">
        <f>IF($B223&lt;'RI compounds'!$C$5,IF($B223&gt;'RI compounds'!$C$4,INT(EXP(($B223-'RI compounds'!$C$4)/'RI compounds'!$H$5+LN('RI compounds'!$D$4))),""),"")</f>
        <v>#REF!</v>
      </c>
      <c r="F223" s="45" t="e">
        <f>IF($B223&lt;'RI compounds'!$C$6,IF($B223&gt;'RI compounds'!$C$5,INT(EXP(($B223-'RI compounds'!$C$5)/'RI compounds'!$H$6+LN('RI compounds'!$D$5))),""),"")</f>
        <v>#REF!</v>
      </c>
      <c r="G223" s="45" t="e">
        <f>IF($B223&lt;'RI compounds'!$C$7,IF($B223&gt;'RI compounds'!$C$6,INT(EXP(($B223-'RI compounds'!$C$6)/'RI compounds'!$H$7+LN('RI compounds'!$D$6))),""),"")</f>
        <v>#REF!</v>
      </c>
      <c r="H223" s="45" t="e">
        <f>IF($B223&lt;'RI compounds'!$C$8,IF($B223&gt;'RI compounds'!$C$7,INT(EXP(($B223-'RI compounds'!$C$7)/'RI compounds'!$H$8+LN('RI compounds'!$D$7))),""),"")</f>
        <v>#REF!</v>
      </c>
      <c r="I223" s="45" t="e">
        <f>IF($B223&lt;'RI compounds'!$C$9,IF($B223&gt;'RI compounds'!$C$8,INT(EXP(($B223-'RI compounds'!$C$8)/'RI compounds'!$H$9+LN('RI compounds'!$D$8))),""),"")</f>
        <v>#REF!</v>
      </c>
      <c r="J223" s="45" t="e">
        <f>IF($B223&lt;'RI compounds'!$C$10,IF($B223&gt;'RI compounds'!$C$9,INT(EXP(($B223-'RI compounds'!$C$9)/'RI compounds'!$H$10+LN('RI compounds'!$D$9))),""),"")</f>
        <v>#REF!</v>
      </c>
      <c r="K223" s="45" t="e">
        <f>IF($B223&lt;'RI compounds'!$C$11,IF($B223&gt;'RI compounds'!$C$10,INT(EXP(($B223-'RI compounds'!$C$10)/'RI compounds'!$H$11+LN('RI compounds'!$D$10))),""),"")</f>
        <v>#REF!</v>
      </c>
      <c r="L223" s="45" t="e">
        <f>IF($B223&lt;'RI compounds'!$C$12,IF($B223&gt;'RI compounds'!$C$11,INT(EXP(($B223-'RI compounds'!$C$11)/'RI compounds'!$H$12+LN('RI compounds'!$D$11))),""),"")</f>
        <v>#REF!</v>
      </c>
      <c r="M223" s="45" t="e">
        <f>IF($B223&lt;'RI compounds'!$C$13,IF($B223&gt;'RI compounds'!$C$12,INT(EXP(($B223-'RI compounds'!$C$12)/'RI compounds'!$H$13+LN('RI compounds'!$D$12))),""),"")</f>
        <v>#REF!</v>
      </c>
      <c r="N223" s="45" t="e">
        <f>IF($B223&lt;'RI compounds'!$C$14,IF($B223&gt;'RI compounds'!$C$13,INT(EXP(($B223-'RI compounds'!$C$13)/'RI compounds'!$H$14+LN('RI compounds'!$D$13))),""),"")</f>
        <v>#REF!</v>
      </c>
      <c r="O223" s="45" t="e">
        <f>IF($B223&lt;'RI compounds'!$C$15,IF($B223&gt;'RI compounds'!$C$14,INT(EXP(($B223-'RI compounds'!$C$14)/'RI compounds'!$H$15+LN('RI compounds'!$D$14))),""),"")</f>
        <v>#REF!</v>
      </c>
      <c r="P223" s="45" t="e">
        <f>IF($B223&lt;'RI compounds'!$C$16,IF($B223&gt;'RI compounds'!$C$15,INT(EXP(($B223-'RI compounds'!$C$15)/'RI compounds'!$H$16+LN('RI compounds'!$D$15))),""),"")</f>
        <v>#REF!</v>
      </c>
      <c r="Q223" s="45" t="e">
        <f>IF($B223&lt;'RI compounds'!$C$17,IF($B223&gt;'RI compounds'!$C$16,INT(EXP(($B223-'RI compounds'!$C$16)/'RI compounds'!$H$17+LN('RI compounds'!$D$16))),""),"")</f>
        <v>#REF!</v>
      </c>
      <c r="R223" s="45" t="e">
        <f>IF($B223&lt;'RI compounds'!$C$18,IF($B223&gt;'RI compounds'!$C$17,INT(EXP(($B223-'RI compounds'!$C$17)/'RI compounds'!$H$18+LN('RI compounds'!$D$17))),""),"")</f>
        <v>#REF!</v>
      </c>
      <c r="S223" s="45" t="e">
        <f>IF($B223&lt;'RI compounds'!$C$19,IF($B223&gt;'RI compounds'!$C$18,INT(EXP(($B223-'RI compounds'!$C$18)/'RI compounds'!$H$19+LN('RI compounds'!$D$18))),""),"")</f>
        <v>#REF!</v>
      </c>
      <c r="T223" s="45" t="e">
        <f>IF($B223&lt;'RI compounds'!$C$20,IF($B223&gt;'RI compounds'!$C$19,INT(EXP(($B223-'RI compounds'!$C$19)/'RI compounds'!$H$20+LN('RI compounds'!$D$19))),""),"")</f>
        <v>#REF!</v>
      </c>
      <c r="U223" s="45" t="e">
        <f>IF($B223&lt;'RI compounds'!$C$21,IF($B223&gt;'RI compounds'!$C$20,INT(EXP(($B223-'RI compounds'!$C$20)/'RI compounds'!$H$21+LN('RI compounds'!$D$20))),""),"")</f>
        <v>#REF!</v>
      </c>
      <c r="V223" s="45" t="e">
        <f>IF($B223&gt;'RI compounds'!$C$21,INT(EXP(($B223-'RI compounds'!$C$20)/'RI compounds'!$H$21+LN('RI compounds'!$D$20))),"")</f>
        <v>#REF!</v>
      </c>
      <c r="W223" s="28"/>
      <c r="X223" s="48">
        <f>All!B223</f>
        <v>0</v>
      </c>
      <c r="Y223" s="46">
        <f>+All!F223</f>
        <v>0</v>
      </c>
      <c r="Z223" s="49">
        <f>+All!H223</f>
        <v>0</v>
      </c>
      <c r="AA223" s="50" t="e">
        <f>IF($Z223=500,'RI compounds'!$C$3,IF($Z223&lt;'RI compounds'!$D$3,(LN($Z223)-LN('RI compounds'!$D$3))*'RI compounds'!$H$4+'RI compounds'!$C$3,""))</f>
        <v>#NUM!</v>
      </c>
      <c r="AB223" s="50" t="str">
        <f>IF($Z223=600,'RI compounds'!$C$4,IF($Z223&lt;'RI compounds'!$D$4,IF($Z223&gt;'RI compounds'!$D$3,(LN($Z223)-LN('RI compounds'!$D$3))*'RI compounds'!$H$4+'RI compounds'!$C$3,""),""))</f>
        <v/>
      </c>
      <c r="AC223" s="50" t="str">
        <f>IF($Z223=700,+'RI compounds'!$C$5,IF($Z223&lt;'RI compounds'!$D$5,IF($Z223&gt;'RI compounds'!$D$4,(LN($Z223)-LN('RI compounds'!$D$4))*'RI compounds'!$H$5+'RI compounds'!$C$4,""),""))</f>
        <v/>
      </c>
      <c r="AD223" s="50" t="str">
        <f>IF($Z223=800,'RI compounds'!$C$6,IF($Z223&lt;'RI compounds'!$D$6,IF($Z223&gt;'RI compounds'!$D$5,(LN($Z223)-LN('RI compounds'!$D$5))*'RI compounds'!$H$6+'RI compounds'!$C$5,""),""))</f>
        <v/>
      </c>
      <c r="AE223" s="50" t="str">
        <f>IF($Z223=900,'RI compounds'!$C$7,IF($Z223&lt;'RI compounds'!$D$7,IF($Z223&gt;'RI compounds'!$D$6,(LN($Z223)-LN('RI compounds'!$D$6))*'RI compounds'!$H$7+'RI compounds'!$C$6,""),""))</f>
        <v/>
      </c>
      <c r="AF223" s="50" t="str">
        <f>IF($Z223=1000,'RI compounds'!$C$8,IF($Z223&lt;'RI compounds'!$D$8,IF($Z223&gt;'RI compounds'!$D$7,(LN($Z223)-LN('RI compounds'!$D$7))*'RI compounds'!$H$8+'RI compounds'!$C$7,""),""))</f>
        <v/>
      </c>
      <c r="AG223" s="50" t="str">
        <f>IF($Z223=1100,'RI compounds'!$C$9,IF($Z223&lt;'RI compounds'!$D$9,IF($Z223&gt;'RI compounds'!$D$8,(LN($Z223)-LN('RI compounds'!$D$8))*'RI compounds'!$H$9+'RI compounds'!$C$8,""),""))</f>
        <v/>
      </c>
      <c r="AH223" s="50" t="str">
        <f>IF($Z223=1200,'RI compounds'!$C$10,IF($Z223&lt;'RI compounds'!$D$10,IF($Z223&gt;'RI compounds'!$D$9,(LN($Z223)-LN('RI compounds'!$D$9))*'RI compounds'!$H$10+'RI compounds'!$C$9,""),""))</f>
        <v/>
      </c>
      <c r="AI223" s="50" t="str">
        <f>IF($Z223=1300,'RI compounds'!$C$11,IF($Z223&lt;'RI compounds'!$D$11,IF($Z223&gt;'RI compounds'!$D$10,(LN($Z223)-LN('RI compounds'!$D$10))*'RI compounds'!$H$11+'RI compounds'!$C$10,""),""))</f>
        <v/>
      </c>
      <c r="AJ223" s="50" t="str">
        <f>IF($Z223=1400,'RI compounds'!$C$12,IF($Z223&lt;'RI compounds'!$D$12,IF($Z223&gt;'RI compounds'!$D$11,(LN($Z223)-LN('RI compounds'!$D$11))*'RI compounds'!$H$12+'RI compounds'!$C$11,""),""))</f>
        <v/>
      </c>
      <c r="AK223" s="50" t="str">
        <f>IF($Z223=1500,'RI compounds'!$C$13,IF($Z223&lt;'RI compounds'!$D$13,IF($Z223&gt;'RI compounds'!$D$12,(LN($Z223)-LN('RI compounds'!$D$12))*'RI compounds'!$H$13+'RI compounds'!$C$12,""),""))</f>
        <v/>
      </c>
      <c r="AL223" s="50" t="str">
        <f>IF($Z223=1600,'RI compounds'!$C$14,IF($Z223&lt;'RI compounds'!$D$14,IF($Z223&gt;'RI compounds'!$D$13,(LN($Z223)-LN('RI compounds'!$D$13))*'RI compounds'!$H$14+'RI compounds'!$C$13,""),""))</f>
        <v/>
      </c>
      <c r="AM223" s="50" t="str">
        <f>IF($Z223=1700,'RI compounds'!$C$15,IF($Z223&lt;'RI compounds'!$D$15,IF($Z223&gt;'RI compounds'!$D$14,(LN($Z223)-LN('RI compounds'!$D$14))*'RI compounds'!$H$15+'RI compounds'!$C$14,""),""))</f>
        <v/>
      </c>
      <c r="AN223" s="50" t="str">
        <f>IF($Z223=1800,'RI compounds'!$C$16,IF($Z223&lt;'RI compounds'!$D$16,IF($Z223&gt;'RI compounds'!$D$15,(LN($Z223)-LN('RI compounds'!$D$15))*'RI compounds'!$H$16+'RI compounds'!$C$15,""),""))</f>
        <v/>
      </c>
      <c r="AO223" s="50" t="str">
        <f>IF($Z223=1900,'RI compounds'!$C$17,IF($Z223&lt;'RI compounds'!$D$17,IF($Z223&gt;'RI compounds'!$D$16,(LN($Z223)-LN('RI compounds'!$D$16))*'RI compounds'!$H$17+'RI compounds'!$C$16,""),""))</f>
        <v/>
      </c>
      <c r="AP223" s="50" t="str">
        <f>IF($Z223=2000,'RI compounds'!$C$18,IF($Z223&lt;'RI compounds'!$D$18,IF($Z223&gt;'RI compounds'!$D$17,(LN($Z223)-LN('RI compounds'!$D$17))*'RI compounds'!$H$18+'RI compounds'!$C$17,""),""))</f>
        <v/>
      </c>
      <c r="AQ223" s="50" t="str">
        <f>IF($Z223=2100,'RI compounds'!$C$19,IF($Z223&lt;'RI compounds'!$D$19,IF($Z223&gt;'RI compounds'!$D$18,(LN($Z223)-LN('RI compounds'!$D$18))*'RI compounds'!$H$19+'RI compounds'!$C$18,""),""))</f>
        <v/>
      </c>
      <c r="AR223" s="50" t="str">
        <f>IF($Z223=2200,'RI compounds'!$C$20,IF($Z223&lt;'RI compounds'!$D$20,IF($Z223&gt;'RI compounds'!$D$19,(LN($Z223)-LN('RI compounds'!$D$19))*'RI compounds'!$H$20+'RI compounds'!$C$19,""),""))</f>
        <v/>
      </c>
      <c r="AS223" s="50" t="str">
        <f>IF($Z223=2300,'RI compounds'!$C$21,IF($Z223&lt;'RI compounds'!$D$21,IF($Z223&gt;'RI compounds'!$D$20,(LN($Z223)-LN('RI compounds'!$D$20))*'RI compounds'!$H$21+'RI compounds'!$C$20,""),""))</f>
        <v/>
      </c>
      <c r="AT223" s="50" t="str">
        <f>IF($Z223&gt;2300,(LN($Z223)-LN('RI compounds'!$D$20))*'RI compounds'!$H$21+'RI compounds'!$C$20,"")</f>
        <v/>
      </c>
    </row>
    <row r="224" spans="1:46" s="7" customFormat="1" ht="15" x14ac:dyDescent="0.25">
      <c r="A224" s="46">
        <f>+All!F224</f>
        <v>0</v>
      </c>
      <c r="B224" s="47" t="e">
        <f>All!#REF!</f>
        <v>#REF!</v>
      </c>
      <c r="C224" s="45" t="e">
        <f>IF(B224&lt;'RI compounds'!$C$3,INT(EXP((B224-'RI compounds'!$C$3)/'RI compounds'!$H$4+LN('RI compounds'!$D$3))),"")</f>
        <v>#REF!</v>
      </c>
      <c r="D224" s="45" t="e">
        <f>IF($B224&lt;'RI compounds'!$C$4,IF($B224&gt;'RI compounds'!$C$3,INT(EXP(($B224-'RI compounds'!$C$3)/'RI compounds'!$H$4+LN('RI compounds'!$D$3))),""),"")</f>
        <v>#REF!</v>
      </c>
      <c r="E224" s="45" t="e">
        <f>IF($B224&lt;'RI compounds'!$C$5,IF($B224&gt;'RI compounds'!$C$4,INT(EXP(($B224-'RI compounds'!$C$4)/'RI compounds'!$H$5+LN('RI compounds'!$D$4))),""),"")</f>
        <v>#REF!</v>
      </c>
      <c r="F224" s="45" t="e">
        <f>IF($B224&lt;'RI compounds'!$C$6,IF($B224&gt;'RI compounds'!$C$5,INT(EXP(($B224-'RI compounds'!$C$5)/'RI compounds'!$H$6+LN('RI compounds'!$D$5))),""),"")</f>
        <v>#REF!</v>
      </c>
      <c r="G224" s="45" t="e">
        <f>IF($B224&lt;'RI compounds'!$C$7,IF($B224&gt;'RI compounds'!$C$6,INT(EXP(($B224-'RI compounds'!$C$6)/'RI compounds'!$H$7+LN('RI compounds'!$D$6))),""),"")</f>
        <v>#REF!</v>
      </c>
      <c r="H224" s="45" t="e">
        <f>IF($B224&lt;'RI compounds'!$C$8,IF($B224&gt;'RI compounds'!$C$7,INT(EXP(($B224-'RI compounds'!$C$7)/'RI compounds'!$H$8+LN('RI compounds'!$D$7))),""),"")</f>
        <v>#REF!</v>
      </c>
      <c r="I224" s="45" t="e">
        <f>IF($B224&lt;'RI compounds'!$C$9,IF($B224&gt;'RI compounds'!$C$8,INT(EXP(($B224-'RI compounds'!$C$8)/'RI compounds'!$H$9+LN('RI compounds'!$D$8))),""),"")</f>
        <v>#REF!</v>
      </c>
      <c r="J224" s="45" t="e">
        <f>IF($B224&lt;'RI compounds'!$C$10,IF($B224&gt;'RI compounds'!$C$9,INT(EXP(($B224-'RI compounds'!$C$9)/'RI compounds'!$H$10+LN('RI compounds'!$D$9))),""),"")</f>
        <v>#REF!</v>
      </c>
      <c r="K224" s="45" t="e">
        <f>IF($B224&lt;'RI compounds'!$C$11,IF($B224&gt;'RI compounds'!$C$10,INT(EXP(($B224-'RI compounds'!$C$10)/'RI compounds'!$H$11+LN('RI compounds'!$D$10))),""),"")</f>
        <v>#REF!</v>
      </c>
      <c r="L224" s="45" t="e">
        <f>IF($B224&lt;'RI compounds'!$C$12,IF($B224&gt;'RI compounds'!$C$11,INT(EXP(($B224-'RI compounds'!$C$11)/'RI compounds'!$H$12+LN('RI compounds'!$D$11))),""),"")</f>
        <v>#REF!</v>
      </c>
      <c r="M224" s="45" t="e">
        <f>IF($B224&lt;'RI compounds'!$C$13,IF($B224&gt;'RI compounds'!$C$12,INT(EXP(($B224-'RI compounds'!$C$12)/'RI compounds'!$H$13+LN('RI compounds'!$D$12))),""),"")</f>
        <v>#REF!</v>
      </c>
      <c r="N224" s="45" t="e">
        <f>IF($B224&lt;'RI compounds'!$C$14,IF($B224&gt;'RI compounds'!$C$13,INT(EXP(($B224-'RI compounds'!$C$13)/'RI compounds'!$H$14+LN('RI compounds'!$D$13))),""),"")</f>
        <v>#REF!</v>
      </c>
      <c r="O224" s="45" t="e">
        <f>IF($B224&lt;'RI compounds'!$C$15,IF($B224&gt;'RI compounds'!$C$14,INT(EXP(($B224-'RI compounds'!$C$14)/'RI compounds'!$H$15+LN('RI compounds'!$D$14))),""),"")</f>
        <v>#REF!</v>
      </c>
      <c r="P224" s="45" t="e">
        <f>IF($B224&lt;'RI compounds'!$C$16,IF($B224&gt;'RI compounds'!$C$15,INT(EXP(($B224-'RI compounds'!$C$15)/'RI compounds'!$H$16+LN('RI compounds'!$D$15))),""),"")</f>
        <v>#REF!</v>
      </c>
      <c r="Q224" s="45" t="e">
        <f>IF($B224&lt;'RI compounds'!$C$17,IF($B224&gt;'RI compounds'!$C$16,INT(EXP(($B224-'RI compounds'!$C$16)/'RI compounds'!$H$17+LN('RI compounds'!$D$16))),""),"")</f>
        <v>#REF!</v>
      </c>
      <c r="R224" s="45" t="e">
        <f>IF($B224&lt;'RI compounds'!$C$18,IF($B224&gt;'RI compounds'!$C$17,INT(EXP(($B224-'RI compounds'!$C$17)/'RI compounds'!$H$18+LN('RI compounds'!$D$17))),""),"")</f>
        <v>#REF!</v>
      </c>
      <c r="S224" s="45" t="e">
        <f>IF($B224&lt;'RI compounds'!$C$19,IF($B224&gt;'RI compounds'!$C$18,INT(EXP(($B224-'RI compounds'!$C$18)/'RI compounds'!$H$19+LN('RI compounds'!$D$18))),""),"")</f>
        <v>#REF!</v>
      </c>
      <c r="T224" s="45" t="e">
        <f>IF($B224&lt;'RI compounds'!$C$20,IF($B224&gt;'RI compounds'!$C$19,INT(EXP(($B224-'RI compounds'!$C$19)/'RI compounds'!$H$20+LN('RI compounds'!$D$19))),""),"")</f>
        <v>#REF!</v>
      </c>
      <c r="U224" s="45" t="e">
        <f>IF($B224&lt;'RI compounds'!$C$21,IF($B224&gt;'RI compounds'!$C$20,INT(EXP(($B224-'RI compounds'!$C$20)/'RI compounds'!$H$21+LN('RI compounds'!$D$20))),""),"")</f>
        <v>#REF!</v>
      </c>
      <c r="V224" s="45" t="e">
        <f>IF($B224&gt;'RI compounds'!$C$21,INT(EXP(($B224-'RI compounds'!$C$20)/'RI compounds'!$H$21+LN('RI compounds'!$D$20))),"")</f>
        <v>#REF!</v>
      </c>
      <c r="W224" s="28"/>
      <c r="X224" s="48">
        <f>All!B224</f>
        <v>0</v>
      </c>
      <c r="Y224" s="46">
        <f>+All!F224</f>
        <v>0</v>
      </c>
      <c r="Z224" s="49">
        <f>+All!H224</f>
        <v>0</v>
      </c>
      <c r="AA224" s="50" t="e">
        <f>IF($Z224=500,'RI compounds'!$C$3,IF($Z224&lt;'RI compounds'!$D$3,(LN($Z224)-LN('RI compounds'!$D$3))*'RI compounds'!$H$4+'RI compounds'!$C$3,""))</f>
        <v>#NUM!</v>
      </c>
      <c r="AB224" s="50" t="str">
        <f>IF($Z224=600,'RI compounds'!$C$4,IF($Z224&lt;'RI compounds'!$D$4,IF($Z224&gt;'RI compounds'!$D$3,(LN($Z224)-LN('RI compounds'!$D$3))*'RI compounds'!$H$4+'RI compounds'!$C$3,""),""))</f>
        <v/>
      </c>
      <c r="AC224" s="50" t="str">
        <f>IF($Z224=700,+'RI compounds'!$C$5,IF($Z224&lt;'RI compounds'!$D$5,IF($Z224&gt;'RI compounds'!$D$4,(LN($Z224)-LN('RI compounds'!$D$4))*'RI compounds'!$H$5+'RI compounds'!$C$4,""),""))</f>
        <v/>
      </c>
      <c r="AD224" s="50" t="str">
        <f>IF($Z224=800,'RI compounds'!$C$6,IF($Z224&lt;'RI compounds'!$D$6,IF($Z224&gt;'RI compounds'!$D$5,(LN($Z224)-LN('RI compounds'!$D$5))*'RI compounds'!$H$6+'RI compounds'!$C$5,""),""))</f>
        <v/>
      </c>
      <c r="AE224" s="50" t="str">
        <f>IF($Z224=900,'RI compounds'!$C$7,IF($Z224&lt;'RI compounds'!$D$7,IF($Z224&gt;'RI compounds'!$D$6,(LN($Z224)-LN('RI compounds'!$D$6))*'RI compounds'!$H$7+'RI compounds'!$C$6,""),""))</f>
        <v/>
      </c>
      <c r="AF224" s="50" t="str">
        <f>IF($Z224=1000,'RI compounds'!$C$8,IF($Z224&lt;'RI compounds'!$D$8,IF($Z224&gt;'RI compounds'!$D$7,(LN($Z224)-LN('RI compounds'!$D$7))*'RI compounds'!$H$8+'RI compounds'!$C$7,""),""))</f>
        <v/>
      </c>
      <c r="AG224" s="50" t="str">
        <f>IF($Z224=1100,'RI compounds'!$C$9,IF($Z224&lt;'RI compounds'!$D$9,IF($Z224&gt;'RI compounds'!$D$8,(LN($Z224)-LN('RI compounds'!$D$8))*'RI compounds'!$H$9+'RI compounds'!$C$8,""),""))</f>
        <v/>
      </c>
      <c r="AH224" s="50" t="str">
        <f>IF($Z224=1200,'RI compounds'!$C$10,IF($Z224&lt;'RI compounds'!$D$10,IF($Z224&gt;'RI compounds'!$D$9,(LN($Z224)-LN('RI compounds'!$D$9))*'RI compounds'!$H$10+'RI compounds'!$C$9,""),""))</f>
        <v/>
      </c>
      <c r="AI224" s="50" t="str">
        <f>IF($Z224=1300,'RI compounds'!$C$11,IF($Z224&lt;'RI compounds'!$D$11,IF($Z224&gt;'RI compounds'!$D$10,(LN($Z224)-LN('RI compounds'!$D$10))*'RI compounds'!$H$11+'RI compounds'!$C$10,""),""))</f>
        <v/>
      </c>
      <c r="AJ224" s="50" t="str">
        <f>IF($Z224=1400,'RI compounds'!$C$12,IF($Z224&lt;'RI compounds'!$D$12,IF($Z224&gt;'RI compounds'!$D$11,(LN($Z224)-LN('RI compounds'!$D$11))*'RI compounds'!$H$12+'RI compounds'!$C$11,""),""))</f>
        <v/>
      </c>
      <c r="AK224" s="50" t="str">
        <f>IF($Z224=1500,'RI compounds'!$C$13,IF($Z224&lt;'RI compounds'!$D$13,IF($Z224&gt;'RI compounds'!$D$12,(LN($Z224)-LN('RI compounds'!$D$12))*'RI compounds'!$H$13+'RI compounds'!$C$12,""),""))</f>
        <v/>
      </c>
      <c r="AL224" s="50" t="str">
        <f>IF($Z224=1600,'RI compounds'!$C$14,IF($Z224&lt;'RI compounds'!$D$14,IF($Z224&gt;'RI compounds'!$D$13,(LN($Z224)-LN('RI compounds'!$D$13))*'RI compounds'!$H$14+'RI compounds'!$C$13,""),""))</f>
        <v/>
      </c>
      <c r="AM224" s="50" t="str">
        <f>IF($Z224=1700,'RI compounds'!$C$15,IF($Z224&lt;'RI compounds'!$D$15,IF($Z224&gt;'RI compounds'!$D$14,(LN($Z224)-LN('RI compounds'!$D$14))*'RI compounds'!$H$15+'RI compounds'!$C$14,""),""))</f>
        <v/>
      </c>
      <c r="AN224" s="50" t="str">
        <f>IF($Z224=1800,'RI compounds'!$C$16,IF($Z224&lt;'RI compounds'!$D$16,IF($Z224&gt;'RI compounds'!$D$15,(LN($Z224)-LN('RI compounds'!$D$15))*'RI compounds'!$H$16+'RI compounds'!$C$15,""),""))</f>
        <v/>
      </c>
      <c r="AO224" s="50" t="str">
        <f>IF($Z224=1900,'RI compounds'!$C$17,IF($Z224&lt;'RI compounds'!$D$17,IF($Z224&gt;'RI compounds'!$D$16,(LN($Z224)-LN('RI compounds'!$D$16))*'RI compounds'!$H$17+'RI compounds'!$C$16,""),""))</f>
        <v/>
      </c>
      <c r="AP224" s="50" t="str">
        <f>IF($Z224=2000,'RI compounds'!$C$18,IF($Z224&lt;'RI compounds'!$D$18,IF($Z224&gt;'RI compounds'!$D$17,(LN($Z224)-LN('RI compounds'!$D$17))*'RI compounds'!$H$18+'RI compounds'!$C$17,""),""))</f>
        <v/>
      </c>
      <c r="AQ224" s="50" t="str">
        <f>IF($Z224=2100,'RI compounds'!$C$19,IF($Z224&lt;'RI compounds'!$D$19,IF($Z224&gt;'RI compounds'!$D$18,(LN($Z224)-LN('RI compounds'!$D$18))*'RI compounds'!$H$19+'RI compounds'!$C$18,""),""))</f>
        <v/>
      </c>
      <c r="AR224" s="50" t="str">
        <f>IF($Z224=2200,'RI compounds'!$C$20,IF($Z224&lt;'RI compounds'!$D$20,IF($Z224&gt;'RI compounds'!$D$19,(LN($Z224)-LN('RI compounds'!$D$19))*'RI compounds'!$H$20+'RI compounds'!$C$19,""),""))</f>
        <v/>
      </c>
      <c r="AS224" s="50" t="str">
        <f>IF($Z224=2300,'RI compounds'!$C$21,IF($Z224&lt;'RI compounds'!$D$21,IF($Z224&gt;'RI compounds'!$D$20,(LN($Z224)-LN('RI compounds'!$D$20))*'RI compounds'!$H$21+'RI compounds'!$C$20,""),""))</f>
        <v/>
      </c>
      <c r="AT224" s="50" t="str">
        <f>IF($Z224&gt;2300,(LN($Z224)-LN('RI compounds'!$D$20))*'RI compounds'!$H$21+'RI compounds'!$C$20,"")</f>
        <v/>
      </c>
    </row>
    <row r="225" spans="1:46" s="7" customFormat="1" ht="15" x14ac:dyDescent="0.25">
      <c r="A225" s="46">
        <f>+All!F225</f>
        <v>0</v>
      </c>
      <c r="B225" s="47" t="e">
        <f>All!#REF!</f>
        <v>#REF!</v>
      </c>
      <c r="C225" s="45" t="e">
        <f>IF(B225&lt;'RI compounds'!$C$3,INT(EXP((B225-'RI compounds'!$C$3)/'RI compounds'!$H$4+LN('RI compounds'!$D$3))),"")</f>
        <v>#REF!</v>
      </c>
      <c r="D225" s="45" t="e">
        <f>IF($B225&lt;'RI compounds'!$C$4,IF($B225&gt;'RI compounds'!$C$3,INT(EXP(($B225-'RI compounds'!$C$3)/'RI compounds'!$H$4+LN('RI compounds'!$D$3))),""),"")</f>
        <v>#REF!</v>
      </c>
      <c r="E225" s="45" t="e">
        <f>IF($B225&lt;'RI compounds'!$C$5,IF($B225&gt;'RI compounds'!$C$4,INT(EXP(($B225-'RI compounds'!$C$4)/'RI compounds'!$H$5+LN('RI compounds'!$D$4))),""),"")</f>
        <v>#REF!</v>
      </c>
      <c r="F225" s="45" t="e">
        <f>IF($B225&lt;'RI compounds'!$C$6,IF($B225&gt;'RI compounds'!$C$5,INT(EXP(($B225-'RI compounds'!$C$5)/'RI compounds'!$H$6+LN('RI compounds'!$D$5))),""),"")</f>
        <v>#REF!</v>
      </c>
      <c r="G225" s="45" t="e">
        <f>IF($B225&lt;'RI compounds'!$C$7,IF($B225&gt;'RI compounds'!$C$6,INT(EXP(($B225-'RI compounds'!$C$6)/'RI compounds'!$H$7+LN('RI compounds'!$D$6))),""),"")</f>
        <v>#REF!</v>
      </c>
      <c r="H225" s="45" t="e">
        <f>IF($B225&lt;'RI compounds'!$C$8,IF($B225&gt;'RI compounds'!$C$7,INT(EXP(($B225-'RI compounds'!$C$7)/'RI compounds'!$H$8+LN('RI compounds'!$D$7))),""),"")</f>
        <v>#REF!</v>
      </c>
      <c r="I225" s="45" t="e">
        <f>IF($B225&lt;'RI compounds'!$C$9,IF($B225&gt;'RI compounds'!$C$8,INT(EXP(($B225-'RI compounds'!$C$8)/'RI compounds'!$H$9+LN('RI compounds'!$D$8))),""),"")</f>
        <v>#REF!</v>
      </c>
      <c r="J225" s="45" t="e">
        <f>IF($B225&lt;'RI compounds'!$C$10,IF($B225&gt;'RI compounds'!$C$9,INT(EXP(($B225-'RI compounds'!$C$9)/'RI compounds'!$H$10+LN('RI compounds'!$D$9))),""),"")</f>
        <v>#REF!</v>
      </c>
      <c r="K225" s="45" t="e">
        <f>IF($B225&lt;'RI compounds'!$C$11,IF($B225&gt;'RI compounds'!$C$10,INT(EXP(($B225-'RI compounds'!$C$10)/'RI compounds'!$H$11+LN('RI compounds'!$D$10))),""),"")</f>
        <v>#REF!</v>
      </c>
      <c r="L225" s="45" t="e">
        <f>IF($B225&lt;'RI compounds'!$C$12,IF($B225&gt;'RI compounds'!$C$11,INT(EXP(($B225-'RI compounds'!$C$11)/'RI compounds'!$H$12+LN('RI compounds'!$D$11))),""),"")</f>
        <v>#REF!</v>
      </c>
      <c r="M225" s="45" t="e">
        <f>IF($B225&lt;'RI compounds'!$C$13,IF($B225&gt;'RI compounds'!$C$12,INT(EXP(($B225-'RI compounds'!$C$12)/'RI compounds'!$H$13+LN('RI compounds'!$D$12))),""),"")</f>
        <v>#REF!</v>
      </c>
      <c r="N225" s="45" t="e">
        <f>IF($B225&lt;'RI compounds'!$C$14,IF($B225&gt;'RI compounds'!$C$13,INT(EXP(($B225-'RI compounds'!$C$13)/'RI compounds'!$H$14+LN('RI compounds'!$D$13))),""),"")</f>
        <v>#REF!</v>
      </c>
      <c r="O225" s="45" t="e">
        <f>IF($B225&lt;'RI compounds'!$C$15,IF($B225&gt;'RI compounds'!$C$14,INT(EXP(($B225-'RI compounds'!$C$14)/'RI compounds'!$H$15+LN('RI compounds'!$D$14))),""),"")</f>
        <v>#REF!</v>
      </c>
      <c r="P225" s="45" t="e">
        <f>IF($B225&lt;'RI compounds'!$C$16,IF($B225&gt;'RI compounds'!$C$15,INT(EXP(($B225-'RI compounds'!$C$15)/'RI compounds'!$H$16+LN('RI compounds'!$D$15))),""),"")</f>
        <v>#REF!</v>
      </c>
      <c r="Q225" s="45" t="e">
        <f>IF($B225&lt;'RI compounds'!$C$17,IF($B225&gt;'RI compounds'!$C$16,INT(EXP(($B225-'RI compounds'!$C$16)/'RI compounds'!$H$17+LN('RI compounds'!$D$16))),""),"")</f>
        <v>#REF!</v>
      </c>
      <c r="R225" s="45" t="e">
        <f>IF($B225&lt;'RI compounds'!$C$18,IF($B225&gt;'RI compounds'!$C$17,INT(EXP(($B225-'RI compounds'!$C$17)/'RI compounds'!$H$18+LN('RI compounds'!$D$17))),""),"")</f>
        <v>#REF!</v>
      </c>
      <c r="S225" s="45" t="e">
        <f>IF($B225&lt;'RI compounds'!$C$19,IF($B225&gt;'RI compounds'!$C$18,INT(EXP(($B225-'RI compounds'!$C$18)/'RI compounds'!$H$19+LN('RI compounds'!$D$18))),""),"")</f>
        <v>#REF!</v>
      </c>
      <c r="T225" s="45" t="e">
        <f>IF($B225&lt;'RI compounds'!$C$20,IF($B225&gt;'RI compounds'!$C$19,INT(EXP(($B225-'RI compounds'!$C$19)/'RI compounds'!$H$20+LN('RI compounds'!$D$19))),""),"")</f>
        <v>#REF!</v>
      </c>
      <c r="U225" s="45" t="e">
        <f>IF($B225&lt;'RI compounds'!$C$21,IF($B225&gt;'RI compounds'!$C$20,INT(EXP(($B225-'RI compounds'!$C$20)/'RI compounds'!$H$21+LN('RI compounds'!$D$20))),""),"")</f>
        <v>#REF!</v>
      </c>
      <c r="V225" s="45" t="e">
        <f>IF($B225&gt;'RI compounds'!$C$21,INT(EXP(($B225-'RI compounds'!$C$20)/'RI compounds'!$H$21+LN('RI compounds'!$D$20))),"")</f>
        <v>#REF!</v>
      </c>
      <c r="W225" s="28"/>
      <c r="X225" s="48">
        <f>All!B225</f>
        <v>0</v>
      </c>
      <c r="Y225" s="46">
        <f>+All!F225</f>
        <v>0</v>
      </c>
      <c r="Z225" s="49">
        <f>+All!H225</f>
        <v>0</v>
      </c>
      <c r="AA225" s="50" t="e">
        <f>IF($Z225=500,'RI compounds'!$C$3,IF($Z225&lt;'RI compounds'!$D$3,(LN($Z225)-LN('RI compounds'!$D$3))*'RI compounds'!$H$4+'RI compounds'!$C$3,""))</f>
        <v>#NUM!</v>
      </c>
      <c r="AB225" s="50" t="str">
        <f>IF($Z225=600,'RI compounds'!$C$4,IF($Z225&lt;'RI compounds'!$D$4,IF($Z225&gt;'RI compounds'!$D$3,(LN($Z225)-LN('RI compounds'!$D$3))*'RI compounds'!$H$4+'RI compounds'!$C$3,""),""))</f>
        <v/>
      </c>
      <c r="AC225" s="50" t="str">
        <f>IF($Z225=700,+'RI compounds'!$C$5,IF($Z225&lt;'RI compounds'!$D$5,IF($Z225&gt;'RI compounds'!$D$4,(LN($Z225)-LN('RI compounds'!$D$4))*'RI compounds'!$H$5+'RI compounds'!$C$4,""),""))</f>
        <v/>
      </c>
      <c r="AD225" s="50" t="str">
        <f>IF($Z225=800,'RI compounds'!$C$6,IF($Z225&lt;'RI compounds'!$D$6,IF($Z225&gt;'RI compounds'!$D$5,(LN($Z225)-LN('RI compounds'!$D$5))*'RI compounds'!$H$6+'RI compounds'!$C$5,""),""))</f>
        <v/>
      </c>
      <c r="AE225" s="50" t="str">
        <f>IF($Z225=900,'RI compounds'!$C$7,IF($Z225&lt;'RI compounds'!$D$7,IF($Z225&gt;'RI compounds'!$D$6,(LN($Z225)-LN('RI compounds'!$D$6))*'RI compounds'!$H$7+'RI compounds'!$C$6,""),""))</f>
        <v/>
      </c>
      <c r="AF225" s="50" t="str">
        <f>IF($Z225=1000,'RI compounds'!$C$8,IF($Z225&lt;'RI compounds'!$D$8,IF($Z225&gt;'RI compounds'!$D$7,(LN($Z225)-LN('RI compounds'!$D$7))*'RI compounds'!$H$8+'RI compounds'!$C$7,""),""))</f>
        <v/>
      </c>
      <c r="AG225" s="50" t="str">
        <f>IF($Z225=1100,'RI compounds'!$C$9,IF($Z225&lt;'RI compounds'!$D$9,IF($Z225&gt;'RI compounds'!$D$8,(LN($Z225)-LN('RI compounds'!$D$8))*'RI compounds'!$H$9+'RI compounds'!$C$8,""),""))</f>
        <v/>
      </c>
      <c r="AH225" s="50" t="str">
        <f>IF($Z225=1200,'RI compounds'!$C$10,IF($Z225&lt;'RI compounds'!$D$10,IF($Z225&gt;'RI compounds'!$D$9,(LN($Z225)-LN('RI compounds'!$D$9))*'RI compounds'!$H$10+'RI compounds'!$C$9,""),""))</f>
        <v/>
      </c>
      <c r="AI225" s="50" t="str">
        <f>IF($Z225=1300,'RI compounds'!$C$11,IF($Z225&lt;'RI compounds'!$D$11,IF($Z225&gt;'RI compounds'!$D$10,(LN($Z225)-LN('RI compounds'!$D$10))*'RI compounds'!$H$11+'RI compounds'!$C$10,""),""))</f>
        <v/>
      </c>
      <c r="AJ225" s="50" t="str">
        <f>IF($Z225=1400,'RI compounds'!$C$12,IF($Z225&lt;'RI compounds'!$D$12,IF($Z225&gt;'RI compounds'!$D$11,(LN($Z225)-LN('RI compounds'!$D$11))*'RI compounds'!$H$12+'RI compounds'!$C$11,""),""))</f>
        <v/>
      </c>
      <c r="AK225" s="50" t="str">
        <f>IF($Z225=1500,'RI compounds'!$C$13,IF($Z225&lt;'RI compounds'!$D$13,IF($Z225&gt;'RI compounds'!$D$12,(LN($Z225)-LN('RI compounds'!$D$12))*'RI compounds'!$H$13+'RI compounds'!$C$12,""),""))</f>
        <v/>
      </c>
      <c r="AL225" s="50" t="str">
        <f>IF($Z225=1600,'RI compounds'!$C$14,IF($Z225&lt;'RI compounds'!$D$14,IF($Z225&gt;'RI compounds'!$D$13,(LN($Z225)-LN('RI compounds'!$D$13))*'RI compounds'!$H$14+'RI compounds'!$C$13,""),""))</f>
        <v/>
      </c>
      <c r="AM225" s="50" t="str">
        <f>IF($Z225=1700,'RI compounds'!$C$15,IF($Z225&lt;'RI compounds'!$D$15,IF($Z225&gt;'RI compounds'!$D$14,(LN($Z225)-LN('RI compounds'!$D$14))*'RI compounds'!$H$15+'RI compounds'!$C$14,""),""))</f>
        <v/>
      </c>
      <c r="AN225" s="50" t="str">
        <f>IF($Z225=1800,'RI compounds'!$C$16,IF($Z225&lt;'RI compounds'!$D$16,IF($Z225&gt;'RI compounds'!$D$15,(LN($Z225)-LN('RI compounds'!$D$15))*'RI compounds'!$H$16+'RI compounds'!$C$15,""),""))</f>
        <v/>
      </c>
      <c r="AO225" s="50" t="str">
        <f>IF($Z225=1900,'RI compounds'!$C$17,IF($Z225&lt;'RI compounds'!$D$17,IF($Z225&gt;'RI compounds'!$D$16,(LN($Z225)-LN('RI compounds'!$D$16))*'RI compounds'!$H$17+'RI compounds'!$C$16,""),""))</f>
        <v/>
      </c>
      <c r="AP225" s="50" t="str">
        <f>IF($Z225=2000,'RI compounds'!$C$18,IF($Z225&lt;'RI compounds'!$D$18,IF($Z225&gt;'RI compounds'!$D$17,(LN($Z225)-LN('RI compounds'!$D$17))*'RI compounds'!$H$18+'RI compounds'!$C$17,""),""))</f>
        <v/>
      </c>
      <c r="AQ225" s="50" t="str">
        <f>IF($Z225=2100,'RI compounds'!$C$19,IF($Z225&lt;'RI compounds'!$D$19,IF($Z225&gt;'RI compounds'!$D$18,(LN($Z225)-LN('RI compounds'!$D$18))*'RI compounds'!$H$19+'RI compounds'!$C$18,""),""))</f>
        <v/>
      </c>
      <c r="AR225" s="50" t="str">
        <f>IF($Z225=2200,'RI compounds'!$C$20,IF($Z225&lt;'RI compounds'!$D$20,IF($Z225&gt;'RI compounds'!$D$19,(LN($Z225)-LN('RI compounds'!$D$19))*'RI compounds'!$H$20+'RI compounds'!$C$19,""),""))</f>
        <v/>
      </c>
      <c r="AS225" s="50" t="str">
        <f>IF($Z225=2300,'RI compounds'!$C$21,IF($Z225&lt;'RI compounds'!$D$21,IF($Z225&gt;'RI compounds'!$D$20,(LN($Z225)-LN('RI compounds'!$D$20))*'RI compounds'!$H$21+'RI compounds'!$C$20,""),""))</f>
        <v/>
      </c>
      <c r="AT225" s="50" t="str">
        <f>IF($Z225&gt;2300,(LN($Z225)-LN('RI compounds'!$D$20))*'RI compounds'!$H$21+'RI compounds'!$C$20,"")</f>
        <v/>
      </c>
    </row>
    <row r="226" spans="1:46" s="7" customFormat="1" ht="15" x14ac:dyDescent="0.25">
      <c r="A226" s="46">
        <f>+All!F226</f>
        <v>0</v>
      </c>
      <c r="B226" s="47" t="e">
        <f>All!#REF!</f>
        <v>#REF!</v>
      </c>
      <c r="C226" s="45" t="e">
        <f>IF(B226&lt;'RI compounds'!$C$3,INT(EXP((B226-'RI compounds'!$C$3)/'RI compounds'!$H$4+LN('RI compounds'!$D$3))),"")</f>
        <v>#REF!</v>
      </c>
      <c r="D226" s="45" t="e">
        <f>IF($B226&lt;'RI compounds'!$C$4,IF($B226&gt;'RI compounds'!$C$3,INT(EXP(($B226-'RI compounds'!$C$3)/'RI compounds'!$H$4+LN('RI compounds'!$D$3))),""),"")</f>
        <v>#REF!</v>
      </c>
      <c r="E226" s="45" t="e">
        <f>IF($B226&lt;'RI compounds'!$C$5,IF($B226&gt;'RI compounds'!$C$4,INT(EXP(($B226-'RI compounds'!$C$4)/'RI compounds'!$H$5+LN('RI compounds'!$D$4))),""),"")</f>
        <v>#REF!</v>
      </c>
      <c r="F226" s="45" t="e">
        <f>IF($B226&lt;'RI compounds'!$C$6,IF($B226&gt;'RI compounds'!$C$5,INT(EXP(($B226-'RI compounds'!$C$5)/'RI compounds'!$H$6+LN('RI compounds'!$D$5))),""),"")</f>
        <v>#REF!</v>
      </c>
      <c r="G226" s="45" t="e">
        <f>IF($B226&lt;'RI compounds'!$C$7,IF($B226&gt;'RI compounds'!$C$6,INT(EXP(($B226-'RI compounds'!$C$6)/'RI compounds'!$H$7+LN('RI compounds'!$D$6))),""),"")</f>
        <v>#REF!</v>
      </c>
      <c r="H226" s="45" t="e">
        <f>IF($B226&lt;'RI compounds'!$C$8,IF($B226&gt;'RI compounds'!$C$7,INT(EXP(($B226-'RI compounds'!$C$7)/'RI compounds'!$H$8+LN('RI compounds'!$D$7))),""),"")</f>
        <v>#REF!</v>
      </c>
      <c r="I226" s="45" t="e">
        <f>IF($B226&lt;'RI compounds'!$C$9,IF($B226&gt;'RI compounds'!$C$8,INT(EXP(($B226-'RI compounds'!$C$8)/'RI compounds'!$H$9+LN('RI compounds'!$D$8))),""),"")</f>
        <v>#REF!</v>
      </c>
      <c r="J226" s="45" t="e">
        <f>IF($B226&lt;'RI compounds'!$C$10,IF($B226&gt;'RI compounds'!$C$9,INT(EXP(($B226-'RI compounds'!$C$9)/'RI compounds'!$H$10+LN('RI compounds'!$D$9))),""),"")</f>
        <v>#REF!</v>
      </c>
      <c r="K226" s="45" t="e">
        <f>IF($B226&lt;'RI compounds'!$C$11,IF($B226&gt;'RI compounds'!$C$10,INT(EXP(($B226-'RI compounds'!$C$10)/'RI compounds'!$H$11+LN('RI compounds'!$D$10))),""),"")</f>
        <v>#REF!</v>
      </c>
      <c r="L226" s="45" t="e">
        <f>IF($B226&lt;'RI compounds'!$C$12,IF($B226&gt;'RI compounds'!$C$11,INT(EXP(($B226-'RI compounds'!$C$11)/'RI compounds'!$H$12+LN('RI compounds'!$D$11))),""),"")</f>
        <v>#REF!</v>
      </c>
      <c r="M226" s="45" t="e">
        <f>IF($B226&lt;'RI compounds'!$C$13,IF($B226&gt;'RI compounds'!$C$12,INT(EXP(($B226-'RI compounds'!$C$12)/'RI compounds'!$H$13+LN('RI compounds'!$D$12))),""),"")</f>
        <v>#REF!</v>
      </c>
      <c r="N226" s="45" t="e">
        <f>IF($B226&lt;'RI compounds'!$C$14,IF($B226&gt;'RI compounds'!$C$13,INT(EXP(($B226-'RI compounds'!$C$13)/'RI compounds'!$H$14+LN('RI compounds'!$D$13))),""),"")</f>
        <v>#REF!</v>
      </c>
      <c r="O226" s="45" t="e">
        <f>IF($B226&lt;'RI compounds'!$C$15,IF($B226&gt;'RI compounds'!$C$14,INT(EXP(($B226-'RI compounds'!$C$14)/'RI compounds'!$H$15+LN('RI compounds'!$D$14))),""),"")</f>
        <v>#REF!</v>
      </c>
      <c r="P226" s="45" t="e">
        <f>IF($B226&lt;'RI compounds'!$C$16,IF($B226&gt;'RI compounds'!$C$15,INT(EXP(($B226-'RI compounds'!$C$15)/'RI compounds'!$H$16+LN('RI compounds'!$D$15))),""),"")</f>
        <v>#REF!</v>
      </c>
      <c r="Q226" s="45" t="e">
        <f>IF($B226&lt;'RI compounds'!$C$17,IF($B226&gt;'RI compounds'!$C$16,INT(EXP(($B226-'RI compounds'!$C$16)/'RI compounds'!$H$17+LN('RI compounds'!$D$16))),""),"")</f>
        <v>#REF!</v>
      </c>
      <c r="R226" s="45" t="e">
        <f>IF($B226&lt;'RI compounds'!$C$18,IF($B226&gt;'RI compounds'!$C$17,INT(EXP(($B226-'RI compounds'!$C$17)/'RI compounds'!$H$18+LN('RI compounds'!$D$17))),""),"")</f>
        <v>#REF!</v>
      </c>
      <c r="S226" s="45" t="e">
        <f>IF($B226&lt;'RI compounds'!$C$19,IF($B226&gt;'RI compounds'!$C$18,INT(EXP(($B226-'RI compounds'!$C$18)/'RI compounds'!$H$19+LN('RI compounds'!$D$18))),""),"")</f>
        <v>#REF!</v>
      </c>
      <c r="T226" s="45" t="e">
        <f>IF($B226&lt;'RI compounds'!$C$20,IF($B226&gt;'RI compounds'!$C$19,INT(EXP(($B226-'RI compounds'!$C$19)/'RI compounds'!$H$20+LN('RI compounds'!$D$19))),""),"")</f>
        <v>#REF!</v>
      </c>
      <c r="U226" s="45" t="e">
        <f>IF($B226&lt;'RI compounds'!$C$21,IF($B226&gt;'RI compounds'!$C$20,INT(EXP(($B226-'RI compounds'!$C$20)/'RI compounds'!$H$21+LN('RI compounds'!$D$20))),""),"")</f>
        <v>#REF!</v>
      </c>
      <c r="V226" s="45" t="e">
        <f>IF($B226&gt;'RI compounds'!$C$21,INT(EXP(($B226-'RI compounds'!$C$20)/'RI compounds'!$H$21+LN('RI compounds'!$D$20))),"")</f>
        <v>#REF!</v>
      </c>
      <c r="W226" s="28"/>
      <c r="X226" s="48">
        <f>All!B226</f>
        <v>0</v>
      </c>
      <c r="Y226" s="46">
        <f>+All!F226</f>
        <v>0</v>
      </c>
      <c r="Z226" s="49">
        <f>+All!H226</f>
        <v>0</v>
      </c>
      <c r="AA226" s="50" t="e">
        <f>IF($Z226=500,'RI compounds'!$C$3,IF($Z226&lt;'RI compounds'!$D$3,(LN($Z226)-LN('RI compounds'!$D$3))*'RI compounds'!$H$4+'RI compounds'!$C$3,""))</f>
        <v>#NUM!</v>
      </c>
      <c r="AB226" s="50" t="str">
        <f>IF($Z226=600,'RI compounds'!$C$4,IF($Z226&lt;'RI compounds'!$D$4,IF($Z226&gt;'RI compounds'!$D$3,(LN($Z226)-LN('RI compounds'!$D$3))*'RI compounds'!$H$4+'RI compounds'!$C$3,""),""))</f>
        <v/>
      </c>
      <c r="AC226" s="50" t="str">
        <f>IF($Z226=700,+'RI compounds'!$C$5,IF($Z226&lt;'RI compounds'!$D$5,IF($Z226&gt;'RI compounds'!$D$4,(LN($Z226)-LN('RI compounds'!$D$4))*'RI compounds'!$H$5+'RI compounds'!$C$4,""),""))</f>
        <v/>
      </c>
      <c r="AD226" s="50" t="str">
        <f>IF($Z226=800,'RI compounds'!$C$6,IF($Z226&lt;'RI compounds'!$D$6,IF($Z226&gt;'RI compounds'!$D$5,(LN($Z226)-LN('RI compounds'!$D$5))*'RI compounds'!$H$6+'RI compounds'!$C$5,""),""))</f>
        <v/>
      </c>
      <c r="AE226" s="50" t="str">
        <f>IF($Z226=900,'RI compounds'!$C$7,IF($Z226&lt;'RI compounds'!$D$7,IF($Z226&gt;'RI compounds'!$D$6,(LN($Z226)-LN('RI compounds'!$D$6))*'RI compounds'!$H$7+'RI compounds'!$C$6,""),""))</f>
        <v/>
      </c>
      <c r="AF226" s="50" t="str">
        <f>IF($Z226=1000,'RI compounds'!$C$8,IF($Z226&lt;'RI compounds'!$D$8,IF($Z226&gt;'RI compounds'!$D$7,(LN($Z226)-LN('RI compounds'!$D$7))*'RI compounds'!$H$8+'RI compounds'!$C$7,""),""))</f>
        <v/>
      </c>
      <c r="AG226" s="50" t="str">
        <f>IF($Z226=1100,'RI compounds'!$C$9,IF($Z226&lt;'RI compounds'!$D$9,IF($Z226&gt;'RI compounds'!$D$8,(LN($Z226)-LN('RI compounds'!$D$8))*'RI compounds'!$H$9+'RI compounds'!$C$8,""),""))</f>
        <v/>
      </c>
      <c r="AH226" s="50" t="str">
        <f>IF($Z226=1200,'RI compounds'!$C$10,IF($Z226&lt;'RI compounds'!$D$10,IF($Z226&gt;'RI compounds'!$D$9,(LN($Z226)-LN('RI compounds'!$D$9))*'RI compounds'!$H$10+'RI compounds'!$C$9,""),""))</f>
        <v/>
      </c>
      <c r="AI226" s="50" t="str">
        <f>IF($Z226=1300,'RI compounds'!$C$11,IF($Z226&lt;'RI compounds'!$D$11,IF($Z226&gt;'RI compounds'!$D$10,(LN($Z226)-LN('RI compounds'!$D$10))*'RI compounds'!$H$11+'RI compounds'!$C$10,""),""))</f>
        <v/>
      </c>
      <c r="AJ226" s="50" t="str">
        <f>IF($Z226=1400,'RI compounds'!$C$12,IF($Z226&lt;'RI compounds'!$D$12,IF($Z226&gt;'RI compounds'!$D$11,(LN($Z226)-LN('RI compounds'!$D$11))*'RI compounds'!$H$12+'RI compounds'!$C$11,""),""))</f>
        <v/>
      </c>
      <c r="AK226" s="50" t="str">
        <f>IF($Z226=1500,'RI compounds'!$C$13,IF($Z226&lt;'RI compounds'!$D$13,IF($Z226&gt;'RI compounds'!$D$12,(LN($Z226)-LN('RI compounds'!$D$12))*'RI compounds'!$H$13+'RI compounds'!$C$12,""),""))</f>
        <v/>
      </c>
      <c r="AL226" s="50" t="str">
        <f>IF($Z226=1600,'RI compounds'!$C$14,IF($Z226&lt;'RI compounds'!$D$14,IF($Z226&gt;'RI compounds'!$D$13,(LN($Z226)-LN('RI compounds'!$D$13))*'RI compounds'!$H$14+'RI compounds'!$C$13,""),""))</f>
        <v/>
      </c>
      <c r="AM226" s="50" t="str">
        <f>IF($Z226=1700,'RI compounds'!$C$15,IF($Z226&lt;'RI compounds'!$D$15,IF($Z226&gt;'RI compounds'!$D$14,(LN($Z226)-LN('RI compounds'!$D$14))*'RI compounds'!$H$15+'RI compounds'!$C$14,""),""))</f>
        <v/>
      </c>
      <c r="AN226" s="50" t="str">
        <f>IF($Z226=1800,'RI compounds'!$C$16,IF($Z226&lt;'RI compounds'!$D$16,IF($Z226&gt;'RI compounds'!$D$15,(LN($Z226)-LN('RI compounds'!$D$15))*'RI compounds'!$H$16+'RI compounds'!$C$15,""),""))</f>
        <v/>
      </c>
      <c r="AO226" s="50" t="str">
        <f>IF($Z226=1900,'RI compounds'!$C$17,IF($Z226&lt;'RI compounds'!$D$17,IF($Z226&gt;'RI compounds'!$D$16,(LN($Z226)-LN('RI compounds'!$D$16))*'RI compounds'!$H$17+'RI compounds'!$C$16,""),""))</f>
        <v/>
      </c>
      <c r="AP226" s="50" t="str">
        <f>IF($Z226=2000,'RI compounds'!$C$18,IF($Z226&lt;'RI compounds'!$D$18,IF($Z226&gt;'RI compounds'!$D$17,(LN($Z226)-LN('RI compounds'!$D$17))*'RI compounds'!$H$18+'RI compounds'!$C$17,""),""))</f>
        <v/>
      </c>
      <c r="AQ226" s="50" t="str">
        <f>IF($Z226=2100,'RI compounds'!$C$19,IF($Z226&lt;'RI compounds'!$D$19,IF($Z226&gt;'RI compounds'!$D$18,(LN($Z226)-LN('RI compounds'!$D$18))*'RI compounds'!$H$19+'RI compounds'!$C$18,""),""))</f>
        <v/>
      </c>
      <c r="AR226" s="50" t="str">
        <f>IF($Z226=2200,'RI compounds'!$C$20,IF($Z226&lt;'RI compounds'!$D$20,IF($Z226&gt;'RI compounds'!$D$19,(LN($Z226)-LN('RI compounds'!$D$19))*'RI compounds'!$H$20+'RI compounds'!$C$19,""),""))</f>
        <v/>
      </c>
      <c r="AS226" s="50" t="str">
        <f>IF($Z226=2300,'RI compounds'!$C$21,IF($Z226&lt;'RI compounds'!$D$21,IF($Z226&gt;'RI compounds'!$D$20,(LN($Z226)-LN('RI compounds'!$D$20))*'RI compounds'!$H$21+'RI compounds'!$C$20,""),""))</f>
        <v/>
      </c>
      <c r="AT226" s="50" t="str">
        <f>IF($Z226&gt;2300,(LN($Z226)-LN('RI compounds'!$D$20))*'RI compounds'!$H$21+'RI compounds'!$C$20,"")</f>
        <v/>
      </c>
    </row>
    <row r="227" spans="1:46" s="7" customFormat="1" ht="15" x14ac:dyDescent="0.25">
      <c r="A227" s="46">
        <f>+All!F227</f>
        <v>0</v>
      </c>
      <c r="B227" s="47" t="e">
        <f>All!#REF!</f>
        <v>#REF!</v>
      </c>
      <c r="C227" s="45" t="e">
        <f>IF(B227&lt;'RI compounds'!$C$3,INT(EXP((B227-'RI compounds'!$C$3)/'RI compounds'!$H$4+LN('RI compounds'!$D$3))),"")</f>
        <v>#REF!</v>
      </c>
      <c r="D227" s="45" t="e">
        <f>IF($B227&lt;'RI compounds'!$C$4,IF($B227&gt;'RI compounds'!$C$3,INT(EXP(($B227-'RI compounds'!$C$3)/'RI compounds'!$H$4+LN('RI compounds'!$D$3))),""),"")</f>
        <v>#REF!</v>
      </c>
      <c r="E227" s="45" t="e">
        <f>IF($B227&lt;'RI compounds'!$C$5,IF($B227&gt;'RI compounds'!$C$4,INT(EXP(($B227-'RI compounds'!$C$4)/'RI compounds'!$H$5+LN('RI compounds'!$D$4))),""),"")</f>
        <v>#REF!</v>
      </c>
      <c r="F227" s="45" t="e">
        <f>IF($B227&lt;'RI compounds'!$C$6,IF($B227&gt;'RI compounds'!$C$5,INT(EXP(($B227-'RI compounds'!$C$5)/'RI compounds'!$H$6+LN('RI compounds'!$D$5))),""),"")</f>
        <v>#REF!</v>
      </c>
      <c r="G227" s="45" t="e">
        <f>IF($B227&lt;'RI compounds'!$C$7,IF($B227&gt;'RI compounds'!$C$6,INT(EXP(($B227-'RI compounds'!$C$6)/'RI compounds'!$H$7+LN('RI compounds'!$D$6))),""),"")</f>
        <v>#REF!</v>
      </c>
      <c r="H227" s="45" t="e">
        <f>IF($B227&lt;'RI compounds'!$C$8,IF($B227&gt;'RI compounds'!$C$7,INT(EXP(($B227-'RI compounds'!$C$7)/'RI compounds'!$H$8+LN('RI compounds'!$D$7))),""),"")</f>
        <v>#REF!</v>
      </c>
      <c r="I227" s="45" t="e">
        <f>IF($B227&lt;'RI compounds'!$C$9,IF($B227&gt;'RI compounds'!$C$8,INT(EXP(($B227-'RI compounds'!$C$8)/'RI compounds'!$H$9+LN('RI compounds'!$D$8))),""),"")</f>
        <v>#REF!</v>
      </c>
      <c r="J227" s="45" t="e">
        <f>IF($B227&lt;'RI compounds'!$C$10,IF($B227&gt;'RI compounds'!$C$9,INT(EXP(($B227-'RI compounds'!$C$9)/'RI compounds'!$H$10+LN('RI compounds'!$D$9))),""),"")</f>
        <v>#REF!</v>
      </c>
      <c r="K227" s="45" t="e">
        <f>IF($B227&lt;'RI compounds'!$C$11,IF($B227&gt;'RI compounds'!$C$10,INT(EXP(($B227-'RI compounds'!$C$10)/'RI compounds'!$H$11+LN('RI compounds'!$D$10))),""),"")</f>
        <v>#REF!</v>
      </c>
      <c r="L227" s="45" t="e">
        <f>IF($B227&lt;'RI compounds'!$C$12,IF($B227&gt;'RI compounds'!$C$11,INT(EXP(($B227-'RI compounds'!$C$11)/'RI compounds'!$H$12+LN('RI compounds'!$D$11))),""),"")</f>
        <v>#REF!</v>
      </c>
      <c r="M227" s="45" t="e">
        <f>IF($B227&lt;'RI compounds'!$C$13,IF($B227&gt;'RI compounds'!$C$12,INT(EXP(($B227-'RI compounds'!$C$12)/'RI compounds'!$H$13+LN('RI compounds'!$D$12))),""),"")</f>
        <v>#REF!</v>
      </c>
      <c r="N227" s="45" t="e">
        <f>IF($B227&lt;'RI compounds'!$C$14,IF($B227&gt;'RI compounds'!$C$13,INT(EXP(($B227-'RI compounds'!$C$13)/'RI compounds'!$H$14+LN('RI compounds'!$D$13))),""),"")</f>
        <v>#REF!</v>
      </c>
      <c r="O227" s="45" t="e">
        <f>IF($B227&lt;'RI compounds'!$C$15,IF($B227&gt;'RI compounds'!$C$14,INT(EXP(($B227-'RI compounds'!$C$14)/'RI compounds'!$H$15+LN('RI compounds'!$D$14))),""),"")</f>
        <v>#REF!</v>
      </c>
      <c r="P227" s="45" t="e">
        <f>IF($B227&lt;'RI compounds'!$C$16,IF($B227&gt;'RI compounds'!$C$15,INT(EXP(($B227-'RI compounds'!$C$15)/'RI compounds'!$H$16+LN('RI compounds'!$D$15))),""),"")</f>
        <v>#REF!</v>
      </c>
      <c r="Q227" s="45" t="e">
        <f>IF($B227&lt;'RI compounds'!$C$17,IF($B227&gt;'RI compounds'!$C$16,INT(EXP(($B227-'RI compounds'!$C$16)/'RI compounds'!$H$17+LN('RI compounds'!$D$16))),""),"")</f>
        <v>#REF!</v>
      </c>
      <c r="R227" s="45" t="e">
        <f>IF($B227&lt;'RI compounds'!$C$18,IF($B227&gt;'RI compounds'!$C$17,INT(EXP(($B227-'RI compounds'!$C$17)/'RI compounds'!$H$18+LN('RI compounds'!$D$17))),""),"")</f>
        <v>#REF!</v>
      </c>
      <c r="S227" s="45" t="e">
        <f>IF($B227&lt;'RI compounds'!$C$19,IF($B227&gt;'RI compounds'!$C$18,INT(EXP(($B227-'RI compounds'!$C$18)/'RI compounds'!$H$19+LN('RI compounds'!$D$18))),""),"")</f>
        <v>#REF!</v>
      </c>
      <c r="T227" s="45" t="e">
        <f>IF($B227&lt;'RI compounds'!$C$20,IF($B227&gt;'RI compounds'!$C$19,INT(EXP(($B227-'RI compounds'!$C$19)/'RI compounds'!$H$20+LN('RI compounds'!$D$19))),""),"")</f>
        <v>#REF!</v>
      </c>
      <c r="U227" s="45" t="e">
        <f>IF($B227&lt;'RI compounds'!$C$21,IF($B227&gt;'RI compounds'!$C$20,INT(EXP(($B227-'RI compounds'!$C$20)/'RI compounds'!$H$21+LN('RI compounds'!$D$20))),""),"")</f>
        <v>#REF!</v>
      </c>
      <c r="V227" s="45" t="e">
        <f>IF($B227&gt;'RI compounds'!$C$21,INT(EXP(($B227-'RI compounds'!$C$20)/'RI compounds'!$H$21+LN('RI compounds'!$D$20))),"")</f>
        <v>#REF!</v>
      </c>
      <c r="W227" s="28"/>
      <c r="X227" s="48">
        <f>All!B227</f>
        <v>0</v>
      </c>
      <c r="Y227" s="46">
        <f>+All!F227</f>
        <v>0</v>
      </c>
      <c r="Z227" s="49">
        <f>+All!H227</f>
        <v>0</v>
      </c>
      <c r="AA227" s="50" t="e">
        <f>IF($Z227=500,'RI compounds'!$C$3,IF($Z227&lt;'RI compounds'!$D$3,(LN($Z227)-LN('RI compounds'!$D$3))*'RI compounds'!$H$4+'RI compounds'!$C$3,""))</f>
        <v>#NUM!</v>
      </c>
      <c r="AB227" s="50" t="str">
        <f>IF($Z227=600,'RI compounds'!$C$4,IF($Z227&lt;'RI compounds'!$D$4,IF($Z227&gt;'RI compounds'!$D$3,(LN($Z227)-LN('RI compounds'!$D$3))*'RI compounds'!$H$4+'RI compounds'!$C$3,""),""))</f>
        <v/>
      </c>
      <c r="AC227" s="50" t="str">
        <f>IF($Z227=700,+'RI compounds'!$C$5,IF($Z227&lt;'RI compounds'!$D$5,IF($Z227&gt;'RI compounds'!$D$4,(LN($Z227)-LN('RI compounds'!$D$4))*'RI compounds'!$H$5+'RI compounds'!$C$4,""),""))</f>
        <v/>
      </c>
      <c r="AD227" s="50" t="str">
        <f>IF($Z227=800,'RI compounds'!$C$6,IF($Z227&lt;'RI compounds'!$D$6,IF($Z227&gt;'RI compounds'!$D$5,(LN($Z227)-LN('RI compounds'!$D$5))*'RI compounds'!$H$6+'RI compounds'!$C$5,""),""))</f>
        <v/>
      </c>
      <c r="AE227" s="50" t="str">
        <f>IF($Z227=900,'RI compounds'!$C$7,IF($Z227&lt;'RI compounds'!$D$7,IF($Z227&gt;'RI compounds'!$D$6,(LN($Z227)-LN('RI compounds'!$D$6))*'RI compounds'!$H$7+'RI compounds'!$C$6,""),""))</f>
        <v/>
      </c>
      <c r="AF227" s="50" t="str">
        <f>IF($Z227=1000,'RI compounds'!$C$8,IF($Z227&lt;'RI compounds'!$D$8,IF($Z227&gt;'RI compounds'!$D$7,(LN($Z227)-LN('RI compounds'!$D$7))*'RI compounds'!$H$8+'RI compounds'!$C$7,""),""))</f>
        <v/>
      </c>
      <c r="AG227" s="50" t="str">
        <f>IF($Z227=1100,'RI compounds'!$C$9,IF($Z227&lt;'RI compounds'!$D$9,IF($Z227&gt;'RI compounds'!$D$8,(LN($Z227)-LN('RI compounds'!$D$8))*'RI compounds'!$H$9+'RI compounds'!$C$8,""),""))</f>
        <v/>
      </c>
      <c r="AH227" s="50" t="str">
        <f>IF($Z227=1200,'RI compounds'!$C$10,IF($Z227&lt;'RI compounds'!$D$10,IF($Z227&gt;'RI compounds'!$D$9,(LN($Z227)-LN('RI compounds'!$D$9))*'RI compounds'!$H$10+'RI compounds'!$C$9,""),""))</f>
        <v/>
      </c>
      <c r="AI227" s="50" t="str">
        <f>IF($Z227=1300,'RI compounds'!$C$11,IF($Z227&lt;'RI compounds'!$D$11,IF($Z227&gt;'RI compounds'!$D$10,(LN($Z227)-LN('RI compounds'!$D$10))*'RI compounds'!$H$11+'RI compounds'!$C$10,""),""))</f>
        <v/>
      </c>
      <c r="AJ227" s="50" t="str">
        <f>IF($Z227=1400,'RI compounds'!$C$12,IF($Z227&lt;'RI compounds'!$D$12,IF($Z227&gt;'RI compounds'!$D$11,(LN($Z227)-LN('RI compounds'!$D$11))*'RI compounds'!$H$12+'RI compounds'!$C$11,""),""))</f>
        <v/>
      </c>
      <c r="AK227" s="50" t="str">
        <f>IF($Z227=1500,'RI compounds'!$C$13,IF($Z227&lt;'RI compounds'!$D$13,IF($Z227&gt;'RI compounds'!$D$12,(LN($Z227)-LN('RI compounds'!$D$12))*'RI compounds'!$H$13+'RI compounds'!$C$12,""),""))</f>
        <v/>
      </c>
      <c r="AL227" s="50" t="str">
        <f>IF($Z227=1600,'RI compounds'!$C$14,IF($Z227&lt;'RI compounds'!$D$14,IF($Z227&gt;'RI compounds'!$D$13,(LN($Z227)-LN('RI compounds'!$D$13))*'RI compounds'!$H$14+'RI compounds'!$C$13,""),""))</f>
        <v/>
      </c>
      <c r="AM227" s="50" t="str">
        <f>IF($Z227=1700,'RI compounds'!$C$15,IF($Z227&lt;'RI compounds'!$D$15,IF($Z227&gt;'RI compounds'!$D$14,(LN($Z227)-LN('RI compounds'!$D$14))*'RI compounds'!$H$15+'RI compounds'!$C$14,""),""))</f>
        <v/>
      </c>
      <c r="AN227" s="50" t="str">
        <f>IF($Z227=1800,'RI compounds'!$C$16,IF($Z227&lt;'RI compounds'!$D$16,IF($Z227&gt;'RI compounds'!$D$15,(LN($Z227)-LN('RI compounds'!$D$15))*'RI compounds'!$H$16+'RI compounds'!$C$15,""),""))</f>
        <v/>
      </c>
      <c r="AO227" s="50" t="str">
        <f>IF($Z227=1900,'RI compounds'!$C$17,IF($Z227&lt;'RI compounds'!$D$17,IF($Z227&gt;'RI compounds'!$D$16,(LN($Z227)-LN('RI compounds'!$D$16))*'RI compounds'!$H$17+'RI compounds'!$C$16,""),""))</f>
        <v/>
      </c>
      <c r="AP227" s="50" t="str">
        <f>IF($Z227=2000,'RI compounds'!$C$18,IF($Z227&lt;'RI compounds'!$D$18,IF($Z227&gt;'RI compounds'!$D$17,(LN($Z227)-LN('RI compounds'!$D$17))*'RI compounds'!$H$18+'RI compounds'!$C$17,""),""))</f>
        <v/>
      </c>
      <c r="AQ227" s="50" t="str">
        <f>IF($Z227=2100,'RI compounds'!$C$19,IF($Z227&lt;'RI compounds'!$D$19,IF($Z227&gt;'RI compounds'!$D$18,(LN($Z227)-LN('RI compounds'!$D$18))*'RI compounds'!$H$19+'RI compounds'!$C$18,""),""))</f>
        <v/>
      </c>
      <c r="AR227" s="50" t="str">
        <f>IF($Z227=2200,'RI compounds'!$C$20,IF($Z227&lt;'RI compounds'!$D$20,IF($Z227&gt;'RI compounds'!$D$19,(LN($Z227)-LN('RI compounds'!$D$19))*'RI compounds'!$H$20+'RI compounds'!$C$19,""),""))</f>
        <v/>
      </c>
      <c r="AS227" s="50" t="str">
        <f>IF($Z227=2300,'RI compounds'!$C$21,IF($Z227&lt;'RI compounds'!$D$21,IF($Z227&gt;'RI compounds'!$D$20,(LN($Z227)-LN('RI compounds'!$D$20))*'RI compounds'!$H$21+'RI compounds'!$C$20,""),""))</f>
        <v/>
      </c>
      <c r="AT227" s="50" t="str">
        <f>IF($Z227&gt;2300,(LN($Z227)-LN('RI compounds'!$D$20))*'RI compounds'!$H$21+'RI compounds'!$C$20,"")</f>
        <v/>
      </c>
    </row>
    <row r="228" spans="1:46" s="7" customFormat="1" ht="15" x14ac:dyDescent="0.25">
      <c r="A228" s="46">
        <f>+All!F228</f>
        <v>0</v>
      </c>
      <c r="B228" s="47" t="e">
        <f>All!#REF!</f>
        <v>#REF!</v>
      </c>
      <c r="C228" s="45" t="e">
        <f>IF(B228&lt;'RI compounds'!$C$3,INT(EXP((B228-'RI compounds'!$C$3)/'RI compounds'!$H$4+LN('RI compounds'!$D$3))),"")</f>
        <v>#REF!</v>
      </c>
      <c r="D228" s="45" t="e">
        <f>IF($B228&lt;'RI compounds'!$C$4,IF($B228&gt;'RI compounds'!$C$3,INT(EXP(($B228-'RI compounds'!$C$3)/'RI compounds'!$H$4+LN('RI compounds'!$D$3))),""),"")</f>
        <v>#REF!</v>
      </c>
      <c r="E228" s="45" t="e">
        <f>IF($B228&lt;'RI compounds'!$C$5,IF($B228&gt;'RI compounds'!$C$4,INT(EXP(($B228-'RI compounds'!$C$4)/'RI compounds'!$H$5+LN('RI compounds'!$D$4))),""),"")</f>
        <v>#REF!</v>
      </c>
      <c r="F228" s="45" t="e">
        <f>IF($B228&lt;'RI compounds'!$C$6,IF($B228&gt;'RI compounds'!$C$5,INT(EXP(($B228-'RI compounds'!$C$5)/'RI compounds'!$H$6+LN('RI compounds'!$D$5))),""),"")</f>
        <v>#REF!</v>
      </c>
      <c r="G228" s="45" t="e">
        <f>IF($B228&lt;'RI compounds'!$C$7,IF($B228&gt;'RI compounds'!$C$6,INT(EXP(($B228-'RI compounds'!$C$6)/'RI compounds'!$H$7+LN('RI compounds'!$D$6))),""),"")</f>
        <v>#REF!</v>
      </c>
      <c r="H228" s="45" t="e">
        <f>IF($B228&lt;'RI compounds'!$C$8,IF($B228&gt;'RI compounds'!$C$7,INT(EXP(($B228-'RI compounds'!$C$7)/'RI compounds'!$H$8+LN('RI compounds'!$D$7))),""),"")</f>
        <v>#REF!</v>
      </c>
      <c r="I228" s="45" t="e">
        <f>IF($B228&lt;'RI compounds'!$C$9,IF($B228&gt;'RI compounds'!$C$8,INT(EXP(($B228-'RI compounds'!$C$8)/'RI compounds'!$H$9+LN('RI compounds'!$D$8))),""),"")</f>
        <v>#REF!</v>
      </c>
      <c r="J228" s="45" t="e">
        <f>IF($B228&lt;'RI compounds'!$C$10,IF($B228&gt;'RI compounds'!$C$9,INT(EXP(($B228-'RI compounds'!$C$9)/'RI compounds'!$H$10+LN('RI compounds'!$D$9))),""),"")</f>
        <v>#REF!</v>
      </c>
      <c r="K228" s="45" t="e">
        <f>IF($B228&lt;'RI compounds'!$C$11,IF($B228&gt;'RI compounds'!$C$10,INT(EXP(($B228-'RI compounds'!$C$10)/'RI compounds'!$H$11+LN('RI compounds'!$D$10))),""),"")</f>
        <v>#REF!</v>
      </c>
      <c r="L228" s="45" t="e">
        <f>IF($B228&lt;'RI compounds'!$C$12,IF($B228&gt;'RI compounds'!$C$11,INT(EXP(($B228-'RI compounds'!$C$11)/'RI compounds'!$H$12+LN('RI compounds'!$D$11))),""),"")</f>
        <v>#REF!</v>
      </c>
      <c r="M228" s="45" t="e">
        <f>IF($B228&lt;'RI compounds'!$C$13,IF($B228&gt;'RI compounds'!$C$12,INT(EXP(($B228-'RI compounds'!$C$12)/'RI compounds'!$H$13+LN('RI compounds'!$D$12))),""),"")</f>
        <v>#REF!</v>
      </c>
      <c r="N228" s="45" t="e">
        <f>IF($B228&lt;'RI compounds'!$C$14,IF($B228&gt;'RI compounds'!$C$13,INT(EXP(($B228-'RI compounds'!$C$13)/'RI compounds'!$H$14+LN('RI compounds'!$D$13))),""),"")</f>
        <v>#REF!</v>
      </c>
      <c r="O228" s="45" t="e">
        <f>IF($B228&lt;'RI compounds'!$C$15,IF($B228&gt;'RI compounds'!$C$14,INT(EXP(($B228-'RI compounds'!$C$14)/'RI compounds'!$H$15+LN('RI compounds'!$D$14))),""),"")</f>
        <v>#REF!</v>
      </c>
      <c r="P228" s="45" t="e">
        <f>IF($B228&lt;'RI compounds'!$C$16,IF($B228&gt;'RI compounds'!$C$15,INT(EXP(($B228-'RI compounds'!$C$15)/'RI compounds'!$H$16+LN('RI compounds'!$D$15))),""),"")</f>
        <v>#REF!</v>
      </c>
      <c r="Q228" s="45" t="e">
        <f>IF($B228&lt;'RI compounds'!$C$17,IF($B228&gt;'RI compounds'!$C$16,INT(EXP(($B228-'RI compounds'!$C$16)/'RI compounds'!$H$17+LN('RI compounds'!$D$16))),""),"")</f>
        <v>#REF!</v>
      </c>
      <c r="R228" s="45" t="e">
        <f>IF($B228&lt;'RI compounds'!$C$18,IF($B228&gt;'RI compounds'!$C$17,INT(EXP(($B228-'RI compounds'!$C$17)/'RI compounds'!$H$18+LN('RI compounds'!$D$17))),""),"")</f>
        <v>#REF!</v>
      </c>
      <c r="S228" s="45" t="e">
        <f>IF($B228&lt;'RI compounds'!$C$19,IF($B228&gt;'RI compounds'!$C$18,INT(EXP(($B228-'RI compounds'!$C$18)/'RI compounds'!$H$19+LN('RI compounds'!$D$18))),""),"")</f>
        <v>#REF!</v>
      </c>
      <c r="T228" s="45" t="e">
        <f>IF($B228&lt;'RI compounds'!$C$20,IF($B228&gt;'RI compounds'!$C$19,INT(EXP(($B228-'RI compounds'!$C$19)/'RI compounds'!$H$20+LN('RI compounds'!$D$19))),""),"")</f>
        <v>#REF!</v>
      </c>
      <c r="U228" s="45" t="e">
        <f>IF($B228&lt;'RI compounds'!$C$21,IF($B228&gt;'RI compounds'!$C$20,INT(EXP(($B228-'RI compounds'!$C$20)/'RI compounds'!$H$21+LN('RI compounds'!$D$20))),""),"")</f>
        <v>#REF!</v>
      </c>
      <c r="V228" s="45" t="e">
        <f>IF($B228&gt;'RI compounds'!$C$21,INT(EXP(($B228-'RI compounds'!$C$20)/'RI compounds'!$H$21+LN('RI compounds'!$D$20))),"")</f>
        <v>#REF!</v>
      </c>
      <c r="W228" s="28"/>
      <c r="X228" s="48">
        <f>All!B228</f>
        <v>0</v>
      </c>
      <c r="Y228" s="46">
        <f>+All!F228</f>
        <v>0</v>
      </c>
      <c r="Z228" s="49">
        <f>+All!H228</f>
        <v>0</v>
      </c>
      <c r="AA228" s="50" t="e">
        <f>IF($Z228=500,'RI compounds'!$C$3,IF($Z228&lt;'RI compounds'!$D$3,(LN($Z228)-LN('RI compounds'!$D$3))*'RI compounds'!$H$4+'RI compounds'!$C$3,""))</f>
        <v>#NUM!</v>
      </c>
      <c r="AB228" s="50" t="str">
        <f>IF($Z228=600,'RI compounds'!$C$4,IF($Z228&lt;'RI compounds'!$D$4,IF($Z228&gt;'RI compounds'!$D$3,(LN($Z228)-LN('RI compounds'!$D$3))*'RI compounds'!$H$4+'RI compounds'!$C$3,""),""))</f>
        <v/>
      </c>
      <c r="AC228" s="50" t="str">
        <f>IF($Z228=700,+'RI compounds'!$C$5,IF($Z228&lt;'RI compounds'!$D$5,IF($Z228&gt;'RI compounds'!$D$4,(LN($Z228)-LN('RI compounds'!$D$4))*'RI compounds'!$H$5+'RI compounds'!$C$4,""),""))</f>
        <v/>
      </c>
      <c r="AD228" s="50" t="str">
        <f>IF($Z228=800,'RI compounds'!$C$6,IF($Z228&lt;'RI compounds'!$D$6,IF($Z228&gt;'RI compounds'!$D$5,(LN($Z228)-LN('RI compounds'!$D$5))*'RI compounds'!$H$6+'RI compounds'!$C$5,""),""))</f>
        <v/>
      </c>
      <c r="AE228" s="50" t="str">
        <f>IF($Z228=900,'RI compounds'!$C$7,IF($Z228&lt;'RI compounds'!$D$7,IF($Z228&gt;'RI compounds'!$D$6,(LN($Z228)-LN('RI compounds'!$D$6))*'RI compounds'!$H$7+'RI compounds'!$C$6,""),""))</f>
        <v/>
      </c>
      <c r="AF228" s="50" t="str">
        <f>IF($Z228=1000,'RI compounds'!$C$8,IF($Z228&lt;'RI compounds'!$D$8,IF($Z228&gt;'RI compounds'!$D$7,(LN($Z228)-LN('RI compounds'!$D$7))*'RI compounds'!$H$8+'RI compounds'!$C$7,""),""))</f>
        <v/>
      </c>
      <c r="AG228" s="50" t="str">
        <f>IF($Z228=1100,'RI compounds'!$C$9,IF($Z228&lt;'RI compounds'!$D$9,IF($Z228&gt;'RI compounds'!$D$8,(LN($Z228)-LN('RI compounds'!$D$8))*'RI compounds'!$H$9+'RI compounds'!$C$8,""),""))</f>
        <v/>
      </c>
      <c r="AH228" s="50" t="str">
        <f>IF($Z228=1200,'RI compounds'!$C$10,IF($Z228&lt;'RI compounds'!$D$10,IF($Z228&gt;'RI compounds'!$D$9,(LN($Z228)-LN('RI compounds'!$D$9))*'RI compounds'!$H$10+'RI compounds'!$C$9,""),""))</f>
        <v/>
      </c>
      <c r="AI228" s="50" t="str">
        <f>IF($Z228=1300,'RI compounds'!$C$11,IF($Z228&lt;'RI compounds'!$D$11,IF($Z228&gt;'RI compounds'!$D$10,(LN($Z228)-LN('RI compounds'!$D$10))*'RI compounds'!$H$11+'RI compounds'!$C$10,""),""))</f>
        <v/>
      </c>
      <c r="AJ228" s="50" t="str">
        <f>IF($Z228=1400,'RI compounds'!$C$12,IF($Z228&lt;'RI compounds'!$D$12,IF($Z228&gt;'RI compounds'!$D$11,(LN($Z228)-LN('RI compounds'!$D$11))*'RI compounds'!$H$12+'RI compounds'!$C$11,""),""))</f>
        <v/>
      </c>
      <c r="AK228" s="50" t="str">
        <f>IF($Z228=1500,'RI compounds'!$C$13,IF($Z228&lt;'RI compounds'!$D$13,IF($Z228&gt;'RI compounds'!$D$12,(LN($Z228)-LN('RI compounds'!$D$12))*'RI compounds'!$H$13+'RI compounds'!$C$12,""),""))</f>
        <v/>
      </c>
      <c r="AL228" s="50" t="str">
        <f>IF($Z228=1600,'RI compounds'!$C$14,IF($Z228&lt;'RI compounds'!$D$14,IF($Z228&gt;'RI compounds'!$D$13,(LN($Z228)-LN('RI compounds'!$D$13))*'RI compounds'!$H$14+'RI compounds'!$C$13,""),""))</f>
        <v/>
      </c>
      <c r="AM228" s="50" t="str">
        <f>IF($Z228=1700,'RI compounds'!$C$15,IF($Z228&lt;'RI compounds'!$D$15,IF($Z228&gt;'RI compounds'!$D$14,(LN($Z228)-LN('RI compounds'!$D$14))*'RI compounds'!$H$15+'RI compounds'!$C$14,""),""))</f>
        <v/>
      </c>
      <c r="AN228" s="50" t="str">
        <f>IF($Z228=1800,'RI compounds'!$C$16,IF($Z228&lt;'RI compounds'!$D$16,IF($Z228&gt;'RI compounds'!$D$15,(LN($Z228)-LN('RI compounds'!$D$15))*'RI compounds'!$H$16+'RI compounds'!$C$15,""),""))</f>
        <v/>
      </c>
      <c r="AO228" s="50" t="str">
        <f>IF($Z228=1900,'RI compounds'!$C$17,IF($Z228&lt;'RI compounds'!$D$17,IF($Z228&gt;'RI compounds'!$D$16,(LN($Z228)-LN('RI compounds'!$D$16))*'RI compounds'!$H$17+'RI compounds'!$C$16,""),""))</f>
        <v/>
      </c>
      <c r="AP228" s="50" t="str">
        <f>IF($Z228=2000,'RI compounds'!$C$18,IF($Z228&lt;'RI compounds'!$D$18,IF($Z228&gt;'RI compounds'!$D$17,(LN($Z228)-LN('RI compounds'!$D$17))*'RI compounds'!$H$18+'RI compounds'!$C$17,""),""))</f>
        <v/>
      </c>
      <c r="AQ228" s="50" t="str">
        <f>IF($Z228=2100,'RI compounds'!$C$19,IF($Z228&lt;'RI compounds'!$D$19,IF($Z228&gt;'RI compounds'!$D$18,(LN($Z228)-LN('RI compounds'!$D$18))*'RI compounds'!$H$19+'RI compounds'!$C$18,""),""))</f>
        <v/>
      </c>
      <c r="AR228" s="50" t="str">
        <f>IF($Z228=2200,'RI compounds'!$C$20,IF($Z228&lt;'RI compounds'!$D$20,IF($Z228&gt;'RI compounds'!$D$19,(LN($Z228)-LN('RI compounds'!$D$19))*'RI compounds'!$H$20+'RI compounds'!$C$19,""),""))</f>
        <v/>
      </c>
      <c r="AS228" s="50" t="str">
        <f>IF($Z228=2300,'RI compounds'!$C$21,IF($Z228&lt;'RI compounds'!$D$21,IF($Z228&gt;'RI compounds'!$D$20,(LN($Z228)-LN('RI compounds'!$D$20))*'RI compounds'!$H$21+'RI compounds'!$C$20,""),""))</f>
        <v/>
      </c>
      <c r="AT228" s="50" t="str">
        <f>IF($Z228&gt;2300,(LN($Z228)-LN('RI compounds'!$D$20))*'RI compounds'!$H$21+'RI compounds'!$C$20,"")</f>
        <v/>
      </c>
    </row>
    <row r="229" spans="1:46" s="7" customFormat="1" ht="15" x14ac:dyDescent="0.25">
      <c r="A229" s="46">
        <f>+All!F229</f>
        <v>0</v>
      </c>
      <c r="B229" s="47" t="e">
        <f>All!#REF!</f>
        <v>#REF!</v>
      </c>
      <c r="C229" s="45" t="e">
        <f>IF(B229&lt;'RI compounds'!$C$3,INT(EXP((B229-'RI compounds'!$C$3)/'RI compounds'!$H$4+LN('RI compounds'!$D$3))),"")</f>
        <v>#REF!</v>
      </c>
      <c r="D229" s="45" t="e">
        <f>IF($B229&lt;'RI compounds'!$C$4,IF($B229&gt;'RI compounds'!$C$3,INT(EXP(($B229-'RI compounds'!$C$3)/'RI compounds'!$H$4+LN('RI compounds'!$D$3))),""),"")</f>
        <v>#REF!</v>
      </c>
      <c r="E229" s="45" t="e">
        <f>IF($B229&lt;'RI compounds'!$C$5,IF($B229&gt;'RI compounds'!$C$4,INT(EXP(($B229-'RI compounds'!$C$4)/'RI compounds'!$H$5+LN('RI compounds'!$D$4))),""),"")</f>
        <v>#REF!</v>
      </c>
      <c r="F229" s="45" t="e">
        <f>IF($B229&lt;'RI compounds'!$C$6,IF($B229&gt;'RI compounds'!$C$5,INT(EXP(($B229-'RI compounds'!$C$5)/'RI compounds'!$H$6+LN('RI compounds'!$D$5))),""),"")</f>
        <v>#REF!</v>
      </c>
      <c r="G229" s="45" t="e">
        <f>IF($B229&lt;'RI compounds'!$C$7,IF($B229&gt;'RI compounds'!$C$6,INT(EXP(($B229-'RI compounds'!$C$6)/'RI compounds'!$H$7+LN('RI compounds'!$D$6))),""),"")</f>
        <v>#REF!</v>
      </c>
      <c r="H229" s="45" t="e">
        <f>IF($B229&lt;'RI compounds'!$C$8,IF($B229&gt;'RI compounds'!$C$7,INT(EXP(($B229-'RI compounds'!$C$7)/'RI compounds'!$H$8+LN('RI compounds'!$D$7))),""),"")</f>
        <v>#REF!</v>
      </c>
      <c r="I229" s="45" t="e">
        <f>IF($B229&lt;'RI compounds'!$C$9,IF($B229&gt;'RI compounds'!$C$8,INT(EXP(($B229-'RI compounds'!$C$8)/'RI compounds'!$H$9+LN('RI compounds'!$D$8))),""),"")</f>
        <v>#REF!</v>
      </c>
      <c r="J229" s="45" t="e">
        <f>IF($B229&lt;'RI compounds'!$C$10,IF($B229&gt;'RI compounds'!$C$9,INT(EXP(($B229-'RI compounds'!$C$9)/'RI compounds'!$H$10+LN('RI compounds'!$D$9))),""),"")</f>
        <v>#REF!</v>
      </c>
      <c r="K229" s="45" t="e">
        <f>IF($B229&lt;'RI compounds'!$C$11,IF($B229&gt;'RI compounds'!$C$10,INT(EXP(($B229-'RI compounds'!$C$10)/'RI compounds'!$H$11+LN('RI compounds'!$D$10))),""),"")</f>
        <v>#REF!</v>
      </c>
      <c r="L229" s="45" t="e">
        <f>IF($B229&lt;'RI compounds'!$C$12,IF($B229&gt;'RI compounds'!$C$11,INT(EXP(($B229-'RI compounds'!$C$11)/'RI compounds'!$H$12+LN('RI compounds'!$D$11))),""),"")</f>
        <v>#REF!</v>
      </c>
      <c r="M229" s="45" t="e">
        <f>IF($B229&lt;'RI compounds'!$C$13,IF($B229&gt;'RI compounds'!$C$12,INT(EXP(($B229-'RI compounds'!$C$12)/'RI compounds'!$H$13+LN('RI compounds'!$D$12))),""),"")</f>
        <v>#REF!</v>
      </c>
      <c r="N229" s="45" t="e">
        <f>IF($B229&lt;'RI compounds'!$C$14,IF($B229&gt;'RI compounds'!$C$13,INT(EXP(($B229-'RI compounds'!$C$13)/'RI compounds'!$H$14+LN('RI compounds'!$D$13))),""),"")</f>
        <v>#REF!</v>
      </c>
      <c r="O229" s="45" t="e">
        <f>IF($B229&lt;'RI compounds'!$C$15,IF($B229&gt;'RI compounds'!$C$14,INT(EXP(($B229-'RI compounds'!$C$14)/'RI compounds'!$H$15+LN('RI compounds'!$D$14))),""),"")</f>
        <v>#REF!</v>
      </c>
      <c r="P229" s="45" t="e">
        <f>IF($B229&lt;'RI compounds'!$C$16,IF($B229&gt;'RI compounds'!$C$15,INT(EXP(($B229-'RI compounds'!$C$15)/'RI compounds'!$H$16+LN('RI compounds'!$D$15))),""),"")</f>
        <v>#REF!</v>
      </c>
      <c r="Q229" s="45" t="e">
        <f>IF($B229&lt;'RI compounds'!$C$17,IF($B229&gt;'RI compounds'!$C$16,INT(EXP(($B229-'RI compounds'!$C$16)/'RI compounds'!$H$17+LN('RI compounds'!$D$16))),""),"")</f>
        <v>#REF!</v>
      </c>
      <c r="R229" s="45" t="e">
        <f>IF($B229&lt;'RI compounds'!$C$18,IF($B229&gt;'RI compounds'!$C$17,INT(EXP(($B229-'RI compounds'!$C$17)/'RI compounds'!$H$18+LN('RI compounds'!$D$17))),""),"")</f>
        <v>#REF!</v>
      </c>
      <c r="S229" s="45" t="e">
        <f>IF($B229&lt;'RI compounds'!$C$19,IF($B229&gt;'RI compounds'!$C$18,INT(EXP(($B229-'RI compounds'!$C$18)/'RI compounds'!$H$19+LN('RI compounds'!$D$18))),""),"")</f>
        <v>#REF!</v>
      </c>
      <c r="T229" s="45" t="e">
        <f>IF($B229&lt;'RI compounds'!$C$20,IF($B229&gt;'RI compounds'!$C$19,INT(EXP(($B229-'RI compounds'!$C$19)/'RI compounds'!$H$20+LN('RI compounds'!$D$19))),""),"")</f>
        <v>#REF!</v>
      </c>
      <c r="U229" s="45" t="e">
        <f>IF($B229&lt;'RI compounds'!$C$21,IF($B229&gt;'RI compounds'!$C$20,INT(EXP(($B229-'RI compounds'!$C$20)/'RI compounds'!$H$21+LN('RI compounds'!$D$20))),""),"")</f>
        <v>#REF!</v>
      </c>
      <c r="V229" s="45" t="e">
        <f>IF($B229&gt;'RI compounds'!$C$21,INT(EXP(($B229-'RI compounds'!$C$20)/'RI compounds'!$H$21+LN('RI compounds'!$D$20))),"")</f>
        <v>#REF!</v>
      </c>
      <c r="W229" s="28"/>
      <c r="X229" s="48">
        <f>All!B229</f>
        <v>0</v>
      </c>
      <c r="Y229" s="46">
        <f>+All!F229</f>
        <v>0</v>
      </c>
      <c r="Z229" s="49">
        <f>+All!H229</f>
        <v>0</v>
      </c>
      <c r="AA229" s="50" t="e">
        <f>IF($Z229=500,'RI compounds'!$C$3,IF($Z229&lt;'RI compounds'!$D$3,(LN($Z229)-LN('RI compounds'!$D$3))*'RI compounds'!$H$4+'RI compounds'!$C$3,""))</f>
        <v>#NUM!</v>
      </c>
      <c r="AB229" s="50" t="str">
        <f>IF($Z229=600,'RI compounds'!$C$4,IF($Z229&lt;'RI compounds'!$D$4,IF($Z229&gt;'RI compounds'!$D$3,(LN($Z229)-LN('RI compounds'!$D$3))*'RI compounds'!$H$4+'RI compounds'!$C$3,""),""))</f>
        <v/>
      </c>
      <c r="AC229" s="50" t="str">
        <f>IF($Z229=700,+'RI compounds'!$C$5,IF($Z229&lt;'RI compounds'!$D$5,IF($Z229&gt;'RI compounds'!$D$4,(LN($Z229)-LN('RI compounds'!$D$4))*'RI compounds'!$H$5+'RI compounds'!$C$4,""),""))</f>
        <v/>
      </c>
      <c r="AD229" s="50" t="str">
        <f>IF($Z229=800,'RI compounds'!$C$6,IF($Z229&lt;'RI compounds'!$D$6,IF($Z229&gt;'RI compounds'!$D$5,(LN($Z229)-LN('RI compounds'!$D$5))*'RI compounds'!$H$6+'RI compounds'!$C$5,""),""))</f>
        <v/>
      </c>
      <c r="AE229" s="50" t="str">
        <f>IF($Z229=900,'RI compounds'!$C$7,IF($Z229&lt;'RI compounds'!$D$7,IF($Z229&gt;'RI compounds'!$D$6,(LN($Z229)-LN('RI compounds'!$D$6))*'RI compounds'!$H$7+'RI compounds'!$C$6,""),""))</f>
        <v/>
      </c>
      <c r="AF229" s="50" t="str">
        <f>IF($Z229=1000,'RI compounds'!$C$8,IF($Z229&lt;'RI compounds'!$D$8,IF($Z229&gt;'RI compounds'!$D$7,(LN($Z229)-LN('RI compounds'!$D$7))*'RI compounds'!$H$8+'RI compounds'!$C$7,""),""))</f>
        <v/>
      </c>
      <c r="AG229" s="50" t="str">
        <f>IF($Z229=1100,'RI compounds'!$C$9,IF($Z229&lt;'RI compounds'!$D$9,IF($Z229&gt;'RI compounds'!$D$8,(LN($Z229)-LN('RI compounds'!$D$8))*'RI compounds'!$H$9+'RI compounds'!$C$8,""),""))</f>
        <v/>
      </c>
      <c r="AH229" s="50" t="str">
        <f>IF($Z229=1200,'RI compounds'!$C$10,IF($Z229&lt;'RI compounds'!$D$10,IF($Z229&gt;'RI compounds'!$D$9,(LN($Z229)-LN('RI compounds'!$D$9))*'RI compounds'!$H$10+'RI compounds'!$C$9,""),""))</f>
        <v/>
      </c>
      <c r="AI229" s="50" t="str">
        <f>IF($Z229=1300,'RI compounds'!$C$11,IF($Z229&lt;'RI compounds'!$D$11,IF($Z229&gt;'RI compounds'!$D$10,(LN($Z229)-LN('RI compounds'!$D$10))*'RI compounds'!$H$11+'RI compounds'!$C$10,""),""))</f>
        <v/>
      </c>
      <c r="AJ229" s="50" t="str">
        <f>IF($Z229=1400,'RI compounds'!$C$12,IF($Z229&lt;'RI compounds'!$D$12,IF($Z229&gt;'RI compounds'!$D$11,(LN($Z229)-LN('RI compounds'!$D$11))*'RI compounds'!$H$12+'RI compounds'!$C$11,""),""))</f>
        <v/>
      </c>
      <c r="AK229" s="50" t="str">
        <f>IF($Z229=1500,'RI compounds'!$C$13,IF($Z229&lt;'RI compounds'!$D$13,IF($Z229&gt;'RI compounds'!$D$12,(LN($Z229)-LN('RI compounds'!$D$12))*'RI compounds'!$H$13+'RI compounds'!$C$12,""),""))</f>
        <v/>
      </c>
      <c r="AL229" s="50" t="str">
        <f>IF($Z229=1600,'RI compounds'!$C$14,IF($Z229&lt;'RI compounds'!$D$14,IF($Z229&gt;'RI compounds'!$D$13,(LN($Z229)-LN('RI compounds'!$D$13))*'RI compounds'!$H$14+'RI compounds'!$C$13,""),""))</f>
        <v/>
      </c>
      <c r="AM229" s="50" t="str">
        <f>IF($Z229=1700,'RI compounds'!$C$15,IF($Z229&lt;'RI compounds'!$D$15,IF($Z229&gt;'RI compounds'!$D$14,(LN($Z229)-LN('RI compounds'!$D$14))*'RI compounds'!$H$15+'RI compounds'!$C$14,""),""))</f>
        <v/>
      </c>
      <c r="AN229" s="50" t="str">
        <f>IF($Z229=1800,'RI compounds'!$C$16,IF($Z229&lt;'RI compounds'!$D$16,IF($Z229&gt;'RI compounds'!$D$15,(LN($Z229)-LN('RI compounds'!$D$15))*'RI compounds'!$H$16+'RI compounds'!$C$15,""),""))</f>
        <v/>
      </c>
      <c r="AO229" s="50" t="str">
        <f>IF($Z229=1900,'RI compounds'!$C$17,IF($Z229&lt;'RI compounds'!$D$17,IF($Z229&gt;'RI compounds'!$D$16,(LN($Z229)-LN('RI compounds'!$D$16))*'RI compounds'!$H$17+'RI compounds'!$C$16,""),""))</f>
        <v/>
      </c>
      <c r="AP229" s="50" t="str">
        <f>IF($Z229=2000,'RI compounds'!$C$18,IF($Z229&lt;'RI compounds'!$D$18,IF($Z229&gt;'RI compounds'!$D$17,(LN($Z229)-LN('RI compounds'!$D$17))*'RI compounds'!$H$18+'RI compounds'!$C$17,""),""))</f>
        <v/>
      </c>
      <c r="AQ229" s="50" t="str">
        <f>IF($Z229=2100,'RI compounds'!$C$19,IF($Z229&lt;'RI compounds'!$D$19,IF($Z229&gt;'RI compounds'!$D$18,(LN($Z229)-LN('RI compounds'!$D$18))*'RI compounds'!$H$19+'RI compounds'!$C$18,""),""))</f>
        <v/>
      </c>
      <c r="AR229" s="50" t="str">
        <f>IF($Z229=2200,'RI compounds'!$C$20,IF($Z229&lt;'RI compounds'!$D$20,IF($Z229&gt;'RI compounds'!$D$19,(LN($Z229)-LN('RI compounds'!$D$19))*'RI compounds'!$H$20+'RI compounds'!$C$19,""),""))</f>
        <v/>
      </c>
      <c r="AS229" s="50" t="str">
        <f>IF($Z229=2300,'RI compounds'!$C$21,IF($Z229&lt;'RI compounds'!$D$21,IF($Z229&gt;'RI compounds'!$D$20,(LN($Z229)-LN('RI compounds'!$D$20))*'RI compounds'!$H$21+'RI compounds'!$C$20,""),""))</f>
        <v/>
      </c>
      <c r="AT229" s="50" t="str">
        <f>IF($Z229&gt;2300,(LN($Z229)-LN('RI compounds'!$D$20))*'RI compounds'!$H$21+'RI compounds'!$C$20,"")</f>
        <v/>
      </c>
    </row>
    <row r="230" spans="1:46" s="7" customFormat="1" ht="15" x14ac:dyDescent="0.25">
      <c r="A230" s="46">
        <f>+All!F230</f>
        <v>0</v>
      </c>
      <c r="B230" s="47" t="e">
        <f>All!#REF!</f>
        <v>#REF!</v>
      </c>
      <c r="C230" s="45" t="e">
        <f>IF(B230&lt;'RI compounds'!$C$3,INT(EXP((B230-'RI compounds'!$C$3)/'RI compounds'!$H$4+LN('RI compounds'!$D$3))),"")</f>
        <v>#REF!</v>
      </c>
      <c r="D230" s="45" t="e">
        <f>IF($B230&lt;'RI compounds'!$C$4,IF($B230&gt;'RI compounds'!$C$3,INT(EXP(($B230-'RI compounds'!$C$3)/'RI compounds'!$H$4+LN('RI compounds'!$D$3))),""),"")</f>
        <v>#REF!</v>
      </c>
      <c r="E230" s="45" t="e">
        <f>IF($B230&lt;'RI compounds'!$C$5,IF($B230&gt;'RI compounds'!$C$4,INT(EXP(($B230-'RI compounds'!$C$4)/'RI compounds'!$H$5+LN('RI compounds'!$D$4))),""),"")</f>
        <v>#REF!</v>
      </c>
      <c r="F230" s="45" t="e">
        <f>IF($B230&lt;'RI compounds'!$C$6,IF($B230&gt;'RI compounds'!$C$5,INT(EXP(($B230-'RI compounds'!$C$5)/'RI compounds'!$H$6+LN('RI compounds'!$D$5))),""),"")</f>
        <v>#REF!</v>
      </c>
      <c r="G230" s="45" t="e">
        <f>IF($B230&lt;'RI compounds'!$C$7,IF($B230&gt;'RI compounds'!$C$6,INT(EXP(($B230-'RI compounds'!$C$6)/'RI compounds'!$H$7+LN('RI compounds'!$D$6))),""),"")</f>
        <v>#REF!</v>
      </c>
      <c r="H230" s="45" t="e">
        <f>IF($B230&lt;'RI compounds'!$C$8,IF($B230&gt;'RI compounds'!$C$7,INT(EXP(($B230-'RI compounds'!$C$7)/'RI compounds'!$H$8+LN('RI compounds'!$D$7))),""),"")</f>
        <v>#REF!</v>
      </c>
      <c r="I230" s="45" t="e">
        <f>IF($B230&lt;'RI compounds'!$C$9,IF($B230&gt;'RI compounds'!$C$8,INT(EXP(($B230-'RI compounds'!$C$8)/'RI compounds'!$H$9+LN('RI compounds'!$D$8))),""),"")</f>
        <v>#REF!</v>
      </c>
      <c r="J230" s="45" t="e">
        <f>IF($B230&lt;'RI compounds'!$C$10,IF($B230&gt;'RI compounds'!$C$9,INT(EXP(($B230-'RI compounds'!$C$9)/'RI compounds'!$H$10+LN('RI compounds'!$D$9))),""),"")</f>
        <v>#REF!</v>
      </c>
      <c r="K230" s="45" t="e">
        <f>IF($B230&lt;'RI compounds'!$C$11,IF($B230&gt;'RI compounds'!$C$10,INT(EXP(($B230-'RI compounds'!$C$10)/'RI compounds'!$H$11+LN('RI compounds'!$D$10))),""),"")</f>
        <v>#REF!</v>
      </c>
      <c r="L230" s="45" t="e">
        <f>IF($B230&lt;'RI compounds'!$C$12,IF($B230&gt;'RI compounds'!$C$11,INT(EXP(($B230-'RI compounds'!$C$11)/'RI compounds'!$H$12+LN('RI compounds'!$D$11))),""),"")</f>
        <v>#REF!</v>
      </c>
      <c r="M230" s="45" t="e">
        <f>IF($B230&lt;'RI compounds'!$C$13,IF($B230&gt;'RI compounds'!$C$12,INT(EXP(($B230-'RI compounds'!$C$12)/'RI compounds'!$H$13+LN('RI compounds'!$D$12))),""),"")</f>
        <v>#REF!</v>
      </c>
      <c r="N230" s="45" t="e">
        <f>IF($B230&lt;'RI compounds'!$C$14,IF($B230&gt;'RI compounds'!$C$13,INT(EXP(($B230-'RI compounds'!$C$13)/'RI compounds'!$H$14+LN('RI compounds'!$D$13))),""),"")</f>
        <v>#REF!</v>
      </c>
      <c r="O230" s="45" t="e">
        <f>IF($B230&lt;'RI compounds'!$C$15,IF($B230&gt;'RI compounds'!$C$14,INT(EXP(($B230-'RI compounds'!$C$14)/'RI compounds'!$H$15+LN('RI compounds'!$D$14))),""),"")</f>
        <v>#REF!</v>
      </c>
      <c r="P230" s="45" t="e">
        <f>IF($B230&lt;'RI compounds'!$C$16,IF($B230&gt;'RI compounds'!$C$15,INT(EXP(($B230-'RI compounds'!$C$15)/'RI compounds'!$H$16+LN('RI compounds'!$D$15))),""),"")</f>
        <v>#REF!</v>
      </c>
      <c r="Q230" s="45" t="e">
        <f>IF($B230&lt;'RI compounds'!$C$17,IF($B230&gt;'RI compounds'!$C$16,INT(EXP(($B230-'RI compounds'!$C$16)/'RI compounds'!$H$17+LN('RI compounds'!$D$16))),""),"")</f>
        <v>#REF!</v>
      </c>
      <c r="R230" s="45" t="e">
        <f>IF($B230&lt;'RI compounds'!$C$18,IF($B230&gt;'RI compounds'!$C$17,INT(EXP(($B230-'RI compounds'!$C$17)/'RI compounds'!$H$18+LN('RI compounds'!$D$17))),""),"")</f>
        <v>#REF!</v>
      </c>
      <c r="S230" s="45" t="e">
        <f>IF($B230&lt;'RI compounds'!$C$19,IF($B230&gt;'RI compounds'!$C$18,INT(EXP(($B230-'RI compounds'!$C$18)/'RI compounds'!$H$19+LN('RI compounds'!$D$18))),""),"")</f>
        <v>#REF!</v>
      </c>
      <c r="T230" s="45" t="e">
        <f>IF($B230&lt;'RI compounds'!$C$20,IF($B230&gt;'RI compounds'!$C$19,INT(EXP(($B230-'RI compounds'!$C$19)/'RI compounds'!$H$20+LN('RI compounds'!$D$19))),""),"")</f>
        <v>#REF!</v>
      </c>
      <c r="U230" s="45" t="e">
        <f>IF($B230&lt;'RI compounds'!$C$21,IF($B230&gt;'RI compounds'!$C$20,INT(EXP(($B230-'RI compounds'!$C$20)/'RI compounds'!$H$21+LN('RI compounds'!$D$20))),""),"")</f>
        <v>#REF!</v>
      </c>
      <c r="V230" s="45" t="e">
        <f>IF($B230&gt;'RI compounds'!$C$21,INT(EXP(($B230-'RI compounds'!$C$20)/'RI compounds'!$H$21+LN('RI compounds'!$D$20))),"")</f>
        <v>#REF!</v>
      </c>
      <c r="W230" s="28"/>
      <c r="X230" s="48">
        <f>All!B230</f>
        <v>0</v>
      </c>
      <c r="Y230" s="46">
        <f>+All!F230</f>
        <v>0</v>
      </c>
      <c r="Z230" s="49">
        <f>+All!H230</f>
        <v>0</v>
      </c>
      <c r="AA230" s="50" t="e">
        <f>IF($Z230=500,'RI compounds'!$C$3,IF($Z230&lt;'RI compounds'!$D$3,(LN($Z230)-LN('RI compounds'!$D$3))*'RI compounds'!$H$4+'RI compounds'!$C$3,""))</f>
        <v>#NUM!</v>
      </c>
      <c r="AB230" s="50" t="str">
        <f>IF($Z230=600,'RI compounds'!$C$4,IF($Z230&lt;'RI compounds'!$D$4,IF($Z230&gt;'RI compounds'!$D$3,(LN($Z230)-LN('RI compounds'!$D$3))*'RI compounds'!$H$4+'RI compounds'!$C$3,""),""))</f>
        <v/>
      </c>
      <c r="AC230" s="50" t="str">
        <f>IF($Z230=700,+'RI compounds'!$C$5,IF($Z230&lt;'RI compounds'!$D$5,IF($Z230&gt;'RI compounds'!$D$4,(LN($Z230)-LN('RI compounds'!$D$4))*'RI compounds'!$H$5+'RI compounds'!$C$4,""),""))</f>
        <v/>
      </c>
      <c r="AD230" s="50" t="str">
        <f>IF($Z230=800,'RI compounds'!$C$6,IF($Z230&lt;'RI compounds'!$D$6,IF($Z230&gt;'RI compounds'!$D$5,(LN($Z230)-LN('RI compounds'!$D$5))*'RI compounds'!$H$6+'RI compounds'!$C$5,""),""))</f>
        <v/>
      </c>
      <c r="AE230" s="50" t="str">
        <f>IF($Z230=900,'RI compounds'!$C$7,IF($Z230&lt;'RI compounds'!$D$7,IF($Z230&gt;'RI compounds'!$D$6,(LN($Z230)-LN('RI compounds'!$D$6))*'RI compounds'!$H$7+'RI compounds'!$C$6,""),""))</f>
        <v/>
      </c>
      <c r="AF230" s="50" t="str">
        <f>IF($Z230=1000,'RI compounds'!$C$8,IF($Z230&lt;'RI compounds'!$D$8,IF($Z230&gt;'RI compounds'!$D$7,(LN($Z230)-LN('RI compounds'!$D$7))*'RI compounds'!$H$8+'RI compounds'!$C$7,""),""))</f>
        <v/>
      </c>
      <c r="AG230" s="50" t="str">
        <f>IF($Z230=1100,'RI compounds'!$C$9,IF($Z230&lt;'RI compounds'!$D$9,IF($Z230&gt;'RI compounds'!$D$8,(LN($Z230)-LN('RI compounds'!$D$8))*'RI compounds'!$H$9+'RI compounds'!$C$8,""),""))</f>
        <v/>
      </c>
      <c r="AH230" s="50" t="str">
        <f>IF($Z230=1200,'RI compounds'!$C$10,IF($Z230&lt;'RI compounds'!$D$10,IF($Z230&gt;'RI compounds'!$D$9,(LN($Z230)-LN('RI compounds'!$D$9))*'RI compounds'!$H$10+'RI compounds'!$C$9,""),""))</f>
        <v/>
      </c>
      <c r="AI230" s="50" t="str">
        <f>IF($Z230=1300,'RI compounds'!$C$11,IF($Z230&lt;'RI compounds'!$D$11,IF($Z230&gt;'RI compounds'!$D$10,(LN($Z230)-LN('RI compounds'!$D$10))*'RI compounds'!$H$11+'RI compounds'!$C$10,""),""))</f>
        <v/>
      </c>
      <c r="AJ230" s="50" t="str">
        <f>IF($Z230=1400,'RI compounds'!$C$12,IF($Z230&lt;'RI compounds'!$D$12,IF($Z230&gt;'RI compounds'!$D$11,(LN($Z230)-LN('RI compounds'!$D$11))*'RI compounds'!$H$12+'RI compounds'!$C$11,""),""))</f>
        <v/>
      </c>
      <c r="AK230" s="50" t="str">
        <f>IF($Z230=1500,'RI compounds'!$C$13,IF($Z230&lt;'RI compounds'!$D$13,IF($Z230&gt;'RI compounds'!$D$12,(LN($Z230)-LN('RI compounds'!$D$12))*'RI compounds'!$H$13+'RI compounds'!$C$12,""),""))</f>
        <v/>
      </c>
      <c r="AL230" s="50" t="str">
        <f>IF($Z230=1600,'RI compounds'!$C$14,IF($Z230&lt;'RI compounds'!$D$14,IF($Z230&gt;'RI compounds'!$D$13,(LN($Z230)-LN('RI compounds'!$D$13))*'RI compounds'!$H$14+'RI compounds'!$C$13,""),""))</f>
        <v/>
      </c>
      <c r="AM230" s="50" t="str">
        <f>IF($Z230=1700,'RI compounds'!$C$15,IF($Z230&lt;'RI compounds'!$D$15,IF($Z230&gt;'RI compounds'!$D$14,(LN($Z230)-LN('RI compounds'!$D$14))*'RI compounds'!$H$15+'RI compounds'!$C$14,""),""))</f>
        <v/>
      </c>
      <c r="AN230" s="50" t="str">
        <f>IF($Z230=1800,'RI compounds'!$C$16,IF($Z230&lt;'RI compounds'!$D$16,IF($Z230&gt;'RI compounds'!$D$15,(LN($Z230)-LN('RI compounds'!$D$15))*'RI compounds'!$H$16+'RI compounds'!$C$15,""),""))</f>
        <v/>
      </c>
      <c r="AO230" s="50" t="str">
        <f>IF($Z230=1900,'RI compounds'!$C$17,IF($Z230&lt;'RI compounds'!$D$17,IF($Z230&gt;'RI compounds'!$D$16,(LN($Z230)-LN('RI compounds'!$D$16))*'RI compounds'!$H$17+'RI compounds'!$C$16,""),""))</f>
        <v/>
      </c>
      <c r="AP230" s="50" t="str">
        <f>IF($Z230=2000,'RI compounds'!$C$18,IF($Z230&lt;'RI compounds'!$D$18,IF($Z230&gt;'RI compounds'!$D$17,(LN($Z230)-LN('RI compounds'!$D$17))*'RI compounds'!$H$18+'RI compounds'!$C$17,""),""))</f>
        <v/>
      </c>
      <c r="AQ230" s="50" t="str">
        <f>IF($Z230=2100,'RI compounds'!$C$19,IF($Z230&lt;'RI compounds'!$D$19,IF($Z230&gt;'RI compounds'!$D$18,(LN($Z230)-LN('RI compounds'!$D$18))*'RI compounds'!$H$19+'RI compounds'!$C$18,""),""))</f>
        <v/>
      </c>
      <c r="AR230" s="50" t="str">
        <f>IF($Z230=2200,'RI compounds'!$C$20,IF($Z230&lt;'RI compounds'!$D$20,IF($Z230&gt;'RI compounds'!$D$19,(LN($Z230)-LN('RI compounds'!$D$19))*'RI compounds'!$H$20+'RI compounds'!$C$19,""),""))</f>
        <v/>
      </c>
      <c r="AS230" s="50" t="str">
        <f>IF($Z230=2300,'RI compounds'!$C$21,IF($Z230&lt;'RI compounds'!$D$21,IF($Z230&gt;'RI compounds'!$D$20,(LN($Z230)-LN('RI compounds'!$D$20))*'RI compounds'!$H$21+'RI compounds'!$C$20,""),""))</f>
        <v/>
      </c>
      <c r="AT230" s="50" t="str">
        <f>IF($Z230&gt;2300,(LN($Z230)-LN('RI compounds'!$D$20))*'RI compounds'!$H$21+'RI compounds'!$C$20,"")</f>
        <v/>
      </c>
    </row>
    <row r="231" spans="1:46" s="7" customFormat="1" ht="15" x14ac:dyDescent="0.25">
      <c r="A231" s="46">
        <f>+All!F231</f>
        <v>0</v>
      </c>
      <c r="B231" s="47" t="e">
        <f>All!#REF!</f>
        <v>#REF!</v>
      </c>
      <c r="C231" s="45" t="e">
        <f>IF(B231&lt;'RI compounds'!$C$3,INT(EXP((B231-'RI compounds'!$C$3)/'RI compounds'!$H$4+LN('RI compounds'!$D$3))),"")</f>
        <v>#REF!</v>
      </c>
      <c r="D231" s="45" t="e">
        <f>IF($B231&lt;'RI compounds'!$C$4,IF($B231&gt;'RI compounds'!$C$3,INT(EXP(($B231-'RI compounds'!$C$3)/'RI compounds'!$H$4+LN('RI compounds'!$D$3))),""),"")</f>
        <v>#REF!</v>
      </c>
      <c r="E231" s="45" t="e">
        <f>IF($B231&lt;'RI compounds'!$C$5,IF($B231&gt;'RI compounds'!$C$4,INT(EXP(($B231-'RI compounds'!$C$4)/'RI compounds'!$H$5+LN('RI compounds'!$D$4))),""),"")</f>
        <v>#REF!</v>
      </c>
      <c r="F231" s="45" t="e">
        <f>IF($B231&lt;'RI compounds'!$C$6,IF($B231&gt;'RI compounds'!$C$5,INT(EXP(($B231-'RI compounds'!$C$5)/'RI compounds'!$H$6+LN('RI compounds'!$D$5))),""),"")</f>
        <v>#REF!</v>
      </c>
      <c r="G231" s="45" t="e">
        <f>IF($B231&lt;'RI compounds'!$C$7,IF($B231&gt;'RI compounds'!$C$6,INT(EXP(($B231-'RI compounds'!$C$6)/'RI compounds'!$H$7+LN('RI compounds'!$D$6))),""),"")</f>
        <v>#REF!</v>
      </c>
      <c r="H231" s="45" t="e">
        <f>IF($B231&lt;'RI compounds'!$C$8,IF($B231&gt;'RI compounds'!$C$7,INT(EXP(($B231-'RI compounds'!$C$7)/'RI compounds'!$H$8+LN('RI compounds'!$D$7))),""),"")</f>
        <v>#REF!</v>
      </c>
      <c r="I231" s="45" t="e">
        <f>IF($B231&lt;'RI compounds'!$C$9,IF($B231&gt;'RI compounds'!$C$8,INT(EXP(($B231-'RI compounds'!$C$8)/'RI compounds'!$H$9+LN('RI compounds'!$D$8))),""),"")</f>
        <v>#REF!</v>
      </c>
      <c r="J231" s="45" t="e">
        <f>IF($B231&lt;'RI compounds'!$C$10,IF($B231&gt;'RI compounds'!$C$9,INT(EXP(($B231-'RI compounds'!$C$9)/'RI compounds'!$H$10+LN('RI compounds'!$D$9))),""),"")</f>
        <v>#REF!</v>
      </c>
      <c r="K231" s="45" t="e">
        <f>IF($B231&lt;'RI compounds'!$C$11,IF($B231&gt;'RI compounds'!$C$10,INT(EXP(($B231-'RI compounds'!$C$10)/'RI compounds'!$H$11+LN('RI compounds'!$D$10))),""),"")</f>
        <v>#REF!</v>
      </c>
      <c r="L231" s="45" t="e">
        <f>IF($B231&lt;'RI compounds'!$C$12,IF($B231&gt;'RI compounds'!$C$11,INT(EXP(($B231-'RI compounds'!$C$11)/'RI compounds'!$H$12+LN('RI compounds'!$D$11))),""),"")</f>
        <v>#REF!</v>
      </c>
      <c r="M231" s="45" t="e">
        <f>IF($B231&lt;'RI compounds'!$C$13,IF($B231&gt;'RI compounds'!$C$12,INT(EXP(($B231-'RI compounds'!$C$12)/'RI compounds'!$H$13+LN('RI compounds'!$D$12))),""),"")</f>
        <v>#REF!</v>
      </c>
      <c r="N231" s="45" t="e">
        <f>IF($B231&lt;'RI compounds'!$C$14,IF($B231&gt;'RI compounds'!$C$13,INT(EXP(($B231-'RI compounds'!$C$13)/'RI compounds'!$H$14+LN('RI compounds'!$D$13))),""),"")</f>
        <v>#REF!</v>
      </c>
      <c r="O231" s="45" t="e">
        <f>IF($B231&lt;'RI compounds'!$C$15,IF($B231&gt;'RI compounds'!$C$14,INT(EXP(($B231-'RI compounds'!$C$14)/'RI compounds'!$H$15+LN('RI compounds'!$D$14))),""),"")</f>
        <v>#REF!</v>
      </c>
      <c r="P231" s="45" t="e">
        <f>IF($B231&lt;'RI compounds'!$C$16,IF($B231&gt;'RI compounds'!$C$15,INT(EXP(($B231-'RI compounds'!$C$15)/'RI compounds'!$H$16+LN('RI compounds'!$D$15))),""),"")</f>
        <v>#REF!</v>
      </c>
      <c r="Q231" s="45" t="e">
        <f>IF($B231&lt;'RI compounds'!$C$17,IF($B231&gt;'RI compounds'!$C$16,INT(EXP(($B231-'RI compounds'!$C$16)/'RI compounds'!$H$17+LN('RI compounds'!$D$16))),""),"")</f>
        <v>#REF!</v>
      </c>
      <c r="R231" s="45" t="e">
        <f>IF($B231&lt;'RI compounds'!$C$18,IF($B231&gt;'RI compounds'!$C$17,INT(EXP(($B231-'RI compounds'!$C$17)/'RI compounds'!$H$18+LN('RI compounds'!$D$17))),""),"")</f>
        <v>#REF!</v>
      </c>
      <c r="S231" s="45" t="e">
        <f>IF($B231&lt;'RI compounds'!$C$19,IF($B231&gt;'RI compounds'!$C$18,INT(EXP(($B231-'RI compounds'!$C$18)/'RI compounds'!$H$19+LN('RI compounds'!$D$18))),""),"")</f>
        <v>#REF!</v>
      </c>
      <c r="T231" s="45" t="e">
        <f>IF($B231&lt;'RI compounds'!$C$20,IF($B231&gt;'RI compounds'!$C$19,INT(EXP(($B231-'RI compounds'!$C$19)/'RI compounds'!$H$20+LN('RI compounds'!$D$19))),""),"")</f>
        <v>#REF!</v>
      </c>
      <c r="U231" s="45" t="e">
        <f>IF($B231&lt;'RI compounds'!$C$21,IF($B231&gt;'RI compounds'!$C$20,INT(EXP(($B231-'RI compounds'!$C$20)/'RI compounds'!$H$21+LN('RI compounds'!$D$20))),""),"")</f>
        <v>#REF!</v>
      </c>
      <c r="V231" s="45" t="e">
        <f>IF($B231&gt;'RI compounds'!$C$21,INT(EXP(($B231-'RI compounds'!$C$20)/'RI compounds'!$H$21+LN('RI compounds'!$D$20))),"")</f>
        <v>#REF!</v>
      </c>
      <c r="W231" s="28"/>
      <c r="X231" s="48">
        <f>All!B231</f>
        <v>0</v>
      </c>
      <c r="Y231" s="46">
        <f>+All!F231</f>
        <v>0</v>
      </c>
      <c r="Z231" s="49">
        <f>+All!H231</f>
        <v>0</v>
      </c>
      <c r="AA231" s="50" t="e">
        <f>IF($Z231=500,'RI compounds'!$C$3,IF($Z231&lt;'RI compounds'!$D$3,(LN($Z231)-LN('RI compounds'!$D$3))*'RI compounds'!$H$4+'RI compounds'!$C$3,""))</f>
        <v>#NUM!</v>
      </c>
      <c r="AB231" s="50" t="str">
        <f>IF($Z231=600,'RI compounds'!$C$4,IF($Z231&lt;'RI compounds'!$D$4,IF($Z231&gt;'RI compounds'!$D$3,(LN($Z231)-LN('RI compounds'!$D$3))*'RI compounds'!$H$4+'RI compounds'!$C$3,""),""))</f>
        <v/>
      </c>
      <c r="AC231" s="50" t="str">
        <f>IF($Z231=700,+'RI compounds'!$C$5,IF($Z231&lt;'RI compounds'!$D$5,IF($Z231&gt;'RI compounds'!$D$4,(LN($Z231)-LN('RI compounds'!$D$4))*'RI compounds'!$H$5+'RI compounds'!$C$4,""),""))</f>
        <v/>
      </c>
      <c r="AD231" s="50" t="str">
        <f>IF($Z231=800,'RI compounds'!$C$6,IF($Z231&lt;'RI compounds'!$D$6,IF($Z231&gt;'RI compounds'!$D$5,(LN($Z231)-LN('RI compounds'!$D$5))*'RI compounds'!$H$6+'RI compounds'!$C$5,""),""))</f>
        <v/>
      </c>
      <c r="AE231" s="50" t="str">
        <f>IF($Z231=900,'RI compounds'!$C$7,IF($Z231&lt;'RI compounds'!$D$7,IF($Z231&gt;'RI compounds'!$D$6,(LN($Z231)-LN('RI compounds'!$D$6))*'RI compounds'!$H$7+'RI compounds'!$C$6,""),""))</f>
        <v/>
      </c>
      <c r="AF231" s="50" t="str">
        <f>IF($Z231=1000,'RI compounds'!$C$8,IF($Z231&lt;'RI compounds'!$D$8,IF($Z231&gt;'RI compounds'!$D$7,(LN($Z231)-LN('RI compounds'!$D$7))*'RI compounds'!$H$8+'RI compounds'!$C$7,""),""))</f>
        <v/>
      </c>
      <c r="AG231" s="50" t="str">
        <f>IF($Z231=1100,'RI compounds'!$C$9,IF($Z231&lt;'RI compounds'!$D$9,IF($Z231&gt;'RI compounds'!$D$8,(LN($Z231)-LN('RI compounds'!$D$8))*'RI compounds'!$H$9+'RI compounds'!$C$8,""),""))</f>
        <v/>
      </c>
      <c r="AH231" s="50" t="str">
        <f>IF($Z231=1200,'RI compounds'!$C$10,IF($Z231&lt;'RI compounds'!$D$10,IF($Z231&gt;'RI compounds'!$D$9,(LN($Z231)-LN('RI compounds'!$D$9))*'RI compounds'!$H$10+'RI compounds'!$C$9,""),""))</f>
        <v/>
      </c>
      <c r="AI231" s="50" t="str">
        <f>IF($Z231=1300,'RI compounds'!$C$11,IF($Z231&lt;'RI compounds'!$D$11,IF($Z231&gt;'RI compounds'!$D$10,(LN($Z231)-LN('RI compounds'!$D$10))*'RI compounds'!$H$11+'RI compounds'!$C$10,""),""))</f>
        <v/>
      </c>
      <c r="AJ231" s="50" t="str">
        <f>IF($Z231=1400,'RI compounds'!$C$12,IF($Z231&lt;'RI compounds'!$D$12,IF($Z231&gt;'RI compounds'!$D$11,(LN($Z231)-LN('RI compounds'!$D$11))*'RI compounds'!$H$12+'RI compounds'!$C$11,""),""))</f>
        <v/>
      </c>
      <c r="AK231" s="50" t="str">
        <f>IF($Z231=1500,'RI compounds'!$C$13,IF($Z231&lt;'RI compounds'!$D$13,IF($Z231&gt;'RI compounds'!$D$12,(LN($Z231)-LN('RI compounds'!$D$12))*'RI compounds'!$H$13+'RI compounds'!$C$12,""),""))</f>
        <v/>
      </c>
      <c r="AL231" s="50" t="str">
        <f>IF($Z231=1600,'RI compounds'!$C$14,IF($Z231&lt;'RI compounds'!$D$14,IF($Z231&gt;'RI compounds'!$D$13,(LN($Z231)-LN('RI compounds'!$D$13))*'RI compounds'!$H$14+'RI compounds'!$C$13,""),""))</f>
        <v/>
      </c>
      <c r="AM231" s="50" t="str">
        <f>IF($Z231=1700,'RI compounds'!$C$15,IF($Z231&lt;'RI compounds'!$D$15,IF($Z231&gt;'RI compounds'!$D$14,(LN($Z231)-LN('RI compounds'!$D$14))*'RI compounds'!$H$15+'RI compounds'!$C$14,""),""))</f>
        <v/>
      </c>
      <c r="AN231" s="50" t="str">
        <f>IF($Z231=1800,'RI compounds'!$C$16,IF($Z231&lt;'RI compounds'!$D$16,IF($Z231&gt;'RI compounds'!$D$15,(LN($Z231)-LN('RI compounds'!$D$15))*'RI compounds'!$H$16+'RI compounds'!$C$15,""),""))</f>
        <v/>
      </c>
      <c r="AO231" s="50" t="str">
        <f>IF($Z231=1900,'RI compounds'!$C$17,IF($Z231&lt;'RI compounds'!$D$17,IF($Z231&gt;'RI compounds'!$D$16,(LN($Z231)-LN('RI compounds'!$D$16))*'RI compounds'!$H$17+'RI compounds'!$C$16,""),""))</f>
        <v/>
      </c>
      <c r="AP231" s="50" t="str">
        <f>IF($Z231=2000,'RI compounds'!$C$18,IF($Z231&lt;'RI compounds'!$D$18,IF($Z231&gt;'RI compounds'!$D$17,(LN($Z231)-LN('RI compounds'!$D$17))*'RI compounds'!$H$18+'RI compounds'!$C$17,""),""))</f>
        <v/>
      </c>
      <c r="AQ231" s="50" t="str">
        <f>IF($Z231=2100,'RI compounds'!$C$19,IF($Z231&lt;'RI compounds'!$D$19,IF($Z231&gt;'RI compounds'!$D$18,(LN($Z231)-LN('RI compounds'!$D$18))*'RI compounds'!$H$19+'RI compounds'!$C$18,""),""))</f>
        <v/>
      </c>
      <c r="AR231" s="50" t="str">
        <f>IF($Z231=2200,'RI compounds'!$C$20,IF($Z231&lt;'RI compounds'!$D$20,IF($Z231&gt;'RI compounds'!$D$19,(LN($Z231)-LN('RI compounds'!$D$19))*'RI compounds'!$H$20+'RI compounds'!$C$19,""),""))</f>
        <v/>
      </c>
      <c r="AS231" s="50" t="str">
        <f>IF($Z231=2300,'RI compounds'!$C$21,IF($Z231&lt;'RI compounds'!$D$21,IF($Z231&gt;'RI compounds'!$D$20,(LN($Z231)-LN('RI compounds'!$D$20))*'RI compounds'!$H$21+'RI compounds'!$C$20,""),""))</f>
        <v/>
      </c>
      <c r="AT231" s="50" t="str">
        <f>IF($Z231&gt;2300,(LN($Z231)-LN('RI compounds'!$D$20))*'RI compounds'!$H$21+'RI compounds'!$C$20,"")</f>
        <v/>
      </c>
    </row>
    <row r="232" spans="1:46" s="7" customFormat="1" ht="15" x14ac:dyDescent="0.25">
      <c r="A232" s="46">
        <f>+All!F232</f>
        <v>0</v>
      </c>
      <c r="B232" s="47" t="e">
        <f>All!#REF!</f>
        <v>#REF!</v>
      </c>
      <c r="C232" s="45" t="e">
        <f>IF(B232&lt;'RI compounds'!$C$3,INT(EXP((B232-'RI compounds'!$C$3)/'RI compounds'!$H$4+LN('RI compounds'!$D$3))),"")</f>
        <v>#REF!</v>
      </c>
      <c r="D232" s="45" t="e">
        <f>IF($B232&lt;'RI compounds'!$C$4,IF($B232&gt;'RI compounds'!$C$3,INT(EXP(($B232-'RI compounds'!$C$3)/'RI compounds'!$H$4+LN('RI compounds'!$D$3))),""),"")</f>
        <v>#REF!</v>
      </c>
      <c r="E232" s="45" t="e">
        <f>IF($B232&lt;'RI compounds'!$C$5,IF($B232&gt;'RI compounds'!$C$4,INT(EXP(($B232-'RI compounds'!$C$4)/'RI compounds'!$H$5+LN('RI compounds'!$D$4))),""),"")</f>
        <v>#REF!</v>
      </c>
      <c r="F232" s="45" t="e">
        <f>IF($B232&lt;'RI compounds'!$C$6,IF($B232&gt;'RI compounds'!$C$5,INT(EXP(($B232-'RI compounds'!$C$5)/'RI compounds'!$H$6+LN('RI compounds'!$D$5))),""),"")</f>
        <v>#REF!</v>
      </c>
      <c r="G232" s="45" t="e">
        <f>IF($B232&lt;'RI compounds'!$C$7,IF($B232&gt;'RI compounds'!$C$6,INT(EXP(($B232-'RI compounds'!$C$6)/'RI compounds'!$H$7+LN('RI compounds'!$D$6))),""),"")</f>
        <v>#REF!</v>
      </c>
      <c r="H232" s="45" t="e">
        <f>IF($B232&lt;'RI compounds'!$C$8,IF($B232&gt;'RI compounds'!$C$7,INT(EXP(($B232-'RI compounds'!$C$7)/'RI compounds'!$H$8+LN('RI compounds'!$D$7))),""),"")</f>
        <v>#REF!</v>
      </c>
      <c r="I232" s="45" t="e">
        <f>IF($B232&lt;'RI compounds'!$C$9,IF($B232&gt;'RI compounds'!$C$8,INT(EXP(($B232-'RI compounds'!$C$8)/'RI compounds'!$H$9+LN('RI compounds'!$D$8))),""),"")</f>
        <v>#REF!</v>
      </c>
      <c r="J232" s="45" t="e">
        <f>IF($B232&lt;'RI compounds'!$C$10,IF($B232&gt;'RI compounds'!$C$9,INT(EXP(($B232-'RI compounds'!$C$9)/'RI compounds'!$H$10+LN('RI compounds'!$D$9))),""),"")</f>
        <v>#REF!</v>
      </c>
      <c r="K232" s="45" t="e">
        <f>IF($B232&lt;'RI compounds'!$C$11,IF($B232&gt;'RI compounds'!$C$10,INT(EXP(($B232-'RI compounds'!$C$10)/'RI compounds'!$H$11+LN('RI compounds'!$D$10))),""),"")</f>
        <v>#REF!</v>
      </c>
      <c r="L232" s="45" t="e">
        <f>IF($B232&lt;'RI compounds'!$C$12,IF($B232&gt;'RI compounds'!$C$11,INT(EXP(($B232-'RI compounds'!$C$11)/'RI compounds'!$H$12+LN('RI compounds'!$D$11))),""),"")</f>
        <v>#REF!</v>
      </c>
      <c r="M232" s="45" t="e">
        <f>IF($B232&lt;'RI compounds'!$C$13,IF($B232&gt;'RI compounds'!$C$12,INT(EXP(($B232-'RI compounds'!$C$12)/'RI compounds'!$H$13+LN('RI compounds'!$D$12))),""),"")</f>
        <v>#REF!</v>
      </c>
      <c r="N232" s="45" t="e">
        <f>IF($B232&lt;'RI compounds'!$C$14,IF($B232&gt;'RI compounds'!$C$13,INT(EXP(($B232-'RI compounds'!$C$13)/'RI compounds'!$H$14+LN('RI compounds'!$D$13))),""),"")</f>
        <v>#REF!</v>
      </c>
      <c r="O232" s="45" t="e">
        <f>IF($B232&lt;'RI compounds'!$C$15,IF($B232&gt;'RI compounds'!$C$14,INT(EXP(($B232-'RI compounds'!$C$14)/'RI compounds'!$H$15+LN('RI compounds'!$D$14))),""),"")</f>
        <v>#REF!</v>
      </c>
      <c r="P232" s="45" t="e">
        <f>IF($B232&lt;'RI compounds'!$C$16,IF($B232&gt;'RI compounds'!$C$15,INT(EXP(($B232-'RI compounds'!$C$15)/'RI compounds'!$H$16+LN('RI compounds'!$D$15))),""),"")</f>
        <v>#REF!</v>
      </c>
      <c r="Q232" s="45" t="e">
        <f>IF($B232&lt;'RI compounds'!$C$17,IF($B232&gt;'RI compounds'!$C$16,INT(EXP(($B232-'RI compounds'!$C$16)/'RI compounds'!$H$17+LN('RI compounds'!$D$16))),""),"")</f>
        <v>#REF!</v>
      </c>
      <c r="R232" s="45" t="e">
        <f>IF($B232&lt;'RI compounds'!$C$18,IF($B232&gt;'RI compounds'!$C$17,INT(EXP(($B232-'RI compounds'!$C$17)/'RI compounds'!$H$18+LN('RI compounds'!$D$17))),""),"")</f>
        <v>#REF!</v>
      </c>
      <c r="S232" s="45" t="e">
        <f>IF($B232&lt;'RI compounds'!$C$19,IF($B232&gt;'RI compounds'!$C$18,INT(EXP(($B232-'RI compounds'!$C$18)/'RI compounds'!$H$19+LN('RI compounds'!$D$18))),""),"")</f>
        <v>#REF!</v>
      </c>
      <c r="T232" s="45" t="e">
        <f>IF($B232&lt;'RI compounds'!$C$20,IF($B232&gt;'RI compounds'!$C$19,INT(EXP(($B232-'RI compounds'!$C$19)/'RI compounds'!$H$20+LN('RI compounds'!$D$19))),""),"")</f>
        <v>#REF!</v>
      </c>
      <c r="U232" s="45" t="e">
        <f>IF($B232&lt;'RI compounds'!$C$21,IF($B232&gt;'RI compounds'!$C$20,INT(EXP(($B232-'RI compounds'!$C$20)/'RI compounds'!$H$21+LN('RI compounds'!$D$20))),""),"")</f>
        <v>#REF!</v>
      </c>
      <c r="V232" s="45" t="e">
        <f>IF($B232&gt;'RI compounds'!$C$21,INT(EXP(($B232-'RI compounds'!$C$20)/'RI compounds'!$H$21+LN('RI compounds'!$D$20))),"")</f>
        <v>#REF!</v>
      </c>
      <c r="W232" s="28"/>
      <c r="X232" s="48">
        <f>All!B232</f>
        <v>0</v>
      </c>
      <c r="Y232" s="46">
        <f>+All!F232</f>
        <v>0</v>
      </c>
      <c r="Z232" s="49">
        <f>+All!H232</f>
        <v>0</v>
      </c>
      <c r="AA232" s="50" t="e">
        <f>IF($Z232=500,'RI compounds'!$C$3,IF($Z232&lt;'RI compounds'!$D$3,(LN($Z232)-LN('RI compounds'!$D$3))*'RI compounds'!$H$4+'RI compounds'!$C$3,""))</f>
        <v>#NUM!</v>
      </c>
      <c r="AB232" s="50" t="str">
        <f>IF($Z232=600,'RI compounds'!$C$4,IF($Z232&lt;'RI compounds'!$D$4,IF($Z232&gt;'RI compounds'!$D$3,(LN($Z232)-LN('RI compounds'!$D$3))*'RI compounds'!$H$4+'RI compounds'!$C$3,""),""))</f>
        <v/>
      </c>
      <c r="AC232" s="50" t="str">
        <f>IF($Z232=700,+'RI compounds'!$C$5,IF($Z232&lt;'RI compounds'!$D$5,IF($Z232&gt;'RI compounds'!$D$4,(LN($Z232)-LN('RI compounds'!$D$4))*'RI compounds'!$H$5+'RI compounds'!$C$4,""),""))</f>
        <v/>
      </c>
      <c r="AD232" s="50" t="str">
        <f>IF($Z232=800,'RI compounds'!$C$6,IF($Z232&lt;'RI compounds'!$D$6,IF($Z232&gt;'RI compounds'!$D$5,(LN($Z232)-LN('RI compounds'!$D$5))*'RI compounds'!$H$6+'RI compounds'!$C$5,""),""))</f>
        <v/>
      </c>
      <c r="AE232" s="50" t="str">
        <f>IF($Z232=900,'RI compounds'!$C$7,IF($Z232&lt;'RI compounds'!$D$7,IF($Z232&gt;'RI compounds'!$D$6,(LN($Z232)-LN('RI compounds'!$D$6))*'RI compounds'!$H$7+'RI compounds'!$C$6,""),""))</f>
        <v/>
      </c>
      <c r="AF232" s="50" t="str">
        <f>IF($Z232=1000,'RI compounds'!$C$8,IF($Z232&lt;'RI compounds'!$D$8,IF($Z232&gt;'RI compounds'!$D$7,(LN($Z232)-LN('RI compounds'!$D$7))*'RI compounds'!$H$8+'RI compounds'!$C$7,""),""))</f>
        <v/>
      </c>
      <c r="AG232" s="50" t="str">
        <f>IF($Z232=1100,'RI compounds'!$C$9,IF($Z232&lt;'RI compounds'!$D$9,IF($Z232&gt;'RI compounds'!$D$8,(LN($Z232)-LN('RI compounds'!$D$8))*'RI compounds'!$H$9+'RI compounds'!$C$8,""),""))</f>
        <v/>
      </c>
      <c r="AH232" s="50" t="str">
        <f>IF($Z232=1200,'RI compounds'!$C$10,IF($Z232&lt;'RI compounds'!$D$10,IF($Z232&gt;'RI compounds'!$D$9,(LN($Z232)-LN('RI compounds'!$D$9))*'RI compounds'!$H$10+'RI compounds'!$C$9,""),""))</f>
        <v/>
      </c>
      <c r="AI232" s="50" t="str">
        <f>IF($Z232=1300,'RI compounds'!$C$11,IF($Z232&lt;'RI compounds'!$D$11,IF($Z232&gt;'RI compounds'!$D$10,(LN($Z232)-LN('RI compounds'!$D$10))*'RI compounds'!$H$11+'RI compounds'!$C$10,""),""))</f>
        <v/>
      </c>
      <c r="AJ232" s="50" t="str">
        <f>IF($Z232=1400,'RI compounds'!$C$12,IF($Z232&lt;'RI compounds'!$D$12,IF($Z232&gt;'RI compounds'!$D$11,(LN($Z232)-LN('RI compounds'!$D$11))*'RI compounds'!$H$12+'RI compounds'!$C$11,""),""))</f>
        <v/>
      </c>
      <c r="AK232" s="50" t="str">
        <f>IF($Z232=1500,'RI compounds'!$C$13,IF($Z232&lt;'RI compounds'!$D$13,IF($Z232&gt;'RI compounds'!$D$12,(LN($Z232)-LN('RI compounds'!$D$12))*'RI compounds'!$H$13+'RI compounds'!$C$12,""),""))</f>
        <v/>
      </c>
      <c r="AL232" s="50" t="str">
        <f>IF($Z232=1600,'RI compounds'!$C$14,IF($Z232&lt;'RI compounds'!$D$14,IF($Z232&gt;'RI compounds'!$D$13,(LN($Z232)-LN('RI compounds'!$D$13))*'RI compounds'!$H$14+'RI compounds'!$C$13,""),""))</f>
        <v/>
      </c>
      <c r="AM232" s="50" t="str">
        <f>IF($Z232=1700,'RI compounds'!$C$15,IF($Z232&lt;'RI compounds'!$D$15,IF($Z232&gt;'RI compounds'!$D$14,(LN($Z232)-LN('RI compounds'!$D$14))*'RI compounds'!$H$15+'RI compounds'!$C$14,""),""))</f>
        <v/>
      </c>
      <c r="AN232" s="50" t="str">
        <f>IF($Z232=1800,'RI compounds'!$C$16,IF($Z232&lt;'RI compounds'!$D$16,IF($Z232&gt;'RI compounds'!$D$15,(LN($Z232)-LN('RI compounds'!$D$15))*'RI compounds'!$H$16+'RI compounds'!$C$15,""),""))</f>
        <v/>
      </c>
      <c r="AO232" s="50" t="str">
        <f>IF($Z232=1900,'RI compounds'!$C$17,IF($Z232&lt;'RI compounds'!$D$17,IF($Z232&gt;'RI compounds'!$D$16,(LN($Z232)-LN('RI compounds'!$D$16))*'RI compounds'!$H$17+'RI compounds'!$C$16,""),""))</f>
        <v/>
      </c>
      <c r="AP232" s="50" t="str">
        <f>IF($Z232=2000,'RI compounds'!$C$18,IF($Z232&lt;'RI compounds'!$D$18,IF($Z232&gt;'RI compounds'!$D$17,(LN($Z232)-LN('RI compounds'!$D$17))*'RI compounds'!$H$18+'RI compounds'!$C$17,""),""))</f>
        <v/>
      </c>
      <c r="AQ232" s="50" t="str">
        <f>IF($Z232=2100,'RI compounds'!$C$19,IF($Z232&lt;'RI compounds'!$D$19,IF($Z232&gt;'RI compounds'!$D$18,(LN($Z232)-LN('RI compounds'!$D$18))*'RI compounds'!$H$19+'RI compounds'!$C$18,""),""))</f>
        <v/>
      </c>
      <c r="AR232" s="50" t="str">
        <f>IF($Z232=2200,'RI compounds'!$C$20,IF($Z232&lt;'RI compounds'!$D$20,IF($Z232&gt;'RI compounds'!$D$19,(LN($Z232)-LN('RI compounds'!$D$19))*'RI compounds'!$H$20+'RI compounds'!$C$19,""),""))</f>
        <v/>
      </c>
      <c r="AS232" s="50" t="str">
        <f>IF($Z232=2300,'RI compounds'!$C$21,IF($Z232&lt;'RI compounds'!$D$21,IF($Z232&gt;'RI compounds'!$D$20,(LN($Z232)-LN('RI compounds'!$D$20))*'RI compounds'!$H$21+'RI compounds'!$C$20,""),""))</f>
        <v/>
      </c>
      <c r="AT232" s="50" t="str">
        <f>IF($Z232&gt;2300,(LN($Z232)-LN('RI compounds'!$D$20))*'RI compounds'!$H$21+'RI compounds'!$C$20,"")</f>
        <v/>
      </c>
    </row>
    <row r="233" spans="1:46" s="7" customFormat="1" ht="15" x14ac:dyDescent="0.25">
      <c r="A233" s="46">
        <f>+All!F233</f>
        <v>0</v>
      </c>
      <c r="B233" s="47" t="e">
        <f>All!#REF!</f>
        <v>#REF!</v>
      </c>
      <c r="C233" s="45" t="e">
        <f>IF(B233&lt;'RI compounds'!$C$3,INT(EXP((B233-'RI compounds'!$C$3)/'RI compounds'!$H$4+LN('RI compounds'!$D$3))),"")</f>
        <v>#REF!</v>
      </c>
      <c r="D233" s="45" t="e">
        <f>IF($B233&lt;'RI compounds'!$C$4,IF($B233&gt;'RI compounds'!$C$3,INT(EXP(($B233-'RI compounds'!$C$3)/'RI compounds'!$H$4+LN('RI compounds'!$D$3))),""),"")</f>
        <v>#REF!</v>
      </c>
      <c r="E233" s="45" t="e">
        <f>IF($B233&lt;'RI compounds'!$C$5,IF($B233&gt;'RI compounds'!$C$4,INT(EXP(($B233-'RI compounds'!$C$4)/'RI compounds'!$H$5+LN('RI compounds'!$D$4))),""),"")</f>
        <v>#REF!</v>
      </c>
      <c r="F233" s="45" t="e">
        <f>IF($B233&lt;'RI compounds'!$C$6,IF($B233&gt;'RI compounds'!$C$5,INT(EXP(($B233-'RI compounds'!$C$5)/'RI compounds'!$H$6+LN('RI compounds'!$D$5))),""),"")</f>
        <v>#REF!</v>
      </c>
      <c r="G233" s="45" t="e">
        <f>IF($B233&lt;'RI compounds'!$C$7,IF($B233&gt;'RI compounds'!$C$6,INT(EXP(($B233-'RI compounds'!$C$6)/'RI compounds'!$H$7+LN('RI compounds'!$D$6))),""),"")</f>
        <v>#REF!</v>
      </c>
      <c r="H233" s="45" t="e">
        <f>IF($B233&lt;'RI compounds'!$C$8,IF($B233&gt;'RI compounds'!$C$7,INT(EXP(($B233-'RI compounds'!$C$7)/'RI compounds'!$H$8+LN('RI compounds'!$D$7))),""),"")</f>
        <v>#REF!</v>
      </c>
      <c r="I233" s="45" t="e">
        <f>IF($B233&lt;'RI compounds'!$C$9,IF($B233&gt;'RI compounds'!$C$8,INT(EXP(($B233-'RI compounds'!$C$8)/'RI compounds'!$H$9+LN('RI compounds'!$D$8))),""),"")</f>
        <v>#REF!</v>
      </c>
      <c r="J233" s="45" t="e">
        <f>IF($B233&lt;'RI compounds'!$C$10,IF($B233&gt;'RI compounds'!$C$9,INT(EXP(($B233-'RI compounds'!$C$9)/'RI compounds'!$H$10+LN('RI compounds'!$D$9))),""),"")</f>
        <v>#REF!</v>
      </c>
      <c r="K233" s="45" t="e">
        <f>IF($B233&lt;'RI compounds'!$C$11,IF($B233&gt;'RI compounds'!$C$10,INT(EXP(($B233-'RI compounds'!$C$10)/'RI compounds'!$H$11+LN('RI compounds'!$D$10))),""),"")</f>
        <v>#REF!</v>
      </c>
      <c r="L233" s="45" t="e">
        <f>IF($B233&lt;'RI compounds'!$C$12,IF($B233&gt;'RI compounds'!$C$11,INT(EXP(($B233-'RI compounds'!$C$11)/'RI compounds'!$H$12+LN('RI compounds'!$D$11))),""),"")</f>
        <v>#REF!</v>
      </c>
      <c r="M233" s="45" t="e">
        <f>IF($B233&lt;'RI compounds'!$C$13,IF($B233&gt;'RI compounds'!$C$12,INT(EXP(($B233-'RI compounds'!$C$12)/'RI compounds'!$H$13+LN('RI compounds'!$D$12))),""),"")</f>
        <v>#REF!</v>
      </c>
      <c r="N233" s="45" t="e">
        <f>IF($B233&lt;'RI compounds'!$C$14,IF($B233&gt;'RI compounds'!$C$13,INT(EXP(($B233-'RI compounds'!$C$13)/'RI compounds'!$H$14+LN('RI compounds'!$D$13))),""),"")</f>
        <v>#REF!</v>
      </c>
      <c r="O233" s="45" t="e">
        <f>IF($B233&lt;'RI compounds'!$C$15,IF($B233&gt;'RI compounds'!$C$14,INT(EXP(($B233-'RI compounds'!$C$14)/'RI compounds'!$H$15+LN('RI compounds'!$D$14))),""),"")</f>
        <v>#REF!</v>
      </c>
      <c r="P233" s="45" t="e">
        <f>IF($B233&lt;'RI compounds'!$C$16,IF($B233&gt;'RI compounds'!$C$15,INT(EXP(($B233-'RI compounds'!$C$15)/'RI compounds'!$H$16+LN('RI compounds'!$D$15))),""),"")</f>
        <v>#REF!</v>
      </c>
      <c r="Q233" s="45" t="e">
        <f>IF($B233&lt;'RI compounds'!$C$17,IF($B233&gt;'RI compounds'!$C$16,INT(EXP(($B233-'RI compounds'!$C$16)/'RI compounds'!$H$17+LN('RI compounds'!$D$16))),""),"")</f>
        <v>#REF!</v>
      </c>
      <c r="R233" s="45" t="e">
        <f>IF($B233&lt;'RI compounds'!$C$18,IF($B233&gt;'RI compounds'!$C$17,INT(EXP(($B233-'RI compounds'!$C$17)/'RI compounds'!$H$18+LN('RI compounds'!$D$17))),""),"")</f>
        <v>#REF!</v>
      </c>
      <c r="S233" s="45" t="e">
        <f>IF($B233&lt;'RI compounds'!$C$19,IF($B233&gt;'RI compounds'!$C$18,INT(EXP(($B233-'RI compounds'!$C$18)/'RI compounds'!$H$19+LN('RI compounds'!$D$18))),""),"")</f>
        <v>#REF!</v>
      </c>
      <c r="T233" s="45" t="e">
        <f>IF($B233&lt;'RI compounds'!$C$20,IF($B233&gt;'RI compounds'!$C$19,INT(EXP(($B233-'RI compounds'!$C$19)/'RI compounds'!$H$20+LN('RI compounds'!$D$19))),""),"")</f>
        <v>#REF!</v>
      </c>
      <c r="U233" s="45" t="e">
        <f>IF($B233&lt;'RI compounds'!$C$21,IF($B233&gt;'RI compounds'!$C$20,INT(EXP(($B233-'RI compounds'!$C$20)/'RI compounds'!$H$21+LN('RI compounds'!$D$20))),""),"")</f>
        <v>#REF!</v>
      </c>
      <c r="V233" s="45" t="e">
        <f>IF($B233&gt;'RI compounds'!$C$21,INT(EXP(($B233-'RI compounds'!$C$20)/'RI compounds'!$H$21+LN('RI compounds'!$D$20))),"")</f>
        <v>#REF!</v>
      </c>
      <c r="W233" s="28"/>
      <c r="X233" s="48">
        <f>All!B233</f>
        <v>0</v>
      </c>
      <c r="Y233" s="46">
        <f>+All!F233</f>
        <v>0</v>
      </c>
      <c r="Z233" s="49">
        <f>+All!H233</f>
        <v>0</v>
      </c>
      <c r="AA233" s="50" t="e">
        <f>IF($Z233=500,'RI compounds'!$C$3,IF($Z233&lt;'RI compounds'!$D$3,(LN($Z233)-LN('RI compounds'!$D$3))*'RI compounds'!$H$4+'RI compounds'!$C$3,""))</f>
        <v>#NUM!</v>
      </c>
      <c r="AB233" s="50" t="str">
        <f>IF($Z233=600,'RI compounds'!$C$4,IF($Z233&lt;'RI compounds'!$D$4,IF($Z233&gt;'RI compounds'!$D$3,(LN($Z233)-LN('RI compounds'!$D$3))*'RI compounds'!$H$4+'RI compounds'!$C$3,""),""))</f>
        <v/>
      </c>
      <c r="AC233" s="50" t="str">
        <f>IF($Z233=700,+'RI compounds'!$C$5,IF($Z233&lt;'RI compounds'!$D$5,IF($Z233&gt;'RI compounds'!$D$4,(LN($Z233)-LN('RI compounds'!$D$4))*'RI compounds'!$H$5+'RI compounds'!$C$4,""),""))</f>
        <v/>
      </c>
      <c r="AD233" s="50" t="str">
        <f>IF($Z233=800,'RI compounds'!$C$6,IF($Z233&lt;'RI compounds'!$D$6,IF($Z233&gt;'RI compounds'!$D$5,(LN($Z233)-LN('RI compounds'!$D$5))*'RI compounds'!$H$6+'RI compounds'!$C$5,""),""))</f>
        <v/>
      </c>
      <c r="AE233" s="50" t="str">
        <f>IF($Z233=900,'RI compounds'!$C$7,IF($Z233&lt;'RI compounds'!$D$7,IF($Z233&gt;'RI compounds'!$D$6,(LN($Z233)-LN('RI compounds'!$D$6))*'RI compounds'!$H$7+'RI compounds'!$C$6,""),""))</f>
        <v/>
      </c>
      <c r="AF233" s="50" t="str">
        <f>IF($Z233=1000,'RI compounds'!$C$8,IF($Z233&lt;'RI compounds'!$D$8,IF($Z233&gt;'RI compounds'!$D$7,(LN($Z233)-LN('RI compounds'!$D$7))*'RI compounds'!$H$8+'RI compounds'!$C$7,""),""))</f>
        <v/>
      </c>
      <c r="AG233" s="50" t="str">
        <f>IF($Z233=1100,'RI compounds'!$C$9,IF($Z233&lt;'RI compounds'!$D$9,IF($Z233&gt;'RI compounds'!$D$8,(LN($Z233)-LN('RI compounds'!$D$8))*'RI compounds'!$H$9+'RI compounds'!$C$8,""),""))</f>
        <v/>
      </c>
      <c r="AH233" s="50" t="str">
        <f>IF($Z233=1200,'RI compounds'!$C$10,IF($Z233&lt;'RI compounds'!$D$10,IF($Z233&gt;'RI compounds'!$D$9,(LN($Z233)-LN('RI compounds'!$D$9))*'RI compounds'!$H$10+'RI compounds'!$C$9,""),""))</f>
        <v/>
      </c>
      <c r="AI233" s="50" t="str">
        <f>IF($Z233=1300,'RI compounds'!$C$11,IF($Z233&lt;'RI compounds'!$D$11,IF($Z233&gt;'RI compounds'!$D$10,(LN($Z233)-LN('RI compounds'!$D$10))*'RI compounds'!$H$11+'RI compounds'!$C$10,""),""))</f>
        <v/>
      </c>
      <c r="AJ233" s="50" t="str">
        <f>IF($Z233=1400,'RI compounds'!$C$12,IF($Z233&lt;'RI compounds'!$D$12,IF($Z233&gt;'RI compounds'!$D$11,(LN($Z233)-LN('RI compounds'!$D$11))*'RI compounds'!$H$12+'RI compounds'!$C$11,""),""))</f>
        <v/>
      </c>
      <c r="AK233" s="50" t="str">
        <f>IF($Z233=1500,'RI compounds'!$C$13,IF($Z233&lt;'RI compounds'!$D$13,IF($Z233&gt;'RI compounds'!$D$12,(LN($Z233)-LN('RI compounds'!$D$12))*'RI compounds'!$H$13+'RI compounds'!$C$12,""),""))</f>
        <v/>
      </c>
      <c r="AL233" s="50" t="str">
        <f>IF($Z233=1600,'RI compounds'!$C$14,IF($Z233&lt;'RI compounds'!$D$14,IF($Z233&gt;'RI compounds'!$D$13,(LN($Z233)-LN('RI compounds'!$D$13))*'RI compounds'!$H$14+'RI compounds'!$C$13,""),""))</f>
        <v/>
      </c>
      <c r="AM233" s="50" t="str">
        <f>IF($Z233=1700,'RI compounds'!$C$15,IF($Z233&lt;'RI compounds'!$D$15,IF($Z233&gt;'RI compounds'!$D$14,(LN($Z233)-LN('RI compounds'!$D$14))*'RI compounds'!$H$15+'RI compounds'!$C$14,""),""))</f>
        <v/>
      </c>
      <c r="AN233" s="50" t="str">
        <f>IF($Z233=1800,'RI compounds'!$C$16,IF($Z233&lt;'RI compounds'!$D$16,IF($Z233&gt;'RI compounds'!$D$15,(LN($Z233)-LN('RI compounds'!$D$15))*'RI compounds'!$H$16+'RI compounds'!$C$15,""),""))</f>
        <v/>
      </c>
      <c r="AO233" s="50" t="str">
        <f>IF($Z233=1900,'RI compounds'!$C$17,IF($Z233&lt;'RI compounds'!$D$17,IF($Z233&gt;'RI compounds'!$D$16,(LN($Z233)-LN('RI compounds'!$D$16))*'RI compounds'!$H$17+'RI compounds'!$C$16,""),""))</f>
        <v/>
      </c>
      <c r="AP233" s="50" t="str">
        <f>IF($Z233=2000,'RI compounds'!$C$18,IF($Z233&lt;'RI compounds'!$D$18,IF($Z233&gt;'RI compounds'!$D$17,(LN($Z233)-LN('RI compounds'!$D$17))*'RI compounds'!$H$18+'RI compounds'!$C$17,""),""))</f>
        <v/>
      </c>
      <c r="AQ233" s="50" t="str">
        <f>IF($Z233=2100,'RI compounds'!$C$19,IF($Z233&lt;'RI compounds'!$D$19,IF($Z233&gt;'RI compounds'!$D$18,(LN($Z233)-LN('RI compounds'!$D$18))*'RI compounds'!$H$19+'RI compounds'!$C$18,""),""))</f>
        <v/>
      </c>
      <c r="AR233" s="50" t="str">
        <f>IF($Z233=2200,'RI compounds'!$C$20,IF($Z233&lt;'RI compounds'!$D$20,IF($Z233&gt;'RI compounds'!$D$19,(LN($Z233)-LN('RI compounds'!$D$19))*'RI compounds'!$H$20+'RI compounds'!$C$19,""),""))</f>
        <v/>
      </c>
      <c r="AS233" s="50" t="str">
        <f>IF($Z233=2300,'RI compounds'!$C$21,IF($Z233&lt;'RI compounds'!$D$21,IF($Z233&gt;'RI compounds'!$D$20,(LN($Z233)-LN('RI compounds'!$D$20))*'RI compounds'!$H$21+'RI compounds'!$C$20,""),""))</f>
        <v/>
      </c>
      <c r="AT233" s="50" t="str">
        <f>IF($Z233&gt;2300,(LN($Z233)-LN('RI compounds'!$D$20))*'RI compounds'!$H$21+'RI compounds'!$C$20,"")</f>
        <v/>
      </c>
    </row>
    <row r="234" spans="1:46" s="7" customFormat="1" ht="15" x14ac:dyDescent="0.25">
      <c r="A234" s="46">
        <f>+All!F234</f>
        <v>0</v>
      </c>
      <c r="B234" s="47" t="e">
        <f>All!#REF!</f>
        <v>#REF!</v>
      </c>
      <c r="C234" s="45" t="e">
        <f>IF(B234&lt;'RI compounds'!$C$3,INT(EXP((B234-'RI compounds'!$C$3)/'RI compounds'!$H$4+LN('RI compounds'!$D$3))),"")</f>
        <v>#REF!</v>
      </c>
      <c r="D234" s="45" t="e">
        <f>IF($B234&lt;'RI compounds'!$C$4,IF($B234&gt;'RI compounds'!$C$3,INT(EXP(($B234-'RI compounds'!$C$3)/'RI compounds'!$H$4+LN('RI compounds'!$D$3))),""),"")</f>
        <v>#REF!</v>
      </c>
      <c r="E234" s="45" t="e">
        <f>IF($B234&lt;'RI compounds'!$C$5,IF($B234&gt;'RI compounds'!$C$4,INT(EXP(($B234-'RI compounds'!$C$4)/'RI compounds'!$H$5+LN('RI compounds'!$D$4))),""),"")</f>
        <v>#REF!</v>
      </c>
      <c r="F234" s="45" t="e">
        <f>IF($B234&lt;'RI compounds'!$C$6,IF($B234&gt;'RI compounds'!$C$5,INT(EXP(($B234-'RI compounds'!$C$5)/'RI compounds'!$H$6+LN('RI compounds'!$D$5))),""),"")</f>
        <v>#REF!</v>
      </c>
      <c r="G234" s="45" t="e">
        <f>IF($B234&lt;'RI compounds'!$C$7,IF($B234&gt;'RI compounds'!$C$6,INT(EXP(($B234-'RI compounds'!$C$6)/'RI compounds'!$H$7+LN('RI compounds'!$D$6))),""),"")</f>
        <v>#REF!</v>
      </c>
      <c r="H234" s="45" t="e">
        <f>IF($B234&lt;'RI compounds'!$C$8,IF($B234&gt;'RI compounds'!$C$7,INT(EXP(($B234-'RI compounds'!$C$7)/'RI compounds'!$H$8+LN('RI compounds'!$D$7))),""),"")</f>
        <v>#REF!</v>
      </c>
      <c r="I234" s="45" t="e">
        <f>IF($B234&lt;'RI compounds'!$C$9,IF($B234&gt;'RI compounds'!$C$8,INT(EXP(($B234-'RI compounds'!$C$8)/'RI compounds'!$H$9+LN('RI compounds'!$D$8))),""),"")</f>
        <v>#REF!</v>
      </c>
      <c r="J234" s="45" t="e">
        <f>IF($B234&lt;'RI compounds'!$C$10,IF($B234&gt;'RI compounds'!$C$9,INT(EXP(($B234-'RI compounds'!$C$9)/'RI compounds'!$H$10+LN('RI compounds'!$D$9))),""),"")</f>
        <v>#REF!</v>
      </c>
      <c r="K234" s="45" t="e">
        <f>IF($B234&lt;'RI compounds'!$C$11,IF($B234&gt;'RI compounds'!$C$10,INT(EXP(($B234-'RI compounds'!$C$10)/'RI compounds'!$H$11+LN('RI compounds'!$D$10))),""),"")</f>
        <v>#REF!</v>
      </c>
      <c r="L234" s="45" t="e">
        <f>IF($B234&lt;'RI compounds'!$C$12,IF($B234&gt;'RI compounds'!$C$11,INT(EXP(($B234-'RI compounds'!$C$11)/'RI compounds'!$H$12+LN('RI compounds'!$D$11))),""),"")</f>
        <v>#REF!</v>
      </c>
      <c r="M234" s="45" t="e">
        <f>IF($B234&lt;'RI compounds'!$C$13,IF($B234&gt;'RI compounds'!$C$12,INT(EXP(($B234-'RI compounds'!$C$12)/'RI compounds'!$H$13+LN('RI compounds'!$D$12))),""),"")</f>
        <v>#REF!</v>
      </c>
      <c r="N234" s="45" t="e">
        <f>IF($B234&lt;'RI compounds'!$C$14,IF($B234&gt;'RI compounds'!$C$13,INT(EXP(($B234-'RI compounds'!$C$13)/'RI compounds'!$H$14+LN('RI compounds'!$D$13))),""),"")</f>
        <v>#REF!</v>
      </c>
      <c r="O234" s="45" t="e">
        <f>IF($B234&lt;'RI compounds'!$C$15,IF($B234&gt;'RI compounds'!$C$14,INT(EXP(($B234-'RI compounds'!$C$14)/'RI compounds'!$H$15+LN('RI compounds'!$D$14))),""),"")</f>
        <v>#REF!</v>
      </c>
      <c r="P234" s="45" t="e">
        <f>IF($B234&lt;'RI compounds'!$C$16,IF($B234&gt;'RI compounds'!$C$15,INT(EXP(($B234-'RI compounds'!$C$15)/'RI compounds'!$H$16+LN('RI compounds'!$D$15))),""),"")</f>
        <v>#REF!</v>
      </c>
      <c r="Q234" s="45" t="e">
        <f>IF($B234&lt;'RI compounds'!$C$17,IF($B234&gt;'RI compounds'!$C$16,INT(EXP(($B234-'RI compounds'!$C$16)/'RI compounds'!$H$17+LN('RI compounds'!$D$16))),""),"")</f>
        <v>#REF!</v>
      </c>
      <c r="R234" s="45" t="e">
        <f>IF($B234&lt;'RI compounds'!$C$18,IF($B234&gt;'RI compounds'!$C$17,INT(EXP(($B234-'RI compounds'!$C$17)/'RI compounds'!$H$18+LN('RI compounds'!$D$17))),""),"")</f>
        <v>#REF!</v>
      </c>
      <c r="S234" s="45" t="e">
        <f>IF($B234&lt;'RI compounds'!$C$19,IF($B234&gt;'RI compounds'!$C$18,INT(EXP(($B234-'RI compounds'!$C$18)/'RI compounds'!$H$19+LN('RI compounds'!$D$18))),""),"")</f>
        <v>#REF!</v>
      </c>
      <c r="T234" s="45" t="e">
        <f>IF($B234&lt;'RI compounds'!$C$20,IF($B234&gt;'RI compounds'!$C$19,INT(EXP(($B234-'RI compounds'!$C$19)/'RI compounds'!$H$20+LN('RI compounds'!$D$19))),""),"")</f>
        <v>#REF!</v>
      </c>
      <c r="U234" s="45" t="e">
        <f>IF($B234&lt;'RI compounds'!$C$21,IF($B234&gt;'RI compounds'!$C$20,INT(EXP(($B234-'RI compounds'!$C$20)/'RI compounds'!$H$21+LN('RI compounds'!$D$20))),""),"")</f>
        <v>#REF!</v>
      </c>
      <c r="V234" s="45" t="e">
        <f>IF($B234&gt;'RI compounds'!$C$21,INT(EXP(($B234-'RI compounds'!$C$20)/'RI compounds'!$H$21+LN('RI compounds'!$D$20))),"")</f>
        <v>#REF!</v>
      </c>
      <c r="W234" s="28"/>
      <c r="X234" s="48">
        <f>All!B234</f>
        <v>0</v>
      </c>
      <c r="Y234" s="46">
        <f>+All!F234</f>
        <v>0</v>
      </c>
      <c r="Z234" s="49">
        <f>+All!H234</f>
        <v>0</v>
      </c>
      <c r="AA234" s="50" t="e">
        <f>IF($Z234=500,'RI compounds'!$C$3,IF($Z234&lt;'RI compounds'!$D$3,(LN($Z234)-LN('RI compounds'!$D$3))*'RI compounds'!$H$4+'RI compounds'!$C$3,""))</f>
        <v>#NUM!</v>
      </c>
      <c r="AB234" s="50" t="str">
        <f>IF($Z234=600,'RI compounds'!$C$4,IF($Z234&lt;'RI compounds'!$D$4,IF($Z234&gt;'RI compounds'!$D$3,(LN($Z234)-LN('RI compounds'!$D$3))*'RI compounds'!$H$4+'RI compounds'!$C$3,""),""))</f>
        <v/>
      </c>
      <c r="AC234" s="50" t="str">
        <f>IF($Z234=700,+'RI compounds'!$C$5,IF($Z234&lt;'RI compounds'!$D$5,IF($Z234&gt;'RI compounds'!$D$4,(LN($Z234)-LN('RI compounds'!$D$4))*'RI compounds'!$H$5+'RI compounds'!$C$4,""),""))</f>
        <v/>
      </c>
      <c r="AD234" s="50" t="str">
        <f>IF($Z234=800,'RI compounds'!$C$6,IF($Z234&lt;'RI compounds'!$D$6,IF($Z234&gt;'RI compounds'!$D$5,(LN($Z234)-LN('RI compounds'!$D$5))*'RI compounds'!$H$6+'RI compounds'!$C$5,""),""))</f>
        <v/>
      </c>
      <c r="AE234" s="50" t="str">
        <f>IF($Z234=900,'RI compounds'!$C$7,IF($Z234&lt;'RI compounds'!$D$7,IF($Z234&gt;'RI compounds'!$D$6,(LN($Z234)-LN('RI compounds'!$D$6))*'RI compounds'!$H$7+'RI compounds'!$C$6,""),""))</f>
        <v/>
      </c>
      <c r="AF234" s="50" t="str">
        <f>IF($Z234=1000,'RI compounds'!$C$8,IF($Z234&lt;'RI compounds'!$D$8,IF($Z234&gt;'RI compounds'!$D$7,(LN($Z234)-LN('RI compounds'!$D$7))*'RI compounds'!$H$8+'RI compounds'!$C$7,""),""))</f>
        <v/>
      </c>
      <c r="AG234" s="50" t="str">
        <f>IF($Z234=1100,'RI compounds'!$C$9,IF($Z234&lt;'RI compounds'!$D$9,IF($Z234&gt;'RI compounds'!$D$8,(LN($Z234)-LN('RI compounds'!$D$8))*'RI compounds'!$H$9+'RI compounds'!$C$8,""),""))</f>
        <v/>
      </c>
      <c r="AH234" s="50" t="str">
        <f>IF($Z234=1200,'RI compounds'!$C$10,IF($Z234&lt;'RI compounds'!$D$10,IF($Z234&gt;'RI compounds'!$D$9,(LN($Z234)-LN('RI compounds'!$D$9))*'RI compounds'!$H$10+'RI compounds'!$C$9,""),""))</f>
        <v/>
      </c>
      <c r="AI234" s="50" t="str">
        <f>IF($Z234=1300,'RI compounds'!$C$11,IF($Z234&lt;'RI compounds'!$D$11,IF($Z234&gt;'RI compounds'!$D$10,(LN($Z234)-LN('RI compounds'!$D$10))*'RI compounds'!$H$11+'RI compounds'!$C$10,""),""))</f>
        <v/>
      </c>
      <c r="AJ234" s="50" t="str">
        <f>IF($Z234=1400,'RI compounds'!$C$12,IF($Z234&lt;'RI compounds'!$D$12,IF($Z234&gt;'RI compounds'!$D$11,(LN($Z234)-LN('RI compounds'!$D$11))*'RI compounds'!$H$12+'RI compounds'!$C$11,""),""))</f>
        <v/>
      </c>
      <c r="AK234" s="50" t="str">
        <f>IF($Z234=1500,'RI compounds'!$C$13,IF($Z234&lt;'RI compounds'!$D$13,IF($Z234&gt;'RI compounds'!$D$12,(LN($Z234)-LN('RI compounds'!$D$12))*'RI compounds'!$H$13+'RI compounds'!$C$12,""),""))</f>
        <v/>
      </c>
      <c r="AL234" s="50" t="str">
        <f>IF($Z234=1600,'RI compounds'!$C$14,IF($Z234&lt;'RI compounds'!$D$14,IF($Z234&gt;'RI compounds'!$D$13,(LN($Z234)-LN('RI compounds'!$D$13))*'RI compounds'!$H$14+'RI compounds'!$C$13,""),""))</f>
        <v/>
      </c>
      <c r="AM234" s="50" t="str">
        <f>IF($Z234=1700,'RI compounds'!$C$15,IF($Z234&lt;'RI compounds'!$D$15,IF($Z234&gt;'RI compounds'!$D$14,(LN($Z234)-LN('RI compounds'!$D$14))*'RI compounds'!$H$15+'RI compounds'!$C$14,""),""))</f>
        <v/>
      </c>
      <c r="AN234" s="50" t="str">
        <f>IF($Z234=1800,'RI compounds'!$C$16,IF($Z234&lt;'RI compounds'!$D$16,IF($Z234&gt;'RI compounds'!$D$15,(LN($Z234)-LN('RI compounds'!$D$15))*'RI compounds'!$H$16+'RI compounds'!$C$15,""),""))</f>
        <v/>
      </c>
      <c r="AO234" s="50" t="str">
        <f>IF($Z234=1900,'RI compounds'!$C$17,IF($Z234&lt;'RI compounds'!$D$17,IF($Z234&gt;'RI compounds'!$D$16,(LN($Z234)-LN('RI compounds'!$D$16))*'RI compounds'!$H$17+'RI compounds'!$C$16,""),""))</f>
        <v/>
      </c>
      <c r="AP234" s="50" t="str">
        <f>IF($Z234=2000,'RI compounds'!$C$18,IF($Z234&lt;'RI compounds'!$D$18,IF($Z234&gt;'RI compounds'!$D$17,(LN($Z234)-LN('RI compounds'!$D$17))*'RI compounds'!$H$18+'RI compounds'!$C$17,""),""))</f>
        <v/>
      </c>
      <c r="AQ234" s="50" t="str">
        <f>IF($Z234=2100,'RI compounds'!$C$19,IF($Z234&lt;'RI compounds'!$D$19,IF($Z234&gt;'RI compounds'!$D$18,(LN($Z234)-LN('RI compounds'!$D$18))*'RI compounds'!$H$19+'RI compounds'!$C$18,""),""))</f>
        <v/>
      </c>
      <c r="AR234" s="50" t="str">
        <f>IF($Z234=2200,'RI compounds'!$C$20,IF($Z234&lt;'RI compounds'!$D$20,IF($Z234&gt;'RI compounds'!$D$19,(LN($Z234)-LN('RI compounds'!$D$19))*'RI compounds'!$H$20+'RI compounds'!$C$19,""),""))</f>
        <v/>
      </c>
      <c r="AS234" s="50" t="str">
        <f>IF($Z234=2300,'RI compounds'!$C$21,IF($Z234&lt;'RI compounds'!$D$21,IF($Z234&gt;'RI compounds'!$D$20,(LN($Z234)-LN('RI compounds'!$D$20))*'RI compounds'!$H$21+'RI compounds'!$C$20,""),""))</f>
        <v/>
      </c>
      <c r="AT234" s="50" t="str">
        <f>IF($Z234&gt;2300,(LN($Z234)-LN('RI compounds'!$D$20))*'RI compounds'!$H$21+'RI compounds'!$C$20,"")</f>
        <v/>
      </c>
    </row>
    <row r="235" spans="1:46" s="7" customFormat="1" ht="15" x14ac:dyDescent="0.25">
      <c r="A235" s="46">
        <f>+All!F235</f>
        <v>0</v>
      </c>
      <c r="B235" s="47" t="e">
        <f>All!#REF!</f>
        <v>#REF!</v>
      </c>
      <c r="C235" s="45" t="e">
        <f>IF(B235&lt;'RI compounds'!$C$3,INT(EXP((B235-'RI compounds'!$C$3)/'RI compounds'!$H$4+LN('RI compounds'!$D$3))),"")</f>
        <v>#REF!</v>
      </c>
      <c r="D235" s="45" t="e">
        <f>IF($B235&lt;'RI compounds'!$C$4,IF($B235&gt;'RI compounds'!$C$3,INT(EXP(($B235-'RI compounds'!$C$3)/'RI compounds'!$H$4+LN('RI compounds'!$D$3))),""),"")</f>
        <v>#REF!</v>
      </c>
      <c r="E235" s="45" t="e">
        <f>IF($B235&lt;'RI compounds'!$C$5,IF($B235&gt;'RI compounds'!$C$4,INT(EXP(($B235-'RI compounds'!$C$4)/'RI compounds'!$H$5+LN('RI compounds'!$D$4))),""),"")</f>
        <v>#REF!</v>
      </c>
      <c r="F235" s="45" t="e">
        <f>IF($B235&lt;'RI compounds'!$C$6,IF($B235&gt;'RI compounds'!$C$5,INT(EXP(($B235-'RI compounds'!$C$5)/'RI compounds'!$H$6+LN('RI compounds'!$D$5))),""),"")</f>
        <v>#REF!</v>
      </c>
      <c r="G235" s="45" t="e">
        <f>IF($B235&lt;'RI compounds'!$C$7,IF($B235&gt;'RI compounds'!$C$6,INT(EXP(($B235-'RI compounds'!$C$6)/'RI compounds'!$H$7+LN('RI compounds'!$D$6))),""),"")</f>
        <v>#REF!</v>
      </c>
      <c r="H235" s="45" t="e">
        <f>IF($B235&lt;'RI compounds'!$C$8,IF($B235&gt;'RI compounds'!$C$7,INT(EXP(($B235-'RI compounds'!$C$7)/'RI compounds'!$H$8+LN('RI compounds'!$D$7))),""),"")</f>
        <v>#REF!</v>
      </c>
      <c r="I235" s="45" t="e">
        <f>IF($B235&lt;'RI compounds'!$C$9,IF($B235&gt;'RI compounds'!$C$8,INT(EXP(($B235-'RI compounds'!$C$8)/'RI compounds'!$H$9+LN('RI compounds'!$D$8))),""),"")</f>
        <v>#REF!</v>
      </c>
      <c r="J235" s="45" t="e">
        <f>IF($B235&lt;'RI compounds'!$C$10,IF($B235&gt;'RI compounds'!$C$9,INT(EXP(($B235-'RI compounds'!$C$9)/'RI compounds'!$H$10+LN('RI compounds'!$D$9))),""),"")</f>
        <v>#REF!</v>
      </c>
      <c r="K235" s="45" t="e">
        <f>IF($B235&lt;'RI compounds'!$C$11,IF($B235&gt;'RI compounds'!$C$10,INT(EXP(($B235-'RI compounds'!$C$10)/'RI compounds'!$H$11+LN('RI compounds'!$D$10))),""),"")</f>
        <v>#REF!</v>
      </c>
      <c r="L235" s="45" t="e">
        <f>IF($B235&lt;'RI compounds'!$C$12,IF($B235&gt;'RI compounds'!$C$11,INT(EXP(($B235-'RI compounds'!$C$11)/'RI compounds'!$H$12+LN('RI compounds'!$D$11))),""),"")</f>
        <v>#REF!</v>
      </c>
      <c r="M235" s="45" t="e">
        <f>IF($B235&lt;'RI compounds'!$C$13,IF($B235&gt;'RI compounds'!$C$12,INT(EXP(($B235-'RI compounds'!$C$12)/'RI compounds'!$H$13+LN('RI compounds'!$D$12))),""),"")</f>
        <v>#REF!</v>
      </c>
      <c r="N235" s="45" t="e">
        <f>IF($B235&lt;'RI compounds'!$C$14,IF($B235&gt;'RI compounds'!$C$13,INT(EXP(($B235-'RI compounds'!$C$13)/'RI compounds'!$H$14+LN('RI compounds'!$D$13))),""),"")</f>
        <v>#REF!</v>
      </c>
      <c r="O235" s="45" t="e">
        <f>IF($B235&lt;'RI compounds'!$C$15,IF($B235&gt;'RI compounds'!$C$14,INT(EXP(($B235-'RI compounds'!$C$14)/'RI compounds'!$H$15+LN('RI compounds'!$D$14))),""),"")</f>
        <v>#REF!</v>
      </c>
      <c r="P235" s="45" t="e">
        <f>IF($B235&lt;'RI compounds'!$C$16,IF($B235&gt;'RI compounds'!$C$15,INT(EXP(($B235-'RI compounds'!$C$15)/'RI compounds'!$H$16+LN('RI compounds'!$D$15))),""),"")</f>
        <v>#REF!</v>
      </c>
      <c r="Q235" s="45" t="e">
        <f>IF($B235&lt;'RI compounds'!$C$17,IF($B235&gt;'RI compounds'!$C$16,INT(EXP(($B235-'RI compounds'!$C$16)/'RI compounds'!$H$17+LN('RI compounds'!$D$16))),""),"")</f>
        <v>#REF!</v>
      </c>
      <c r="R235" s="45" t="e">
        <f>IF($B235&lt;'RI compounds'!$C$18,IF($B235&gt;'RI compounds'!$C$17,INT(EXP(($B235-'RI compounds'!$C$17)/'RI compounds'!$H$18+LN('RI compounds'!$D$17))),""),"")</f>
        <v>#REF!</v>
      </c>
      <c r="S235" s="45" t="e">
        <f>IF($B235&lt;'RI compounds'!$C$19,IF($B235&gt;'RI compounds'!$C$18,INT(EXP(($B235-'RI compounds'!$C$18)/'RI compounds'!$H$19+LN('RI compounds'!$D$18))),""),"")</f>
        <v>#REF!</v>
      </c>
      <c r="T235" s="45" t="e">
        <f>IF($B235&lt;'RI compounds'!$C$20,IF($B235&gt;'RI compounds'!$C$19,INT(EXP(($B235-'RI compounds'!$C$19)/'RI compounds'!$H$20+LN('RI compounds'!$D$19))),""),"")</f>
        <v>#REF!</v>
      </c>
      <c r="U235" s="45" t="e">
        <f>IF($B235&lt;'RI compounds'!$C$21,IF($B235&gt;'RI compounds'!$C$20,INT(EXP(($B235-'RI compounds'!$C$20)/'RI compounds'!$H$21+LN('RI compounds'!$D$20))),""),"")</f>
        <v>#REF!</v>
      </c>
      <c r="V235" s="45" t="e">
        <f>IF($B235&gt;'RI compounds'!$C$21,INT(EXP(($B235-'RI compounds'!$C$20)/'RI compounds'!$H$21+LN('RI compounds'!$D$20))),"")</f>
        <v>#REF!</v>
      </c>
      <c r="W235" s="28"/>
      <c r="X235" s="48">
        <f>All!B235</f>
        <v>0</v>
      </c>
      <c r="Y235" s="46">
        <f>+All!F235</f>
        <v>0</v>
      </c>
      <c r="Z235" s="49">
        <f>+All!H235</f>
        <v>0</v>
      </c>
      <c r="AA235" s="50" t="e">
        <f>IF($Z235=500,'RI compounds'!$C$3,IF($Z235&lt;'RI compounds'!$D$3,(LN($Z235)-LN('RI compounds'!$D$3))*'RI compounds'!$H$4+'RI compounds'!$C$3,""))</f>
        <v>#NUM!</v>
      </c>
      <c r="AB235" s="50" t="str">
        <f>IF($Z235=600,'RI compounds'!$C$4,IF($Z235&lt;'RI compounds'!$D$4,IF($Z235&gt;'RI compounds'!$D$3,(LN($Z235)-LN('RI compounds'!$D$3))*'RI compounds'!$H$4+'RI compounds'!$C$3,""),""))</f>
        <v/>
      </c>
      <c r="AC235" s="50" t="str">
        <f>IF($Z235=700,+'RI compounds'!$C$5,IF($Z235&lt;'RI compounds'!$D$5,IF($Z235&gt;'RI compounds'!$D$4,(LN($Z235)-LN('RI compounds'!$D$4))*'RI compounds'!$H$5+'RI compounds'!$C$4,""),""))</f>
        <v/>
      </c>
      <c r="AD235" s="50" t="str">
        <f>IF($Z235=800,'RI compounds'!$C$6,IF($Z235&lt;'RI compounds'!$D$6,IF($Z235&gt;'RI compounds'!$D$5,(LN($Z235)-LN('RI compounds'!$D$5))*'RI compounds'!$H$6+'RI compounds'!$C$5,""),""))</f>
        <v/>
      </c>
      <c r="AE235" s="50" t="str">
        <f>IF($Z235=900,'RI compounds'!$C$7,IF($Z235&lt;'RI compounds'!$D$7,IF($Z235&gt;'RI compounds'!$D$6,(LN($Z235)-LN('RI compounds'!$D$6))*'RI compounds'!$H$7+'RI compounds'!$C$6,""),""))</f>
        <v/>
      </c>
      <c r="AF235" s="50" t="str">
        <f>IF($Z235=1000,'RI compounds'!$C$8,IF($Z235&lt;'RI compounds'!$D$8,IF($Z235&gt;'RI compounds'!$D$7,(LN($Z235)-LN('RI compounds'!$D$7))*'RI compounds'!$H$8+'RI compounds'!$C$7,""),""))</f>
        <v/>
      </c>
      <c r="AG235" s="50" t="str">
        <f>IF($Z235=1100,'RI compounds'!$C$9,IF($Z235&lt;'RI compounds'!$D$9,IF($Z235&gt;'RI compounds'!$D$8,(LN($Z235)-LN('RI compounds'!$D$8))*'RI compounds'!$H$9+'RI compounds'!$C$8,""),""))</f>
        <v/>
      </c>
      <c r="AH235" s="50" t="str">
        <f>IF($Z235=1200,'RI compounds'!$C$10,IF($Z235&lt;'RI compounds'!$D$10,IF($Z235&gt;'RI compounds'!$D$9,(LN($Z235)-LN('RI compounds'!$D$9))*'RI compounds'!$H$10+'RI compounds'!$C$9,""),""))</f>
        <v/>
      </c>
      <c r="AI235" s="50" t="str">
        <f>IF($Z235=1300,'RI compounds'!$C$11,IF($Z235&lt;'RI compounds'!$D$11,IF($Z235&gt;'RI compounds'!$D$10,(LN($Z235)-LN('RI compounds'!$D$10))*'RI compounds'!$H$11+'RI compounds'!$C$10,""),""))</f>
        <v/>
      </c>
      <c r="AJ235" s="50" t="str">
        <f>IF($Z235=1400,'RI compounds'!$C$12,IF($Z235&lt;'RI compounds'!$D$12,IF($Z235&gt;'RI compounds'!$D$11,(LN($Z235)-LN('RI compounds'!$D$11))*'RI compounds'!$H$12+'RI compounds'!$C$11,""),""))</f>
        <v/>
      </c>
      <c r="AK235" s="50" t="str">
        <f>IF($Z235=1500,'RI compounds'!$C$13,IF($Z235&lt;'RI compounds'!$D$13,IF($Z235&gt;'RI compounds'!$D$12,(LN($Z235)-LN('RI compounds'!$D$12))*'RI compounds'!$H$13+'RI compounds'!$C$12,""),""))</f>
        <v/>
      </c>
      <c r="AL235" s="50" t="str">
        <f>IF($Z235=1600,'RI compounds'!$C$14,IF($Z235&lt;'RI compounds'!$D$14,IF($Z235&gt;'RI compounds'!$D$13,(LN($Z235)-LN('RI compounds'!$D$13))*'RI compounds'!$H$14+'RI compounds'!$C$13,""),""))</f>
        <v/>
      </c>
      <c r="AM235" s="50" t="str">
        <f>IF($Z235=1700,'RI compounds'!$C$15,IF($Z235&lt;'RI compounds'!$D$15,IF($Z235&gt;'RI compounds'!$D$14,(LN($Z235)-LN('RI compounds'!$D$14))*'RI compounds'!$H$15+'RI compounds'!$C$14,""),""))</f>
        <v/>
      </c>
      <c r="AN235" s="50" t="str">
        <f>IF($Z235=1800,'RI compounds'!$C$16,IF($Z235&lt;'RI compounds'!$D$16,IF($Z235&gt;'RI compounds'!$D$15,(LN($Z235)-LN('RI compounds'!$D$15))*'RI compounds'!$H$16+'RI compounds'!$C$15,""),""))</f>
        <v/>
      </c>
      <c r="AO235" s="50" t="str">
        <f>IF($Z235=1900,'RI compounds'!$C$17,IF($Z235&lt;'RI compounds'!$D$17,IF($Z235&gt;'RI compounds'!$D$16,(LN($Z235)-LN('RI compounds'!$D$16))*'RI compounds'!$H$17+'RI compounds'!$C$16,""),""))</f>
        <v/>
      </c>
      <c r="AP235" s="50" t="str">
        <f>IF($Z235=2000,'RI compounds'!$C$18,IF($Z235&lt;'RI compounds'!$D$18,IF($Z235&gt;'RI compounds'!$D$17,(LN($Z235)-LN('RI compounds'!$D$17))*'RI compounds'!$H$18+'RI compounds'!$C$17,""),""))</f>
        <v/>
      </c>
      <c r="AQ235" s="50" t="str">
        <f>IF($Z235=2100,'RI compounds'!$C$19,IF($Z235&lt;'RI compounds'!$D$19,IF($Z235&gt;'RI compounds'!$D$18,(LN($Z235)-LN('RI compounds'!$D$18))*'RI compounds'!$H$19+'RI compounds'!$C$18,""),""))</f>
        <v/>
      </c>
      <c r="AR235" s="50" t="str">
        <f>IF($Z235=2200,'RI compounds'!$C$20,IF($Z235&lt;'RI compounds'!$D$20,IF($Z235&gt;'RI compounds'!$D$19,(LN($Z235)-LN('RI compounds'!$D$19))*'RI compounds'!$H$20+'RI compounds'!$C$19,""),""))</f>
        <v/>
      </c>
      <c r="AS235" s="50" t="str">
        <f>IF($Z235=2300,'RI compounds'!$C$21,IF($Z235&lt;'RI compounds'!$D$21,IF($Z235&gt;'RI compounds'!$D$20,(LN($Z235)-LN('RI compounds'!$D$20))*'RI compounds'!$H$21+'RI compounds'!$C$20,""),""))</f>
        <v/>
      </c>
      <c r="AT235" s="50" t="str">
        <f>IF($Z235&gt;2300,(LN($Z235)-LN('RI compounds'!$D$20))*'RI compounds'!$H$21+'RI compounds'!$C$20,"")</f>
        <v/>
      </c>
    </row>
    <row r="236" spans="1:46" s="7" customFormat="1" ht="15" x14ac:dyDescent="0.25">
      <c r="A236" s="46">
        <f>+All!F236</f>
        <v>0</v>
      </c>
      <c r="B236" s="47" t="e">
        <f>All!#REF!</f>
        <v>#REF!</v>
      </c>
      <c r="C236" s="45" t="e">
        <f>IF(B236&lt;'RI compounds'!$C$3,INT(EXP((B236-'RI compounds'!$C$3)/'RI compounds'!$H$4+LN('RI compounds'!$D$3))),"")</f>
        <v>#REF!</v>
      </c>
      <c r="D236" s="45" t="e">
        <f>IF($B236&lt;'RI compounds'!$C$4,IF($B236&gt;'RI compounds'!$C$3,INT(EXP(($B236-'RI compounds'!$C$3)/'RI compounds'!$H$4+LN('RI compounds'!$D$3))),""),"")</f>
        <v>#REF!</v>
      </c>
      <c r="E236" s="45" t="e">
        <f>IF($B236&lt;'RI compounds'!$C$5,IF($B236&gt;'RI compounds'!$C$4,INT(EXP(($B236-'RI compounds'!$C$4)/'RI compounds'!$H$5+LN('RI compounds'!$D$4))),""),"")</f>
        <v>#REF!</v>
      </c>
      <c r="F236" s="45" t="e">
        <f>IF($B236&lt;'RI compounds'!$C$6,IF($B236&gt;'RI compounds'!$C$5,INT(EXP(($B236-'RI compounds'!$C$5)/'RI compounds'!$H$6+LN('RI compounds'!$D$5))),""),"")</f>
        <v>#REF!</v>
      </c>
      <c r="G236" s="45" t="e">
        <f>IF($B236&lt;'RI compounds'!$C$7,IF($B236&gt;'RI compounds'!$C$6,INT(EXP(($B236-'RI compounds'!$C$6)/'RI compounds'!$H$7+LN('RI compounds'!$D$6))),""),"")</f>
        <v>#REF!</v>
      </c>
      <c r="H236" s="45" t="e">
        <f>IF($B236&lt;'RI compounds'!$C$8,IF($B236&gt;'RI compounds'!$C$7,INT(EXP(($B236-'RI compounds'!$C$7)/'RI compounds'!$H$8+LN('RI compounds'!$D$7))),""),"")</f>
        <v>#REF!</v>
      </c>
      <c r="I236" s="45" t="e">
        <f>IF($B236&lt;'RI compounds'!$C$9,IF($B236&gt;'RI compounds'!$C$8,INT(EXP(($B236-'RI compounds'!$C$8)/'RI compounds'!$H$9+LN('RI compounds'!$D$8))),""),"")</f>
        <v>#REF!</v>
      </c>
      <c r="J236" s="45" t="e">
        <f>IF($B236&lt;'RI compounds'!$C$10,IF($B236&gt;'RI compounds'!$C$9,INT(EXP(($B236-'RI compounds'!$C$9)/'RI compounds'!$H$10+LN('RI compounds'!$D$9))),""),"")</f>
        <v>#REF!</v>
      </c>
      <c r="K236" s="45" t="e">
        <f>IF($B236&lt;'RI compounds'!$C$11,IF($B236&gt;'RI compounds'!$C$10,INT(EXP(($B236-'RI compounds'!$C$10)/'RI compounds'!$H$11+LN('RI compounds'!$D$10))),""),"")</f>
        <v>#REF!</v>
      </c>
      <c r="L236" s="45" t="e">
        <f>IF($B236&lt;'RI compounds'!$C$12,IF($B236&gt;'RI compounds'!$C$11,INT(EXP(($B236-'RI compounds'!$C$11)/'RI compounds'!$H$12+LN('RI compounds'!$D$11))),""),"")</f>
        <v>#REF!</v>
      </c>
      <c r="M236" s="45" t="e">
        <f>IF($B236&lt;'RI compounds'!$C$13,IF($B236&gt;'RI compounds'!$C$12,INT(EXP(($B236-'RI compounds'!$C$12)/'RI compounds'!$H$13+LN('RI compounds'!$D$12))),""),"")</f>
        <v>#REF!</v>
      </c>
      <c r="N236" s="45" t="e">
        <f>IF($B236&lt;'RI compounds'!$C$14,IF($B236&gt;'RI compounds'!$C$13,INT(EXP(($B236-'RI compounds'!$C$13)/'RI compounds'!$H$14+LN('RI compounds'!$D$13))),""),"")</f>
        <v>#REF!</v>
      </c>
      <c r="O236" s="45" t="e">
        <f>IF($B236&lt;'RI compounds'!$C$15,IF($B236&gt;'RI compounds'!$C$14,INT(EXP(($B236-'RI compounds'!$C$14)/'RI compounds'!$H$15+LN('RI compounds'!$D$14))),""),"")</f>
        <v>#REF!</v>
      </c>
      <c r="P236" s="45" t="e">
        <f>IF($B236&lt;'RI compounds'!$C$16,IF($B236&gt;'RI compounds'!$C$15,INT(EXP(($B236-'RI compounds'!$C$15)/'RI compounds'!$H$16+LN('RI compounds'!$D$15))),""),"")</f>
        <v>#REF!</v>
      </c>
      <c r="Q236" s="45" t="e">
        <f>IF($B236&lt;'RI compounds'!$C$17,IF($B236&gt;'RI compounds'!$C$16,INT(EXP(($B236-'RI compounds'!$C$16)/'RI compounds'!$H$17+LN('RI compounds'!$D$16))),""),"")</f>
        <v>#REF!</v>
      </c>
      <c r="R236" s="45" t="e">
        <f>IF($B236&lt;'RI compounds'!$C$18,IF($B236&gt;'RI compounds'!$C$17,INT(EXP(($B236-'RI compounds'!$C$17)/'RI compounds'!$H$18+LN('RI compounds'!$D$17))),""),"")</f>
        <v>#REF!</v>
      </c>
      <c r="S236" s="45" t="e">
        <f>IF($B236&lt;'RI compounds'!$C$19,IF($B236&gt;'RI compounds'!$C$18,INT(EXP(($B236-'RI compounds'!$C$18)/'RI compounds'!$H$19+LN('RI compounds'!$D$18))),""),"")</f>
        <v>#REF!</v>
      </c>
      <c r="T236" s="45" t="e">
        <f>IF($B236&lt;'RI compounds'!$C$20,IF($B236&gt;'RI compounds'!$C$19,INT(EXP(($B236-'RI compounds'!$C$19)/'RI compounds'!$H$20+LN('RI compounds'!$D$19))),""),"")</f>
        <v>#REF!</v>
      </c>
      <c r="U236" s="45" t="e">
        <f>IF($B236&lt;'RI compounds'!$C$21,IF($B236&gt;'RI compounds'!$C$20,INT(EXP(($B236-'RI compounds'!$C$20)/'RI compounds'!$H$21+LN('RI compounds'!$D$20))),""),"")</f>
        <v>#REF!</v>
      </c>
      <c r="V236" s="45" t="e">
        <f>IF($B236&gt;'RI compounds'!$C$21,INT(EXP(($B236-'RI compounds'!$C$20)/'RI compounds'!$H$21+LN('RI compounds'!$D$20))),"")</f>
        <v>#REF!</v>
      </c>
      <c r="W236" s="28"/>
      <c r="X236" s="48">
        <f>All!B236</f>
        <v>0</v>
      </c>
      <c r="Y236" s="46">
        <f>+All!F236</f>
        <v>0</v>
      </c>
      <c r="Z236" s="49">
        <f>+All!H236</f>
        <v>0</v>
      </c>
      <c r="AA236" s="50" t="e">
        <f>IF($Z236=500,'RI compounds'!$C$3,IF($Z236&lt;'RI compounds'!$D$3,(LN($Z236)-LN('RI compounds'!$D$3))*'RI compounds'!$H$4+'RI compounds'!$C$3,""))</f>
        <v>#NUM!</v>
      </c>
      <c r="AB236" s="50" t="str">
        <f>IF($Z236=600,'RI compounds'!$C$4,IF($Z236&lt;'RI compounds'!$D$4,IF($Z236&gt;'RI compounds'!$D$3,(LN($Z236)-LN('RI compounds'!$D$3))*'RI compounds'!$H$4+'RI compounds'!$C$3,""),""))</f>
        <v/>
      </c>
      <c r="AC236" s="50" t="str">
        <f>IF($Z236=700,+'RI compounds'!$C$5,IF($Z236&lt;'RI compounds'!$D$5,IF($Z236&gt;'RI compounds'!$D$4,(LN($Z236)-LN('RI compounds'!$D$4))*'RI compounds'!$H$5+'RI compounds'!$C$4,""),""))</f>
        <v/>
      </c>
      <c r="AD236" s="50" t="str">
        <f>IF($Z236=800,'RI compounds'!$C$6,IF($Z236&lt;'RI compounds'!$D$6,IF($Z236&gt;'RI compounds'!$D$5,(LN($Z236)-LN('RI compounds'!$D$5))*'RI compounds'!$H$6+'RI compounds'!$C$5,""),""))</f>
        <v/>
      </c>
      <c r="AE236" s="50" t="str">
        <f>IF($Z236=900,'RI compounds'!$C$7,IF($Z236&lt;'RI compounds'!$D$7,IF($Z236&gt;'RI compounds'!$D$6,(LN($Z236)-LN('RI compounds'!$D$6))*'RI compounds'!$H$7+'RI compounds'!$C$6,""),""))</f>
        <v/>
      </c>
      <c r="AF236" s="50" t="str">
        <f>IF($Z236=1000,'RI compounds'!$C$8,IF($Z236&lt;'RI compounds'!$D$8,IF($Z236&gt;'RI compounds'!$D$7,(LN($Z236)-LN('RI compounds'!$D$7))*'RI compounds'!$H$8+'RI compounds'!$C$7,""),""))</f>
        <v/>
      </c>
      <c r="AG236" s="50" t="str">
        <f>IF($Z236=1100,'RI compounds'!$C$9,IF($Z236&lt;'RI compounds'!$D$9,IF($Z236&gt;'RI compounds'!$D$8,(LN($Z236)-LN('RI compounds'!$D$8))*'RI compounds'!$H$9+'RI compounds'!$C$8,""),""))</f>
        <v/>
      </c>
      <c r="AH236" s="50" t="str">
        <f>IF($Z236=1200,'RI compounds'!$C$10,IF($Z236&lt;'RI compounds'!$D$10,IF($Z236&gt;'RI compounds'!$D$9,(LN($Z236)-LN('RI compounds'!$D$9))*'RI compounds'!$H$10+'RI compounds'!$C$9,""),""))</f>
        <v/>
      </c>
      <c r="AI236" s="50" t="str">
        <f>IF($Z236=1300,'RI compounds'!$C$11,IF($Z236&lt;'RI compounds'!$D$11,IF($Z236&gt;'RI compounds'!$D$10,(LN($Z236)-LN('RI compounds'!$D$10))*'RI compounds'!$H$11+'RI compounds'!$C$10,""),""))</f>
        <v/>
      </c>
      <c r="AJ236" s="50" t="str">
        <f>IF($Z236=1400,'RI compounds'!$C$12,IF($Z236&lt;'RI compounds'!$D$12,IF($Z236&gt;'RI compounds'!$D$11,(LN($Z236)-LN('RI compounds'!$D$11))*'RI compounds'!$H$12+'RI compounds'!$C$11,""),""))</f>
        <v/>
      </c>
      <c r="AK236" s="50" t="str">
        <f>IF($Z236=1500,'RI compounds'!$C$13,IF($Z236&lt;'RI compounds'!$D$13,IF($Z236&gt;'RI compounds'!$D$12,(LN($Z236)-LN('RI compounds'!$D$12))*'RI compounds'!$H$13+'RI compounds'!$C$12,""),""))</f>
        <v/>
      </c>
      <c r="AL236" s="50" t="str">
        <f>IF($Z236=1600,'RI compounds'!$C$14,IF($Z236&lt;'RI compounds'!$D$14,IF($Z236&gt;'RI compounds'!$D$13,(LN($Z236)-LN('RI compounds'!$D$13))*'RI compounds'!$H$14+'RI compounds'!$C$13,""),""))</f>
        <v/>
      </c>
      <c r="AM236" s="50" t="str">
        <f>IF($Z236=1700,'RI compounds'!$C$15,IF($Z236&lt;'RI compounds'!$D$15,IF($Z236&gt;'RI compounds'!$D$14,(LN($Z236)-LN('RI compounds'!$D$14))*'RI compounds'!$H$15+'RI compounds'!$C$14,""),""))</f>
        <v/>
      </c>
      <c r="AN236" s="50" t="str">
        <f>IF($Z236=1800,'RI compounds'!$C$16,IF($Z236&lt;'RI compounds'!$D$16,IF($Z236&gt;'RI compounds'!$D$15,(LN($Z236)-LN('RI compounds'!$D$15))*'RI compounds'!$H$16+'RI compounds'!$C$15,""),""))</f>
        <v/>
      </c>
      <c r="AO236" s="50" t="str">
        <f>IF($Z236=1900,'RI compounds'!$C$17,IF($Z236&lt;'RI compounds'!$D$17,IF($Z236&gt;'RI compounds'!$D$16,(LN($Z236)-LN('RI compounds'!$D$16))*'RI compounds'!$H$17+'RI compounds'!$C$16,""),""))</f>
        <v/>
      </c>
      <c r="AP236" s="50" t="str">
        <f>IF($Z236=2000,'RI compounds'!$C$18,IF($Z236&lt;'RI compounds'!$D$18,IF($Z236&gt;'RI compounds'!$D$17,(LN($Z236)-LN('RI compounds'!$D$17))*'RI compounds'!$H$18+'RI compounds'!$C$17,""),""))</f>
        <v/>
      </c>
      <c r="AQ236" s="50" t="str">
        <f>IF($Z236=2100,'RI compounds'!$C$19,IF($Z236&lt;'RI compounds'!$D$19,IF($Z236&gt;'RI compounds'!$D$18,(LN($Z236)-LN('RI compounds'!$D$18))*'RI compounds'!$H$19+'RI compounds'!$C$18,""),""))</f>
        <v/>
      </c>
      <c r="AR236" s="50" t="str">
        <f>IF($Z236=2200,'RI compounds'!$C$20,IF($Z236&lt;'RI compounds'!$D$20,IF($Z236&gt;'RI compounds'!$D$19,(LN($Z236)-LN('RI compounds'!$D$19))*'RI compounds'!$H$20+'RI compounds'!$C$19,""),""))</f>
        <v/>
      </c>
      <c r="AS236" s="50" t="str">
        <f>IF($Z236=2300,'RI compounds'!$C$21,IF($Z236&lt;'RI compounds'!$D$21,IF($Z236&gt;'RI compounds'!$D$20,(LN($Z236)-LN('RI compounds'!$D$20))*'RI compounds'!$H$21+'RI compounds'!$C$20,""),""))</f>
        <v/>
      </c>
      <c r="AT236" s="50" t="str">
        <f>IF($Z236&gt;2300,(LN($Z236)-LN('RI compounds'!$D$20))*'RI compounds'!$H$21+'RI compounds'!$C$20,"")</f>
        <v/>
      </c>
    </row>
    <row r="237" spans="1:46" s="7" customFormat="1" ht="15" x14ac:dyDescent="0.25">
      <c r="A237" s="46">
        <f>+All!F237</f>
        <v>0</v>
      </c>
      <c r="B237" s="47" t="e">
        <f>All!#REF!</f>
        <v>#REF!</v>
      </c>
      <c r="C237" s="45" t="e">
        <f>IF(B237&lt;'RI compounds'!$C$3,INT(EXP((B237-'RI compounds'!$C$3)/'RI compounds'!$H$4+LN('RI compounds'!$D$3))),"")</f>
        <v>#REF!</v>
      </c>
      <c r="D237" s="45" t="e">
        <f>IF($B237&lt;'RI compounds'!$C$4,IF($B237&gt;'RI compounds'!$C$3,INT(EXP(($B237-'RI compounds'!$C$3)/'RI compounds'!$H$4+LN('RI compounds'!$D$3))),""),"")</f>
        <v>#REF!</v>
      </c>
      <c r="E237" s="45" t="e">
        <f>IF($B237&lt;'RI compounds'!$C$5,IF($B237&gt;'RI compounds'!$C$4,INT(EXP(($B237-'RI compounds'!$C$4)/'RI compounds'!$H$5+LN('RI compounds'!$D$4))),""),"")</f>
        <v>#REF!</v>
      </c>
      <c r="F237" s="45" t="e">
        <f>IF($B237&lt;'RI compounds'!$C$6,IF($B237&gt;'RI compounds'!$C$5,INT(EXP(($B237-'RI compounds'!$C$5)/'RI compounds'!$H$6+LN('RI compounds'!$D$5))),""),"")</f>
        <v>#REF!</v>
      </c>
      <c r="G237" s="45" t="e">
        <f>IF($B237&lt;'RI compounds'!$C$7,IF($B237&gt;'RI compounds'!$C$6,INT(EXP(($B237-'RI compounds'!$C$6)/'RI compounds'!$H$7+LN('RI compounds'!$D$6))),""),"")</f>
        <v>#REF!</v>
      </c>
      <c r="H237" s="45" t="e">
        <f>IF($B237&lt;'RI compounds'!$C$8,IF($B237&gt;'RI compounds'!$C$7,INT(EXP(($B237-'RI compounds'!$C$7)/'RI compounds'!$H$8+LN('RI compounds'!$D$7))),""),"")</f>
        <v>#REF!</v>
      </c>
      <c r="I237" s="45" t="e">
        <f>IF($B237&lt;'RI compounds'!$C$9,IF($B237&gt;'RI compounds'!$C$8,INT(EXP(($B237-'RI compounds'!$C$8)/'RI compounds'!$H$9+LN('RI compounds'!$D$8))),""),"")</f>
        <v>#REF!</v>
      </c>
      <c r="J237" s="45" t="e">
        <f>IF($B237&lt;'RI compounds'!$C$10,IF($B237&gt;'RI compounds'!$C$9,INT(EXP(($B237-'RI compounds'!$C$9)/'RI compounds'!$H$10+LN('RI compounds'!$D$9))),""),"")</f>
        <v>#REF!</v>
      </c>
      <c r="K237" s="45" t="e">
        <f>IF($B237&lt;'RI compounds'!$C$11,IF($B237&gt;'RI compounds'!$C$10,INT(EXP(($B237-'RI compounds'!$C$10)/'RI compounds'!$H$11+LN('RI compounds'!$D$10))),""),"")</f>
        <v>#REF!</v>
      </c>
      <c r="L237" s="45" t="e">
        <f>IF($B237&lt;'RI compounds'!$C$12,IF($B237&gt;'RI compounds'!$C$11,INT(EXP(($B237-'RI compounds'!$C$11)/'RI compounds'!$H$12+LN('RI compounds'!$D$11))),""),"")</f>
        <v>#REF!</v>
      </c>
      <c r="M237" s="45" t="e">
        <f>IF($B237&lt;'RI compounds'!$C$13,IF($B237&gt;'RI compounds'!$C$12,INT(EXP(($B237-'RI compounds'!$C$12)/'RI compounds'!$H$13+LN('RI compounds'!$D$12))),""),"")</f>
        <v>#REF!</v>
      </c>
      <c r="N237" s="45" t="e">
        <f>IF($B237&lt;'RI compounds'!$C$14,IF($B237&gt;'RI compounds'!$C$13,INT(EXP(($B237-'RI compounds'!$C$13)/'RI compounds'!$H$14+LN('RI compounds'!$D$13))),""),"")</f>
        <v>#REF!</v>
      </c>
      <c r="O237" s="45" t="e">
        <f>IF($B237&lt;'RI compounds'!$C$15,IF($B237&gt;'RI compounds'!$C$14,INT(EXP(($B237-'RI compounds'!$C$14)/'RI compounds'!$H$15+LN('RI compounds'!$D$14))),""),"")</f>
        <v>#REF!</v>
      </c>
      <c r="P237" s="45" t="e">
        <f>IF($B237&lt;'RI compounds'!$C$16,IF($B237&gt;'RI compounds'!$C$15,INT(EXP(($B237-'RI compounds'!$C$15)/'RI compounds'!$H$16+LN('RI compounds'!$D$15))),""),"")</f>
        <v>#REF!</v>
      </c>
      <c r="Q237" s="45" t="e">
        <f>IF($B237&lt;'RI compounds'!$C$17,IF($B237&gt;'RI compounds'!$C$16,INT(EXP(($B237-'RI compounds'!$C$16)/'RI compounds'!$H$17+LN('RI compounds'!$D$16))),""),"")</f>
        <v>#REF!</v>
      </c>
      <c r="R237" s="45" t="e">
        <f>IF($B237&lt;'RI compounds'!$C$18,IF($B237&gt;'RI compounds'!$C$17,INT(EXP(($B237-'RI compounds'!$C$17)/'RI compounds'!$H$18+LN('RI compounds'!$D$17))),""),"")</f>
        <v>#REF!</v>
      </c>
      <c r="S237" s="45" t="e">
        <f>IF($B237&lt;'RI compounds'!$C$19,IF($B237&gt;'RI compounds'!$C$18,INT(EXP(($B237-'RI compounds'!$C$18)/'RI compounds'!$H$19+LN('RI compounds'!$D$18))),""),"")</f>
        <v>#REF!</v>
      </c>
      <c r="T237" s="45" t="e">
        <f>IF($B237&lt;'RI compounds'!$C$20,IF($B237&gt;'RI compounds'!$C$19,INT(EXP(($B237-'RI compounds'!$C$19)/'RI compounds'!$H$20+LN('RI compounds'!$D$19))),""),"")</f>
        <v>#REF!</v>
      </c>
      <c r="U237" s="45" t="e">
        <f>IF($B237&lt;'RI compounds'!$C$21,IF($B237&gt;'RI compounds'!$C$20,INT(EXP(($B237-'RI compounds'!$C$20)/'RI compounds'!$H$21+LN('RI compounds'!$D$20))),""),"")</f>
        <v>#REF!</v>
      </c>
      <c r="V237" s="45" t="e">
        <f>IF($B237&gt;'RI compounds'!$C$21,INT(EXP(($B237-'RI compounds'!$C$20)/'RI compounds'!$H$21+LN('RI compounds'!$D$20))),"")</f>
        <v>#REF!</v>
      </c>
      <c r="W237" s="28"/>
      <c r="X237" s="48">
        <f>All!B237</f>
        <v>0</v>
      </c>
      <c r="Y237" s="46">
        <f>+All!F237</f>
        <v>0</v>
      </c>
      <c r="Z237" s="49">
        <f>+All!H237</f>
        <v>0</v>
      </c>
      <c r="AA237" s="50" t="e">
        <f>IF($Z237=500,'RI compounds'!$C$3,IF($Z237&lt;'RI compounds'!$D$3,(LN($Z237)-LN('RI compounds'!$D$3))*'RI compounds'!$H$4+'RI compounds'!$C$3,""))</f>
        <v>#NUM!</v>
      </c>
      <c r="AB237" s="50" t="str">
        <f>IF($Z237=600,'RI compounds'!$C$4,IF($Z237&lt;'RI compounds'!$D$4,IF($Z237&gt;'RI compounds'!$D$3,(LN($Z237)-LN('RI compounds'!$D$3))*'RI compounds'!$H$4+'RI compounds'!$C$3,""),""))</f>
        <v/>
      </c>
      <c r="AC237" s="50" t="str">
        <f>IF($Z237=700,+'RI compounds'!$C$5,IF($Z237&lt;'RI compounds'!$D$5,IF($Z237&gt;'RI compounds'!$D$4,(LN($Z237)-LN('RI compounds'!$D$4))*'RI compounds'!$H$5+'RI compounds'!$C$4,""),""))</f>
        <v/>
      </c>
      <c r="AD237" s="50" t="str">
        <f>IF($Z237=800,'RI compounds'!$C$6,IF($Z237&lt;'RI compounds'!$D$6,IF($Z237&gt;'RI compounds'!$D$5,(LN($Z237)-LN('RI compounds'!$D$5))*'RI compounds'!$H$6+'RI compounds'!$C$5,""),""))</f>
        <v/>
      </c>
      <c r="AE237" s="50" t="str">
        <f>IF($Z237=900,'RI compounds'!$C$7,IF($Z237&lt;'RI compounds'!$D$7,IF($Z237&gt;'RI compounds'!$D$6,(LN($Z237)-LN('RI compounds'!$D$6))*'RI compounds'!$H$7+'RI compounds'!$C$6,""),""))</f>
        <v/>
      </c>
      <c r="AF237" s="50" t="str">
        <f>IF($Z237=1000,'RI compounds'!$C$8,IF($Z237&lt;'RI compounds'!$D$8,IF($Z237&gt;'RI compounds'!$D$7,(LN($Z237)-LN('RI compounds'!$D$7))*'RI compounds'!$H$8+'RI compounds'!$C$7,""),""))</f>
        <v/>
      </c>
      <c r="AG237" s="50" t="str">
        <f>IF($Z237=1100,'RI compounds'!$C$9,IF($Z237&lt;'RI compounds'!$D$9,IF($Z237&gt;'RI compounds'!$D$8,(LN($Z237)-LN('RI compounds'!$D$8))*'RI compounds'!$H$9+'RI compounds'!$C$8,""),""))</f>
        <v/>
      </c>
      <c r="AH237" s="50" t="str">
        <f>IF($Z237=1200,'RI compounds'!$C$10,IF($Z237&lt;'RI compounds'!$D$10,IF($Z237&gt;'RI compounds'!$D$9,(LN($Z237)-LN('RI compounds'!$D$9))*'RI compounds'!$H$10+'RI compounds'!$C$9,""),""))</f>
        <v/>
      </c>
      <c r="AI237" s="50" t="str">
        <f>IF($Z237=1300,'RI compounds'!$C$11,IF($Z237&lt;'RI compounds'!$D$11,IF($Z237&gt;'RI compounds'!$D$10,(LN($Z237)-LN('RI compounds'!$D$10))*'RI compounds'!$H$11+'RI compounds'!$C$10,""),""))</f>
        <v/>
      </c>
      <c r="AJ237" s="50" t="str">
        <f>IF($Z237=1400,'RI compounds'!$C$12,IF($Z237&lt;'RI compounds'!$D$12,IF($Z237&gt;'RI compounds'!$D$11,(LN($Z237)-LN('RI compounds'!$D$11))*'RI compounds'!$H$12+'RI compounds'!$C$11,""),""))</f>
        <v/>
      </c>
      <c r="AK237" s="50" t="str">
        <f>IF($Z237=1500,'RI compounds'!$C$13,IF($Z237&lt;'RI compounds'!$D$13,IF($Z237&gt;'RI compounds'!$D$12,(LN($Z237)-LN('RI compounds'!$D$12))*'RI compounds'!$H$13+'RI compounds'!$C$12,""),""))</f>
        <v/>
      </c>
      <c r="AL237" s="50" t="str">
        <f>IF($Z237=1600,'RI compounds'!$C$14,IF($Z237&lt;'RI compounds'!$D$14,IF($Z237&gt;'RI compounds'!$D$13,(LN($Z237)-LN('RI compounds'!$D$13))*'RI compounds'!$H$14+'RI compounds'!$C$13,""),""))</f>
        <v/>
      </c>
      <c r="AM237" s="50" t="str">
        <f>IF($Z237=1700,'RI compounds'!$C$15,IF($Z237&lt;'RI compounds'!$D$15,IF($Z237&gt;'RI compounds'!$D$14,(LN($Z237)-LN('RI compounds'!$D$14))*'RI compounds'!$H$15+'RI compounds'!$C$14,""),""))</f>
        <v/>
      </c>
      <c r="AN237" s="50" t="str">
        <f>IF($Z237=1800,'RI compounds'!$C$16,IF($Z237&lt;'RI compounds'!$D$16,IF($Z237&gt;'RI compounds'!$D$15,(LN($Z237)-LN('RI compounds'!$D$15))*'RI compounds'!$H$16+'RI compounds'!$C$15,""),""))</f>
        <v/>
      </c>
      <c r="AO237" s="50" t="str">
        <f>IF($Z237=1900,'RI compounds'!$C$17,IF($Z237&lt;'RI compounds'!$D$17,IF($Z237&gt;'RI compounds'!$D$16,(LN($Z237)-LN('RI compounds'!$D$16))*'RI compounds'!$H$17+'RI compounds'!$C$16,""),""))</f>
        <v/>
      </c>
      <c r="AP237" s="50" t="str">
        <f>IF($Z237=2000,'RI compounds'!$C$18,IF($Z237&lt;'RI compounds'!$D$18,IF($Z237&gt;'RI compounds'!$D$17,(LN($Z237)-LN('RI compounds'!$D$17))*'RI compounds'!$H$18+'RI compounds'!$C$17,""),""))</f>
        <v/>
      </c>
      <c r="AQ237" s="50" t="str">
        <f>IF($Z237=2100,'RI compounds'!$C$19,IF($Z237&lt;'RI compounds'!$D$19,IF($Z237&gt;'RI compounds'!$D$18,(LN($Z237)-LN('RI compounds'!$D$18))*'RI compounds'!$H$19+'RI compounds'!$C$18,""),""))</f>
        <v/>
      </c>
      <c r="AR237" s="50" t="str">
        <f>IF($Z237=2200,'RI compounds'!$C$20,IF($Z237&lt;'RI compounds'!$D$20,IF($Z237&gt;'RI compounds'!$D$19,(LN($Z237)-LN('RI compounds'!$D$19))*'RI compounds'!$H$20+'RI compounds'!$C$19,""),""))</f>
        <v/>
      </c>
      <c r="AS237" s="50" t="str">
        <f>IF($Z237=2300,'RI compounds'!$C$21,IF($Z237&lt;'RI compounds'!$D$21,IF($Z237&gt;'RI compounds'!$D$20,(LN($Z237)-LN('RI compounds'!$D$20))*'RI compounds'!$H$21+'RI compounds'!$C$20,""),""))</f>
        <v/>
      </c>
      <c r="AT237" s="50" t="str">
        <f>IF($Z237&gt;2300,(LN($Z237)-LN('RI compounds'!$D$20))*'RI compounds'!$H$21+'RI compounds'!$C$20,"")</f>
        <v/>
      </c>
    </row>
    <row r="238" spans="1:46" s="7" customFormat="1" ht="15" x14ac:dyDescent="0.25">
      <c r="A238" s="46">
        <f>+All!F238</f>
        <v>0</v>
      </c>
      <c r="B238" s="47" t="e">
        <f>All!#REF!</f>
        <v>#REF!</v>
      </c>
      <c r="C238" s="45" t="e">
        <f>IF(B238&lt;'RI compounds'!$C$3,INT(EXP((B238-'RI compounds'!$C$3)/'RI compounds'!$H$4+LN('RI compounds'!$D$3))),"")</f>
        <v>#REF!</v>
      </c>
      <c r="D238" s="45" t="e">
        <f>IF($B238&lt;'RI compounds'!$C$4,IF($B238&gt;'RI compounds'!$C$3,INT(EXP(($B238-'RI compounds'!$C$3)/'RI compounds'!$H$4+LN('RI compounds'!$D$3))),""),"")</f>
        <v>#REF!</v>
      </c>
      <c r="E238" s="45" t="e">
        <f>IF($B238&lt;'RI compounds'!$C$5,IF($B238&gt;'RI compounds'!$C$4,INT(EXP(($B238-'RI compounds'!$C$4)/'RI compounds'!$H$5+LN('RI compounds'!$D$4))),""),"")</f>
        <v>#REF!</v>
      </c>
      <c r="F238" s="45" t="e">
        <f>IF($B238&lt;'RI compounds'!$C$6,IF($B238&gt;'RI compounds'!$C$5,INT(EXP(($B238-'RI compounds'!$C$5)/'RI compounds'!$H$6+LN('RI compounds'!$D$5))),""),"")</f>
        <v>#REF!</v>
      </c>
      <c r="G238" s="45" t="e">
        <f>IF($B238&lt;'RI compounds'!$C$7,IF($B238&gt;'RI compounds'!$C$6,INT(EXP(($B238-'RI compounds'!$C$6)/'RI compounds'!$H$7+LN('RI compounds'!$D$6))),""),"")</f>
        <v>#REF!</v>
      </c>
      <c r="H238" s="45" t="e">
        <f>IF($B238&lt;'RI compounds'!$C$8,IF($B238&gt;'RI compounds'!$C$7,INT(EXP(($B238-'RI compounds'!$C$7)/'RI compounds'!$H$8+LN('RI compounds'!$D$7))),""),"")</f>
        <v>#REF!</v>
      </c>
      <c r="I238" s="45" t="e">
        <f>IF($B238&lt;'RI compounds'!$C$9,IF($B238&gt;'RI compounds'!$C$8,INT(EXP(($B238-'RI compounds'!$C$8)/'RI compounds'!$H$9+LN('RI compounds'!$D$8))),""),"")</f>
        <v>#REF!</v>
      </c>
      <c r="J238" s="45" t="e">
        <f>IF($B238&lt;'RI compounds'!$C$10,IF($B238&gt;'RI compounds'!$C$9,INT(EXP(($B238-'RI compounds'!$C$9)/'RI compounds'!$H$10+LN('RI compounds'!$D$9))),""),"")</f>
        <v>#REF!</v>
      </c>
      <c r="K238" s="45" t="e">
        <f>IF($B238&lt;'RI compounds'!$C$11,IF($B238&gt;'RI compounds'!$C$10,INT(EXP(($B238-'RI compounds'!$C$10)/'RI compounds'!$H$11+LN('RI compounds'!$D$10))),""),"")</f>
        <v>#REF!</v>
      </c>
      <c r="L238" s="45" t="e">
        <f>IF($B238&lt;'RI compounds'!$C$12,IF($B238&gt;'RI compounds'!$C$11,INT(EXP(($B238-'RI compounds'!$C$11)/'RI compounds'!$H$12+LN('RI compounds'!$D$11))),""),"")</f>
        <v>#REF!</v>
      </c>
      <c r="M238" s="45" t="e">
        <f>IF($B238&lt;'RI compounds'!$C$13,IF($B238&gt;'RI compounds'!$C$12,INT(EXP(($B238-'RI compounds'!$C$12)/'RI compounds'!$H$13+LN('RI compounds'!$D$12))),""),"")</f>
        <v>#REF!</v>
      </c>
      <c r="N238" s="45" t="e">
        <f>IF($B238&lt;'RI compounds'!$C$14,IF($B238&gt;'RI compounds'!$C$13,INT(EXP(($B238-'RI compounds'!$C$13)/'RI compounds'!$H$14+LN('RI compounds'!$D$13))),""),"")</f>
        <v>#REF!</v>
      </c>
      <c r="O238" s="45" t="e">
        <f>IF($B238&lt;'RI compounds'!$C$15,IF($B238&gt;'RI compounds'!$C$14,INT(EXP(($B238-'RI compounds'!$C$14)/'RI compounds'!$H$15+LN('RI compounds'!$D$14))),""),"")</f>
        <v>#REF!</v>
      </c>
      <c r="P238" s="45" t="e">
        <f>IF($B238&lt;'RI compounds'!$C$16,IF($B238&gt;'RI compounds'!$C$15,INT(EXP(($B238-'RI compounds'!$C$15)/'RI compounds'!$H$16+LN('RI compounds'!$D$15))),""),"")</f>
        <v>#REF!</v>
      </c>
      <c r="Q238" s="45" t="e">
        <f>IF($B238&lt;'RI compounds'!$C$17,IF($B238&gt;'RI compounds'!$C$16,INT(EXP(($B238-'RI compounds'!$C$16)/'RI compounds'!$H$17+LN('RI compounds'!$D$16))),""),"")</f>
        <v>#REF!</v>
      </c>
      <c r="R238" s="45" t="e">
        <f>IF($B238&lt;'RI compounds'!$C$18,IF($B238&gt;'RI compounds'!$C$17,INT(EXP(($B238-'RI compounds'!$C$17)/'RI compounds'!$H$18+LN('RI compounds'!$D$17))),""),"")</f>
        <v>#REF!</v>
      </c>
      <c r="S238" s="45" t="e">
        <f>IF($B238&lt;'RI compounds'!$C$19,IF($B238&gt;'RI compounds'!$C$18,INT(EXP(($B238-'RI compounds'!$C$18)/'RI compounds'!$H$19+LN('RI compounds'!$D$18))),""),"")</f>
        <v>#REF!</v>
      </c>
      <c r="T238" s="45" t="e">
        <f>IF($B238&lt;'RI compounds'!$C$20,IF($B238&gt;'RI compounds'!$C$19,INT(EXP(($B238-'RI compounds'!$C$19)/'RI compounds'!$H$20+LN('RI compounds'!$D$19))),""),"")</f>
        <v>#REF!</v>
      </c>
      <c r="U238" s="45" t="e">
        <f>IF($B238&lt;'RI compounds'!$C$21,IF($B238&gt;'RI compounds'!$C$20,INT(EXP(($B238-'RI compounds'!$C$20)/'RI compounds'!$H$21+LN('RI compounds'!$D$20))),""),"")</f>
        <v>#REF!</v>
      </c>
      <c r="V238" s="45" t="e">
        <f>IF($B238&gt;'RI compounds'!$C$21,INT(EXP(($B238-'RI compounds'!$C$20)/'RI compounds'!$H$21+LN('RI compounds'!$D$20))),"")</f>
        <v>#REF!</v>
      </c>
      <c r="W238" s="28"/>
      <c r="X238" s="48">
        <f>All!B238</f>
        <v>0</v>
      </c>
      <c r="Y238" s="46">
        <f>+All!F238</f>
        <v>0</v>
      </c>
      <c r="Z238" s="49">
        <f>+All!H238</f>
        <v>0</v>
      </c>
      <c r="AA238" s="50" t="e">
        <f>IF($Z238=500,'RI compounds'!$C$3,IF($Z238&lt;'RI compounds'!$D$3,(LN($Z238)-LN('RI compounds'!$D$3))*'RI compounds'!$H$4+'RI compounds'!$C$3,""))</f>
        <v>#NUM!</v>
      </c>
      <c r="AB238" s="50" t="str">
        <f>IF($Z238=600,'RI compounds'!$C$4,IF($Z238&lt;'RI compounds'!$D$4,IF($Z238&gt;'RI compounds'!$D$3,(LN($Z238)-LN('RI compounds'!$D$3))*'RI compounds'!$H$4+'RI compounds'!$C$3,""),""))</f>
        <v/>
      </c>
      <c r="AC238" s="50" t="str">
        <f>IF($Z238=700,+'RI compounds'!$C$5,IF($Z238&lt;'RI compounds'!$D$5,IF($Z238&gt;'RI compounds'!$D$4,(LN($Z238)-LN('RI compounds'!$D$4))*'RI compounds'!$H$5+'RI compounds'!$C$4,""),""))</f>
        <v/>
      </c>
      <c r="AD238" s="50" t="str">
        <f>IF($Z238=800,'RI compounds'!$C$6,IF($Z238&lt;'RI compounds'!$D$6,IF($Z238&gt;'RI compounds'!$D$5,(LN($Z238)-LN('RI compounds'!$D$5))*'RI compounds'!$H$6+'RI compounds'!$C$5,""),""))</f>
        <v/>
      </c>
      <c r="AE238" s="50" t="str">
        <f>IF($Z238=900,'RI compounds'!$C$7,IF($Z238&lt;'RI compounds'!$D$7,IF($Z238&gt;'RI compounds'!$D$6,(LN($Z238)-LN('RI compounds'!$D$6))*'RI compounds'!$H$7+'RI compounds'!$C$6,""),""))</f>
        <v/>
      </c>
      <c r="AF238" s="50" t="str">
        <f>IF($Z238=1000,'RI compounds'!$C$8,IF($Z238&lt;'RI compounds'!$D$8,IF($Z238&gt;'RI compounds'!$D$7,(LN($Z238)-LN('RI compounds'!$D$7))*'RI compounds'!$H$8+'RI compounds'!$C$7,""),""))</f>
        <v/>
      </c>
      <c r="AG238" s="50" t="str">
        <f>IF($Z238=1100,'RI compounds'!$C$9,IF($Z238&lt;'RI compounds'!$D$9,IF($Z238&gt;'RI compounds'!$D$8,(LN($Z238)-LN('RI compounds'!$D$8))*'RI compounds'!$H$9+'RI compounds'!$C$8,""),""))</f>
        <v/>
      </c>
      <c r="AH238" s="50" t="str">
        <f>IF($Z238=1200,'RI compounds'!$C$10,IF($Z238&lt;'RI compounds'!$D$10,IF($Z238&gt;'RI compounds'!$D$9,(LN($Z238)-LN('RI compounds'!$D$9))*'RI compounds'!$H$10+'RI compounds'!$C$9,""),""))</f>
        <v/>
      </c>
      <c r="AI238" s="50" t="str">
        <f>IF($Z238=1300,'RI compounds'!$C$11,IF($Z238&lt;'RI compounds'!$D$11,IF($Z238&gt;'RI compounds'!$D$10,(LN($Z238)-LN('RI compounds'!$D$10))*'RI compounds'!$H$11+'RI compounds'!$C$10,""),""))</f>
        <v/>
      </c>
      <c r="AJ238" s="50" t="str">
        <f>IF($Z238=1400,'RI compounds'!$C$12,IF($Z238&lt;'RI compounds'!$D$12,IF($Z238&gt;'RI compounds'!$D$11,(LN($Z238)-LN('RI compounds'!$D$11))*'RI compounds'!$H$12+'RI compounds'!$C$11,""),""))</f>
        <v/>
      </c>
      <c r="AK238" s="50" t="str">
        <f>IF($Z238=1500,'RI compounds'!$C$13,IF($Z238&lt;'RI compounds'!$D$13,IF($Z238&gt;'RI compounds'!$D$12,(LN($Z238)-LN('RI compounds'!$D$12))*'RI compounds'!$H$13+'RI compounds'!$C$12,""),""))</f>
        <v/>
      </c>
      <c r="AL238" s="50" t="str">
        <f>IF($Z238=1600,'RI compounds'!$C$14,IF($Z238&lt;'RI compounds'!$D$14,IF($Z238&gt;'RI compounds'!$D$13,(LN($Z238)-LN('RI compounds'!$D$13))*'RI compounds'!$H$14+'RI compounds'!$C$13,""),""))</f>
        <v/>
      </c>
      <c r="AM238" s="50" t="str">
        <f>IF($Z238=1700,'RI compounds'!$C$15,IF($Z238&lt;'RI compounds'!$D$15,IF($Z238&gt;'RI compounds'!$D$14,(LN($Z238)-LN('RI compounds'!$D$14))*'RI compounds'!$H$15+'RI compounds'!$C$14,""),""))</f>
        <v/>
      </c>
      <c r="AN238" s="50" t="str">
        <f>IF($Z238=1800,'RI compounds'!$C$16,IF($Z238&lt;'RI compounds'!$D$16,IF($Z238&gt;'RI compounds'!$D$15,(LN($Z238)-LN('RI compounds'!$D$15))*'RI compounds'!$H$16+'RI compounds'!$C$15,""),""))</f>
        <v/>
      </c>
      <c r="AO238" s="50" t="str">
        <f>IF($Z238=1900,'RI compounds'!$C$17,IF($Z238&lt;'RI compounds'!$D$17,IF($Z238&gt;'RI compounds'!$D$16,(LN($Z238)-LN('RI compounds'!$D$16))*'RI compounds'!$H$17+'RI compounds'!$C$16,""),""))</f>
        <v/>
      </c>
      <c r="AP238" s="50" t="str">
        <f>IF($Z238=2000,'RI compounds'!$C$18,IF($Z238&lt;'RI compounds'!$D$18,IF($Z238&gt;'RI compounds'!$D$17,(LN($Z238)-LN('RI compounds'!$D$17))*'RI compounds'!$H$18+'RI compounds'!$C$17,""),""))</f>
        <v/>
      </c>
      <c r="AQ238" s="50" t="str">
        <f>IF($Z238=2100,'RI compounds'!$C$19,IF($Z238&lt;'RI compounds'!$D$19,IF($Z238&gt;'RI compounds'!$D$18,(LN($Z238)-LN('RI compounds'!$D$18))*'RI compounds'!$H$19+'RI compounds'!$C$18,""),""))</f>
        <v/>
      </c>
      <c r="AR238" s="50" t="str">
        <f>IF($Z238=2200,'RI compounds'!$C$20,IF($Z238&lt;'RI compounds'!$D$20,IF($Z238&gt;'RI compounds'!$D$19,(LN($Z238)-LN('RI compounds'!$D$19))*'RI compounds'!$H$20+'RI compounds'!$C$19,""),""))</f>
        <v/>
      </c>
      <c r="AS238" s="50" t="str">
        <f>IF($Z238=2300,'RI compounds'!$C$21,IF($Z238&lt;'RI compounds'!$D$21,IF($Z238&gt;'RI compounds'!$D$20,(LN($Z238)-LN('RI compounds'!$D$20))*'RI compounds'!$H$21+'RI compounds'!$C$20,""),""))</f>
        <v/>
      </c>
      <c r="AT238" s="50" t="str">
        <f>IF($Z238&gt;2300,(LN($Z238)-LN('RI compounds'!$D$20))*'RI compounds'!$H$21+'RI compounds'!$C$20,"")</f>
        <v/>
      </c>
    </row>
    <row r="239" spans="1:46" s="7" customFormat="1" ht="15" x14ac:dyDescent="0.25">
      <c r="A239" s="46">
        <f>+All!F239</f>
        <v>0</v>
      </c>
      <c r="B239" s="47" t="e">
        <f>All!#REF!</f>
        <v>#REF!</v>
      </c>
      <c r="C239" s="45" t="e">
        <f>IF(B239&lt;'RI compounds'!$C$3,INT(EXP((B239-'RI compounds'!$C$3)/'RI compounds'!$H$4+LN('RI compounds'!$D$3))),"")</f>
        <v>#REF!</v>
      </c>
      <c r="D239" s="45" t="e">
        <f>IF($B239&lt;'RI compounds'!$C$4,IF($B239&gt;'RI compounds'!$C$3,INT(EXP(($B239-'RI compounds'!$C$3)/'RI compounds'!$H$4+LN('RI compounds'!$D$3))),""),"")</f>
        <v>#REF!</v>
      </c>
      <c r="E239" s="45" t="e">
        <f>IF($B239&lt;'RI compounds'!$C$5,IF($B239&gt;'RI compounds'!$C$4,INT(EXP(($B239-'RI compounds'!$C$4)/'RI compounds'!$H$5+LN('RI compounds'!$D$4))),""),"")</f>
        <v>#REF!</v>
      </c>
      <c r="F239" s="45" t="e">
        <f>IF($B239&lt;'RI compounds'!$C$6,IF($B239&gt;'RI compounds'!$C$5,INT(EXP(($B239-'RI compounds'!$C$5)/'RI compounds'!$H$6+LN('RI compounds'!$D$5))),""),"")</f>
        <v>#REF!</v>
      </c>
      <c r="G239" s="45" t="e">
        <f>IF($B239&lt;'RI compounds'!$C$7,IF($B239&gt;'RI compounds'!$C$6,INT(EXP(($B239-'RI compounds'!$C$6)/'RI compounds'!$H$7+LN('RI compounds'!$D$6))),""),"")</f>
        <v>#REF!</v>
      </c>
      <c r="H239" s="45" t="e">
        <f>IF($B239&lt;'RI compounds'!$C$8,IF($B239&gt;'RI compounds'!$C$7,INT(EXP(($B239-'RI compounds'!$C$7)/'RI compounds'!$H$8+LN('RI compounds'!$D$7))),""),"")</f>
        <v>#REF!</v>
      </c>
      <c r="I239" s="45" t="e">
        <f>IF($B239&lt;'RI compounds'!$C$9,IF($B239&gt;'RI compounds'!$C$8,INT(EXP(($B239-'RI compounds'!$C$8)/'RI compounds'!$H$9+LN('RI compounds'!$D$8))),""),"")</f>
        <v>#REF!</v>
      </c>
      <c r="J239" s="45" t="e">
        <f>IF($B239&lt;'RI compounds'!$C$10,IF($B239&gt;'RI compounds'!$C$9,INT(EXP(($B239-'RI compounds'!$C$9)/'RI compounds'!$H$10+LN('RI compounds'!$D$9))),""),"")</f>
        <v>#REF!</v>
      </c>
      <c r="K239" s="45" t="e">
        <f>IF($B239&lt;'RI compounds'!$C$11,IF($B239&gt;'RI compounds'!$C$10,INT(EXP(($B239-'RI compounds'!$C$10)/'RI compounds'!$H$11+LN('RI compounds'!$D$10))),""),"")</f>
        <v>#REF!</v>
      </c>
      <c r="L239" s="45" t="e">
        <f>IF($B239&lt;'RI compounds'!$C$12,IF($B239&gt;'RI compounds'!$C$11,INT(EXP(($B239-'RI compounds'!$C$11)/'RI compounds'!$H$12+LN('RI compounds'!$D$11))),""),"")</f>
        <v>#REF!</v>
      </c>
      <c r="M239" s="45" t="e">
        <f>IF($B239&lt;'RI compounds'!$C$13,IF($B239&gt;'RI compounds'!$C$12,INT(EXP(($B239-'RI compounds'!$C$12)/'RI compounds'!$H$13+LN('RI compounds'!$D$12))),""),"")</f>
        <v>#REF!</v>
      </c>
      <c r="N239" s="45" t="e">
        <f>IF($B239&lt;'RI compounds'!$C$14,IF($B239&gt;'RI compounds'!$C$13,INT(EXP(($B239-'RI compounds'!$C$13)/'RI compounds'!$H$14+LN('RI compounds'!$D$13))),""),"")</f>
        <v>#REF!</v>
      </c>
      <c r="O239" s="45" t="e">
        <f>IF($B239&lt;'RI compounds'!$C$15,IF($B239&gt;'RI compounds'!$C$14,INT(EXP(($B239-'RI compounds'!$C$14)/'RI compounds'!$H$15+LN('RI compounds'!$D$14))),""),"")</f>
        <v>#REF!</v>
      </c>
      <c r="P239" s="45" t="e">
        <f>IF($B239&lt;'RI compounds'!$C$16,IF($B239&gt;'RI compounds'!$C$15,INT(EXP(($B239-'RI compounds'!$C$15)/'RI compounds'!$H$16+LN('RI compounds'!$D$15))),""),"")</f>
        <v>#REF!</v>
      </c>
      <c r="Q239" s="45" t="e">
        <f>IF($B239&lt;'RI compounds'!$C$17,IF($B239&gt;'RI compounds'!$C$16,INT(EXP(($B239-'RI compounds'!$C$16)/'RI compounds'!$H$17+LN('RI compounds'!$D$16))),""),"")</f>
        <v>#REF!</v>
      </c>
      <c r="R239" s="45" t="e">
        <f>IF($B239&lt;'RI compounds'!$C$18,IF($B239&gt;'RI compounds'!$C$17,INT(EXP(($B239-'RI compounds'!$C$17)/'RI compounds'!$H$18+LN('RI compounds'!$D$17))),""),"")</f>
        <v>#REF!</v>
      </c>
      <c r="S239" s="45" t="e">
        <f>IF($B239&lt;'RI compounds'!$C$19,IF($B239&gt;'RI compounds'!$C$18,INT(EXP(($B239-'RI compounds'!$C$18)/'RI compounds'!$H$19+LN('RI compounds'!$D$18))),""),"")</f>
        <v>#REF!</v>
      </c>
      <c r="T239" s="45" t="e">
        <f>IF($B239&lt;'RI compounds'!$C$20,IF($B239&gt;'RI compounds'!$C$19,INT(EXP(($B239-'RI compounds'!$C$19)/'RI compounds'!$H$20+LN('RI compounds'!$D$19))),""),"")</f>
        <v>#REF!</v>
      </c>
      <c r="U239" s="45" t="e">
        <f>IF($B239&lt;'RI compounds'!$C$21,IF($B239&gt;'RI compounds'!$C$20,INT(EXP(($B239-'RI compounds'!$C$20)/'RI compounds'!$H$21+LN('RI compounds'!$D$20))),""),"")</f>
        <v>#REF!</v>
      </c>
      <c r="V239" s="45" t="e">
        <f>IF($B239&gt;'RI compounds'!$C$21,INT(EXP(($B239-'RI compounds'!$C$20)/'RI compounds'!$H$21+LN('RI compounds'!$D$20))),"")</f>
        <v>#REF!</v>
      </c>
      <c r="W239" s="28"/>
      <c r="X239" s="48">
        <f>All!B239</f>
        <v>0</v>
      </c>
      <c r="Y239" s="46">
        <f>+All!F239</f>
        <v>0</v>
      </c>
      <c r="Z239" s="49">
        <f>+All!H239</f>
        <v>0</v>
      </c>
      <c r="AA239" s="50" t="e">
        <f>IF($Z239=500,'RI compounds'!$C$3,IF($Z239&lt;'RI compounds'!$D$3,(LN($Z239)-LN('RI compounds'!$D$3))*'RI compounds'!$H$4+'RI compounds'!$C$3,""))</f>
        <v>#NUM!</v>
      </c>
      <c r="AB239" s="50" t="str">
        <f>IF($Z239=600,'RI compounds'!$C$4,IF($Z239&lt;'RI compounds'!$D$4,IF($Z239&gt;'RI compounds'!$D$3,(LN($Z239)-LN('RI compounds'!$D$3))*'RI compounds'!$H$4+'RI compounds'!$C$3,""),""))</f>
        <v/>
      </c>
      <c r="AC239" s="50" t="str">
        <f>IF($Z239=700,+'RI compounds'!$C$5,IF($Z239&lt;'RI compounds'!$D$5,IF($Z239&gt;'RI compounds'!$D$4,(LN($Z239)-LN('RI compounds'!$D$4))*'RI compounds'!$H$5+'RI compounds'!$C$4,""),""))</f>
        <v/>
      </c>
      <c r="AD239" s="50" t="str">
        <f>IF($Z239=800,'RI compounds'!$C$6,IF($Z239&lt;'RI compounds'!$D$6,IF($Z239&gt;'RI compounds'!$D$5,(LN($Z239)-LN('RI compounds'!$D$5))*'RI compounds'!$H$6+'RI compounds'!$C$5,""),""))</f>
        <v/>
      </c>
      <c r="AE239" s="50" t="str">
        <f>IF($Z239=900,'RI compounds'!$C$7,IF($Z239&lt;'RI compounds'!$D$7,IF($Z239&gt;'RI compounds'!$D$6,(LN($Z239)-LN('RI compounds'!$D$6))*'RI compounds'!$H$7+'RI compounds'!$C$6,""),""))</f>
        <v/>
      </c>
      <c r="AF239" s="50" t="str">
        <f>IF($Z239=1000,'RI compounds'!$C$8,IF($Z239&lt;'RI compounds'!$D$8,IF($Z239&gt;'RI compounds'!$D$7,(LN($Z239)-LN('RI compounds'!$D$7))*'RI compounds'!$H$8+'RI compounds'!$C$7,""),""))</f>
        <v/>
      </c>
      <c r="AG239" s="50" t="str">
        <f>IF($Z239=1100,'RI compounds'!$C$9,IF($Z239&lt;'RI compounds'!$D$9,IF($Z239&gt;'RI compounds'!$D$8,(LN($Z239)-LN('RI compounds'!$D$8))*'RI compounds'!$H$9+'RI compounds'!$C$8,""),""))</f>
        <v/>
      </c>
      <c r="AH239" s="50" t="str">
        <f>IF($Z239=1200,'RI compounds'!$C$10,IF($Z239&lt;'RI compounds'!$D$10,IF($Z239&gt;'RI compounds'!$D$9,(LN($Z239)-LN('RI compounds'!$D$9))*'RI compounds'!$H$10+'RI compounds'!$C$9,""),""))</f>
        <v/>
      </c>
      <c r="AI239" s="50" t="str">
        <f>IF($Z239=1300,'RI compounds'!$C$11,IF($Z239&lt;'RI compounds'!$D$11,IF($Z239&gt;'RI compounds'!$D$10,(LN($Z239)-LN('RI compounds'!$D$10))*'RI compounds'!$H$11+'RI compounds'!$C$10,""),""))</f>
        <v/>
      </c>
      <c r="AJ239" s="50" t="str">
        <f>IF($Z239=1400,'RI compounds'!$C$12,IF($Z239&lt;'RI compounds'!$D$12,IF($Z239&gt;'RI compounds'!$D$11,(LN($Z239)-LN('RI compounds'!$D$11))*'RI compounds'!$H$12+'RI compounds'!$C$11,""),""))</f>
        <v/>
      </c>
      <c r="AK239" s="50" t="str">
        <f>IF($Z239=1500,'RI compounds'!$C$13,IF($Z239&lt;'RI compounds'!$D$13,IF($Z239&gt;'RI compounds'!$D$12,(LN($Z239)-LN('RI compounds'!$D$12))*'RI compounds'!$H$13+'RI compounds'!$C$12,""),""))</f>
        <v/>
      </c>
      <c r="AL239" s="50" t="str">
        <f>IF($Z239=1600,'RI compounds'!$C$14,IF($Z239&lt;'RI compounds'!$D$14,IF($Z239&gt;'RI compounds'!$D$13,(LN($Z239)-LN('RI compounds'!$D$13))*'RI compounds'!$H$14+'RI compounds'!$C$13,""),""))</f>
        <v/>
      </c>
      <c r="AM239" s="50" t="str">
        <f>IF($Z239=1700,'RI compounds'!$C$15,IF($Z239&lt;'RI compounds'!$D$15,IF($Z239&gt;'RI compounds'!$D$14,(LN($Z239)-LN('RI compounds'!$D$14))*'RI compounds'!$H$15+'RI compounds'!$C$14,""),""))</f>
        <v/>
      </c>
      <c r="AN239" s="50" t="str">
        <f>IF($Z239=1800,'RI compounds'!$C$16,IF($Z239&lt;'RI compounds'!$D$16,IF($Z239&gt;'RI compounds'!$D$15,(LN($Z239)-LN('RI compounds'!$D$15))*'RI compounds'!$H$16+'RI compounds'!$C$15,""),""))</f>
        <v/>
      </c>
      <c r="AO239" s="50" t="str">
        <f>IF($Z239=1900,'RI compounds'!$C$17,IF($Z239&lt;'RI compounds'!$D$17,IF($Z239&gt;'RI compounds'!$D$16,(LN($Z239)-LN('RI compounds'!$D$16))*'RI compounds'!$H$17+'RI compounds'!$C$16,""),""))</f>
        <v/>
      </c>
      <c r="AP239" s="50" t="str">
        <f>IF($Z239=2000,'RI compounds'!$C$18,IF($Z239&lt;'RI compounds'!$D$18,IF($Z239&gt;'RI compounds'!$D$17,(LN($Z239)-LN('RI compounds'!$D$17))*'RI compounds'!$H$18+'RI compounds'!$C$17,""),""))</f>
        <v/>
      </c>
      <c r="AQ239" s="50" t="str">
        <f>IF($Z239=2100,'RI compounds'!$C$19,IF($Z239&lt;'RI compounds'!$D$19,IF($Z239&gt;'RI compounds'!$D$18,(LN($Z239)-LN('RI compounds'!$D$18))*'RI compounds'!$H$19+'RI compounds'!$C$18,""),""))</f>
        <v/>
      </c>
      <c r="AR239" s="50" t="str">
        <f>IF($Z239=2200,'RI compounds'!$C$20,IF($Z239&lt;'RI compounds'!$D$20,IF($Z239&gt;'RI compounds'!$D$19,(LN($Z239)-LN('RI compounds'!$D$19))*'RI compounds'!$H$20+'RI compounds'!$C$19,""),""))</f>
        <v/>
      </c>
      <c r="AS239" s="50" t="str">
        <f>IF($Z239=2300,'RI compounds'!$C$21,IF($Z239&lt;'RI compounds'!$D$21,IF($Z239&gt;'RI compounds'!$D$20,(LN($Z239)-LN('RI compounds'!$D$20))*'RI compounds'!$H$21+'RI compounds'!$C$20,""),""))</f>
        <v/>
      </c>
      <c r="AT239" s="50" t="str">
        <f>IF($Z239&gt;2300,(LN($Z239)-LN('RI compounds'!$D$20))*'RI compounds'!$H$21+'RI compounds'!$C$20,"")</f>
        <v/>
      </c>
    </row>
    <row r="240" spans="1:46" s="7" customFormat="1" ht="15" x14ac:dyDescent="0.25">
      <c r="A240" s="46">
        <f>+All!F240</f>
        <v>0</v>
      </c>
      <c r="B240" s="47" t="e">
        <f>All!#REF!</f>
        <v>#REF!</v>
      </c>
      <c r="C240" s="45" t="e">
        <f>IF(B240&lt;'RI compounds'!$C$3,INT(EXP((B240-'RI compounds'!$C$3)/'RI compounds'!$H$4+LN('RI compounds'!$D$3))),"")</f>
        <v>#REF!</v>
      </c>
      <c r="D240" s="45" t="e">
        <f>IF($B240&lt;'RI compounds'!$C$4,IF($B240&gt;'RI compounds'!$C$3,INT(EXP(($B240-'RI compounds'!$C$3)/'RI compounds'!$H$4+LN('RI compounds'!$D$3))),""),"")</f>
        <v>#REF!</v>
      </c>
      <c r="E240" s="45" t="e">
        <f>IF($B240&lt;'RI compounds'!$C$5,IF($B240&gt;'RI compounds'!$C$4,INT(EXP(($B240-'RI compounds'!$C$4)/'RI compounds'!$H$5+LN('RI compounds'!$D$4))),""),"")</f>
        <v>#REF!</v>
      </c>
      <c r="F240" s="45" t="e">
        <f>IF($B240&lt;'RI compounds'!$C$6,IF($B240&gt;'RI compounds'!$C$5,INT(EXP(($B240-'RI compounds'!$C$5)/'RI compounds'!$H$6+LN('RI compounds'!$D$5))),""),"")</f>
        <v>#REF!</v>
      </c>
      <c r="G240" s="45" t="e">
        <f>IF($B240&lt;'RI compounds'!$C$7,IF($B240&gt;'RI compounds'!$C$6,INT(EXP(($B240-'RI compounds'!$C$6)/'RI compounds'!$H$7+LN('RI compounds'!$D$6))),""),"")</f>
        <v>#REF!</v>
      </c>
      <c r="H240" s="45" t="e">
        <f>IF($B240&lt;'RI compounds'!$C$8,IF($B240&gt;'RI compounds'!$C$7,INT(EXP(($B240-'RI compounds'!$C$7)/'RI compounds'!$H$8+LN('RI compounds'!$D$7))),""),"")</f>
        <v>#REF!</v>
      </c>
      <c r="I240" s="45" t="e">
        <f>IF($B240&lt;'RI compounds'!$C$9,IF($B240&gt;'RI compounds'!$C$8,INT(EXP(($B240-'RI compounds'!$C$8)/'RI compounds'!$H$9+LN('RI compounds'!$D$8))),""),"")</f>
        <v>#REF!</v>
      </c>
      <c r="J240" s="45" t="e">
        <f>IF($B240&lt;'RI compounds'!$C$10,IF($B240&gt;'RI compounds'!$C$9,INT(EXP(($B240-'RI compounds'!$C$9)/'RI compounds'!$H$10+LN('RI compounds'!$D$9))),""),"")</f>
        <v>#REF!</v>
      </c>
      <c r="K240" s="45" t="e">
        <f>IF($B240&lt;'RI compounds'!$C$11,IF($B240&gt;'RI compounds'!$C$10,INT(EXP(($B240-'RI compounds'!$C$10)/'RI compounds'!$H$11+LN('RI compounds'!$D$10))),""),"")</f>
        <v>#REF!</v>
      </c>
      <c r="L240" s="45" t="e">
        <f>IF($B240&lt;'RI compounds'!$C$12,IF($B240&gt;'RI compounds'!$C$11,INT(EXP(($B240-'RI compounds'!$C$11)/'RI compounds'!$H$12+LN('RI compounds'!$D$11))),""),"")</f>
        <v>#REF!</v>
      </c>
      <c r="M240" s="45" t="e">
        <f>IF($B240&lt;'RI compounds'!$C$13,IF($B240&gt;'RI compounds'!$C$12,INT(EXP(($B240-'RI compounds'!$C$12)/'RI compounds'!$H$13+LN('RI compounds'!$D$12))),""),"")</f>
        <v>#REF!</v>
      </c>
      <c r="N240" s="45" t="e">
        <f>IF($B240&lt;'RI compounds'!$C$14,IF($B240&gt;'RI compounds'!$C$13,INT(EXP(($B240-'RI compounds'!$C$13)/'RI compounds'!$H$14+LN('RI compounds'!$D$13))),""),"")</f>
        <v>#REF!</v>
      </c>
      <c r="O240" s="45" t="e">
        <f>IF($B240&lt;'RI compounds'!$C$15,IF($B240&gt;'RI compounds'!$C$14,INT(EXP(($B240-'RI compounds'!$C$14)/'RI compounds'!$H$15+LN('RI compounds'!$D$14))),""),"")</f>
        <v>#REF!</v>
      </c>
      <c r="P240" s="45" t="e">
        <f>IF($B240&lt;'RI compounds'!$C$16,IF($B240&gt;'RI compounds'!$C$15,INT(EXP(($B240-'RI compounds'!$C$15)/'RI compounds'!$H$16+LN('RI compounds'!$D$15))),""),"")</f>
        <v>#REF!</v>
      </c>
      <c r="Q240" s="45" t="e">
        <f>IF($B240&lt;'RI compounds'!$C$17,IF($B240&gt;'RI compounds'!$C$16,INT(EXP(($B240-'RI compounds'!$C$16)/'RI compounds'!$H$17+LN('RI compounds'!$D$16))),""),"")</f>
        <v>#REF!</v>
      </c>
      <c r="R240" s="45" t="e">
        <f>IF($B240&lt;'RI compounds'!$C$18,IF($B240&gt;'RI compounds'!$C$17,INT(EXP(($B240-'RI compounds'!$C$17)/'RI compounds'!$H$18+LN('RI compounds'!$D$17))),""),"")</f>
        <v>#REF!</v>
      </c>
      <c r="S240" s="45" t="e">
        <f>IF($B240&lt;'RI compounds'!$C$19,IF($B240&gt;'RI compounds'!$C$18,INT(EXP(($B240-'RI compounds'!$C$18)/'RI compounds'!$H$19+LN('RI compounds'!$D$18))),""),"")</f>
        <v>#REF!</v>
      </c>
      <c r="T240" s="45" t="e">
        <f>IF($B240&lt;'RI compounds'!$C$20,IF($B240&gt;'RI compounds'!$C$19,INT(EXP(($B240-'RI compounds'!$C$19)/'RI compounds'!$H$20+LN('RI compounds'!$D$19))),""),"")</f>
        <v>#REF!</v>
      </c>
      <c r="U240" s="45" t="e">
        <f>IF($B240&lt;'RI compounds'!$C$21,IF($B240&gt;'RI compounds'!$C$20,INT(EXP(($B240-'RI compounds'!$C$20)/'RI compounds'!$H$21+LN('RI compounds'!$D$20))),""),"")</f>
        <v>#REF!</v>
      </c>
      <c r="V240" s="45" t="e">
        <f>IF($B240&gt;'RI compounds'!$C$21,INT(EXP(($B240-'RI compounds'!$C$20)/'RI compounds'!$H$21+LN('RI compounds'!$D$20))),"")</f>
        <v>#REF!</v>
      </c>
      <c r="W240" s="28"/>
      <c r="X240" s="48">
        <f>All!B240</f>
        <v>0</v>
      </c>
      <c r="Y240" s="46">
        <f>+All!F240</f>
        <v>0</v>
      </c>
      <c r="Z240" s="49">
        <f>+All!H240</f>
        <v>0</v>
      </c>
      <c r="AA240" s="50" t="e">
        <f>IF($Z240=500,'RI compounds'!$C$3,IF($Z240&lt;'RI compounds'!$D$3,(LN($Z240)-LN('RI compounds'!$D$3))*'RI compounds'!$H$4+'RI compounds'!$C$3,""))</f>
        <v>#NUM!</v>
      </c>
      <c r="AB240" s="50" t="str">
        <f>IF($Z240=600,'RI compounds'!$C$4,IF($Z240&lt;'RI compounds'!$D$4,IF($Z240&gt;'RI compounds'!$D$3,(LN($Z240)-LN('RI compounds'!$D$3))*'RI compounds'!$H$4+'RI compounds'!$C$3,""),""))</f>
        <v/>
      </c>
      <c r="AC240" s="50" t="str">
        <f>IF($Z240=700,+'RI compounds'!$C$5,IF($Z240&lt;'RI compounds'!$D$5,IF($Z240&gt;'RI compounds'!$D$4,(LN($Z240)-LN('RI compounds'!$D$4))*'RI compounds'!$H$5+'RI compounds'!$C$4,""),""))</f>
        <v/>
      </c>
      <c r="AD240" s="50" t="str">
        <f>IF($Z240=800,'RI compounds'!$C$6,IF($Z240&lt;'RI compounds'!$D$6,IF($Z240&gt;'RI compounds'!$D$5,(LN($Z240)-LN('RI compounds'!$D$5))*'RI compounds'!$H$6+'RI compounds'!$C$5,""),""))</f>
        <v/>
      </c>
      <c r="AE240" s="50" t="str">
        <f>IF($Z240=900,'RI compounds'!$C$7,IF($Z240&lt;'RI compounds'!$D$7,IF($Z240&gt;'RI compounds'!$D$6,(LN($Z240)-LN('RI compounds'!$D$6))*'RI compounds'!$H$7+'RI compounds'!$C$6,""),""))</f>
        <v/>
      </c>
      <c r="AF240" s="50" t="str">
        <f>IF($Z240=1000,'RI compounds'!$C$8,IF($Z240&lt;'RI compounds'!$D$8,IF($Z240&gt;'RI compounds'!$D$7,(LN($Z240)-LN('RI compounds'!$D$7))*'RI compounds'!$H$8+'RI compounds'!$C$7,""),""))</f>
        <v/>
      </c>
      <c r="AG240" s="50" t="str">
        <f>IF($Z240=1100,'RI compounds'!$C$9,IF($Z240&lt;'RI compounds'!$D$9,IF($Z240&gt;'RI compounds'!$D$8,(LN($Z240)-LN('RI compounds'!$D$8))*'RI compounds'!$H$9+'RI compounds'!$C$8,""),""))</f>
        <v/>
      </c>
      <c r="AH240" s="50" t="str">
        <f>IF($Z240=1200,'RI compounds'!$C$10,IF($Z240&lt;'RI compounds'!$D$10,IF($Z240&gt;'RI compounds'!$D$9,(LN($Z240)-LN('RI compounds'!$D$9))*'RI compounds'!$H$10+'RI compounds'!$C$9,""),""))</f>
        <v/>
      </c>
      <c r="AI240" s="50" t="str">
        <f>IF($Z240=1300,'RI compounds'!$C$11,IF($Z240&lt;'RI compounds'!$D$11,IF($Z240&gt;'RI compounds'!$D$10,(LN($Z240)-LN('RI compounds'!$D$10))*'RI compounds'!$H$11+'RI compounds'!$C$10,""),""))</f>
        <v/>
      </c>
      <c r="AJ240" s="50" t="str">
        <f>IF($Z240=1400,'RI compounds'!$C$12,IF($Z240&lt;'RI compounds'!$D$12,IF($Z240&gt;'RI compounds'!$D$11,(LN($Z240)-LN('RI compounds'!$D$11))*'RI compounds'!$H$12+'RI compounds'!$C$11,""),""))</f>
        <v/>
      </c>
      <c r="AK240" s="50" t="str">
        <f>IF($Z240=1500,'RI compounds'!$C$13,IF($Z240&lt;'RI compounds'!$D$13,IF($Z240&gt;'RI compounds'!$D$12,(LN($Z240)-LN('RI compounds'!$D$12))*'RI compounds'!$H$13+'RI compounds'!$C$12,""),""))</f>
        <v/>
      </c>
      <c r="AL240" s="50" t="str">
        <f>IF($Z240=1600,'RI compounds'!$C$14,IF($Z240&lt;'RI compounds'!$D$14,IF($Z240&gt;'RI compounds'!$D$13,(LN($Z240)-LN('RI compounds'!$D$13))*'RI compounds'!$H$14+'RI compounds'!$C$13,""),""))</f>
        <v/>
      </c>
      <c r="AM240" s="50" t="str">
        <f>IF($Z240=1700,'RI compounds'!$C$15,IF($Z240&lt;'RI compounds'!$D$15,IF($Z240&gt;'RI compounds'!$D$14,(LN($Z240)-LN('RI compounds'!$D$14))*'RI compounds'!$H$15+'RI compounds'!$C$14,""),""))</f>
        <v/>
      </c>
      <c r="AN240" s="50" t="str">
        <f>IF($Z240=1800,'RI compounds'!$C$16,IF($Z240&lt;'RI compounds'!$D$16,IF($Z240&gt;'RI compounds'!$D$15,(LN($Z240)-LN('RI compounds'!$D$15))*'RI compounds'!$H$16+'RI compounds'!$C$15,""),""))</f>
        <v/>
      </c>
      <c r="AO240" s="50" t="str">
        <f>IF($Z240=1900,'RI compounds'!$C$17,IF($Z240&lt;'RI compounds'!$D$17,IF($Z240&gt;'RI compounds'!$D$16,(LN($Z240)-LN('RI compounds'!$D$16))*'RI compounds'!$H$17+'RI compounds'!$C$16,""),""))</f>
        <v/>
      </c>
      <c r="AP240" s="50" t="str">
        <f>IF($Z240=2000,'RI compounds'!$C$18,IF($Z240&lt;'RI compounds'!$D$18,IF($Z240&gt;'RI compounds'!$D$17,(LN($Z240)-LN('RI compounds'!$D$17))*'RI compounds'!$H$18+'RI compounds'!$C$17,""),""))</f>
        <v/>
      </c>
      <c r="AQ240" s="50" t="str">
        <f>IF($Z240=2100,'RI compounds'!$C$19,IF($Z240&lt;'RI compounds'!$D$19,IF($Z240&gt;'RI compounds'!$D$18,(LN($Z240)-LN('RI compounds'!$D$18))*'RI compounds'!$H$19+'RI compounds'!$C$18,""),""))</f>
        <v/>
      </c>
      <c r="AR240" s="50" t="str">
        <f>IF($Z240=2200,'RI compounds'!$C$20,IF($Z240&lt;'RI compounds'!$D$20,IF($Z240&gt;'RI compounds'!$D$19,(LN($Z240)-LN('RI compounds'!$D$19))*'RI compounds'!$H$20+'RI compounds'!$C$19,""),""))</f>
        <v/>
      </c>
      <c r="AS240" s="50" t="str">
        <f>IF($Z240=2300,'RI compounds'!$C$21,IF($Z240&lt;'RI compounds'!$D$21,IF($Z240&gt;'RI compounds'!$D$20,(LN($Z240)-LN('RI compounds'!$D$20))*'RI compounds'!$H$21+'RI compounds'!$C$20,""),""))</f>
        <v/>
      </c>
      <c r="AT240" s="50" t="str">
        <f>IF($Z240&gt;2300,(LN($Z240)-LN('RI compounds'!$D$20))*'RI compounds'!$H$21+'RI compounds'!$C$20,"")</f>
        <v/>
      </c>
    </row>
    <row r="241" spans="1:46" s="7" customFormat="1" ht="15" x14ac:dyDescent="0.25">
      <c r="A241" s="46">
        <f>+All!F241</f>
        <v>0</v>
      </c>
      <c r="B241" s="47" t="e">
        <f>All!#REF!</f>
        <v>#REF!</v>
      </c>
      <c r="C241" s="45" t="e">
        <f>IF(B241&lt;'RI compounds'!$C$3,INT(EXP((B241-'RI compounds'!$C$3)/'RI compounds'!$H$4+LN('RI compounds'!$D$3))),"")</f>
        <v>#REF!</v>
      </c>
      <c r="D241" s="45" t="e">
        <f>IF($B241&lt;'RI compounds'!$C$4,IF($B241&gt;'RI compounds'!$C$3,INT(EXP(($B241-'RI compounds'!$C$3)/'RI compounds'!$H$4+LN('RI compounds'!$D$3))),""),"")</f>
        <v>#REF!</v>
      </c>
      <c r="E241" s="45" t="e">
        <f>IF($B241&lt;'RI compounds'!$C$5,IF($B241&gt;'RI compounds'!$C$4,INT(EXP(($B241-'RI compounds'!$C$4)/'RI compounds'!$H$5+LN('RI compounds'!$D$4))),""),"")</f>
        <v>#REF!</v>
      </c>
      <c r="F241" s="45" t="e">
        <f>IF($B241&lt;'RI compounds'!$C$6,IF($B241&gt;'RI compounds'!$C$5,INT(EXP(($B241-'RI compounds'!$C$5)/'RI compounds'!$H$6+LN('RI compounds'!$D$5))),""),"")</f>
        <v>#REF!</v>
      </c>
      <c r="G241" s="45" t="e">
        <f>IF($B241&lt;'RI compounds'!$C$7,IF($B241&gt;'RI compounds'!$C$6,INT(EXP(($B241-'RI compounds'!$C$6)/'RI compounds'!$H$7+LN('RI compounds'!$D$6))),""),"")</f>
        <v>#REF!</v>
      </c>
      <c r="H241" s="45" t="e">
        <f>IF($B241&lt;'RI compounds'!$C$8,IF($B241&gt;'RI compounds'!$C$7,INT(EXP(($B241-'RI compounds'!$C$7)/'RI compounds'!$H$8+LN('RI compounds'!$D$7))),""),"")</f>
        <v>#REF!</v>
      </c>
      <c r="I241" s="45" t="e">
        <f>IF($B241&lt;'RI compounds'!$C$9,IF($B241&gt;'RI compounds'!$C$8,INT(EXP(($B241-'RI compounds'!$C$8)/'RI compounds'!$H$9+LN('RI compounds'!$D$8))),""),"")</f>
        <v>#REF!</v>
      </c>
      <c r="J241" s="45" t="e">
        <f>IF($B241&lt;'RI compounds'!$C$10,IF($B241&gt;'RI compounds'!$C$9,INT(EXP(($B241-'RI compounds'!$C$9)/'RI compounds'!$H$10+LN('RI compounds'!$D$9))),""),"")</f>
        <v>#REF!</v>
      </c>
      <c r="K241" s="45" t="e">
        <f>IF($B241&lt;'RI compounds'!$C$11,IF($B241&gt;'RI compounds'!$C$10,INT(EXP(($B241-'RI compounds'!$C$10)/'RI compounds'!$H$11+LN('RI compounds'!$D$10))),""),"")</f>
        <v>#REF!</v>
      </c>
      <c r="L241" s="45" t="e">
        <f>IF($B241&lt;'RI compounds'!$C$12,IF($B241&gt;'RI compounds'!$C$11,INT(EXP(($B241-'RI compounds'!$C$11)/'RI compounds'!$H$12+LN('RI compounds'!$D$11))),""),"")</f>
        <v>#REF!</v>
      </c>
      <c r="M241" s="45" t="e">
        <f>IF($B241&lt;'RI compounds'!$C$13,IF($B241&gt;'RI compounds'!$C$12,INT(EXP(($B241-'RI compounds'!$C$12)/'RI compounds'!$H$13+LN('RI compounds'!$D$12))),""),"")</f>
        <v>#REF!</v>
      </c>
      <c r="N241" s="45" t="e">
        <f>IF($B241&lt;'RI compounds'!$C$14,IF($B241&gt;'RI compounds'!$C$13,INT(EXP(($B241-'RI compounds'!$C$13)/'RI compounds'!$H$14+LN('RI compounds'!$D$13))),""),"")</f>
        <v>#REF!</v>
      </c>
      <c r="O241" s="45" t="e">
        <f>IF($B241&lt;'RI compounds'!$C$15,IF($B241&gt;'RI compounds'!$C$14,INT(EXP(($B241-'RI compounds'!$C$14)/'RI compounds'!$H$15+LN('RI compounds'!$D$14))),""),"")</f>
        <v>#REF!</v>
      </c>
      <c r="P241" s="45" t="e">
        <f>IF($B241&lt;'RI compounds'!$C$16,IF($B241&gt;'RI compounds'!$C$15,INT(EXP(($B241-'RI compounds'!$C$15)/'RI compounds'!$H$16+LN('RI compounds'!$D$15))),""),"")</f>
        <v>#REF!</v>
      </c>
      <c r="Q241" s="45" t="e">
        <f>IF($B241&lt;'RI compounds'!$C$17,IF($B241&gt;'RI compounds'!$C$16,INT(EXP(($B241-'RI compounds'!$C$16)/'RI compounds'!$H$17+LN('RI compounds'!$D$16))),""),"")</f>
        <v>#REF!</v>
      </c>
      <c r="R241" s="45" t="e">
        <f>IF($B241&lt;'RI compounds'!$C$18,IF($B241&gt;'RI compounds'!$C$17,INT(EXP(($B241-'RI compounds'!$C$17)/'RI compounds'!$H$18+LN('RI compounds'!$D$17))),""),"")</f>
        <v>#REF!</v>
      </c>
      <c r="S241" s="45" t="e">
        <f>IF($B241&lt;'RI compounds'!$C$19,IF($B241&gt;'RI compounds'!$C$18,INT(EXP(($B241-'RI compounds'!$C$18)/'RI compounds'!$H$19+LN('RI compounds'!$D$18))),""),"")</f>
        <v>#REF!</v>
      </c>
      <c r="T241" s="45" t="e">
        <f>IF($B241&lt;'RI compounds'!$C$20,IF($B241&gt;'RI compounds'!$C$19,INT(EXP(($B241-'RI compounds'!$C$19)/'RI compounds'!$H$20+LN('RI compounds'!$D$19))),""),"")</f>
        <v>#REF!</v>
      </c>
      <c r="U241" s="45" t="e">
        <f>IF($B241&lt;'RI compounds'!$C$21,IF($B241&gt;'RI compounds'!$C$20,INT(EXP(($B241-'RI compounds'!$C$20)/'RI compounds'!$H$21+LN('RI compounds'!$D$20))),""),"")</f>
        <v>#REF!</v>
      </c>
      <c r="V241" s="45" t="e">
        <f>IF($B241&gt;'RI compounds'!$C$21,INT(EXP(($B241-'RI compounds'!$C$20)/'RI compounds'!$H$21+LN('RI compounds'!$D$20))),"")</f>
        <v>#REF!</v>
      </c>
      <c r="W241" s="28"/>
      <c r="X241" s="48">
        <f>All!B241</f>
        <v>0</v>
      </c>
      <c r="Y241" s="46">
        <f>+All!F241</f>
        <v>0</v>
      </c>
      <c r="Z241" s="49">
        <f>+All!H241</f>
        <v>0</v>
      </c>
      <c r="AA241" s="50" t="e">
        <f>IF($Z241=500,'RI compounds'!$C$3,IF($Z241&lt;'RI compounds'!$D$3,(LN($Z241)-LN('RI compounds'!$D$3))*'RI compounds'!$H$4+'RI compounds'!$C$3,""))</f>
        <v>#NUM!</v>
      </c>
      <c r="AB241" s="50" t="str">
        <f>IF($Z241=600,'RI compounds'!$C$4,IF($Z241&lt;'RI compounds'!$D$4,IF($Z241&gt;'RI compounds'!$D$3,(LN($Z241)-LN('RI compounds'!$D$3))*'RI compounds'!$H$4+'RI compounds'!$C$3,""),""))</f>
        <v/>
      </c>
      <c r="AC241" s="50" t="str">
        <f>IF($Z241=700,+'RI compounds'!$C$5,IF($Z241&lt;'RI compounds'!$D$5,IF($Z241&gt;'RI compounds'!$D$4,(LN($Z241)-LN('RI compounds'!$D$4))*'RI compounds'!$H$5+'RI compounds'!$C$4,""),""))</f>
        <v/>
      </c>
      <c r="AD241" s="50" t="str">
        <f>IF($Z241=800,'RI compounds'!$C$6,IF($Z241&lt;'RI compounds'!$D$6,IF($Z241&gt;'RI compounds'!$D$5,(LN($Z241)-LN('RI compounds'!$D$5))*'RI compounds'!$H$6+'RI compounds'!$C$5,""),""))</f>
        <v/>
      </c>
      <c r="AE241" s="50" t="str">
        <f>IF($Z241=900,'RI compounds'!$C$7,IF($Z241&lt;'RI compounds'!$D$7,IF($Z241&gt;'RI compounds'!$D$6,(LN($Z241)-LN('RI compounds'!$D$6))*'RI compounds'!$H$7+'RI compounds'!$C$6,""),""))</f>
        <v/>
      </c>
      <c r="AF241" s="50" t="str">
        <f>IF($Z241=1000,'RI compounds'!$C$8,IF($Z241&lt;'RI compounds'!$D$8,IF($Z241&gt;'RI compounds'!$D$7,(LN($Z241)-LN('RI compounds'!$D$7))*'RI compounds'!$H$8+'RI compounds'!$C$7,""),""))</f>
        <v/>
      </c>
      <c r="AG241" s="50" t="str">
        <f>IF($Z241=1100,'RI compounds'!$C$9,IF($Z241&lt;'RI compounds'!$D$9,IF($Z241&gt;'RI compounds'!$D$8,(LN($Z241)-LN('RI compounds'!$D$8))*'RI compounds'!$H$9+'RI compounds'!$C$8,""),""))</f>
        <v/>
      </c>
      <c r="AH241" s="50" t="str">
        <f>IF($Z241=1200,'RI compounds'!$C$10,IF($Z241&lt;'RI compounds'!$D$10,IF($Z241&gt;'RI compounds'!$D$9,(LN($Z241)-LN('RI compounds'!$D$9))*'RI compounds'!$H$10+'RI compounds'!$C$9,""),""))</f>
        <v/>
      </c>
      <c r="AI241" s="50" t="str">
        <f>IF($Z241=1300,'RI compounds'!$C$11,IF($Z241&lt;'RI compounds'!$D$11,IF($Z241&gt;'RI compounds'!$D$10,(LN($Z241)-LN('RI compounds'!$D$10))*'RI compounds'!$H$11+'RI compounds'!$C$10,""),""))</f>
        <v/>
      </c>
      <c r="AJ241" s="50" t="str">
        <f>IF($Z241=1400,'RI compounds'!$C$12,IF($Z241&lt;'RI compounds'!$D$12,IF($Z241&gt;'RI compounds'!$D$11,(LN($Z241)-LN('RI compounds'!$D$11))*'RI compounds'!$H$12+'RI compounds'!$C$11,""),""))</f>
        <v/>
      </c>
      <c r="AK241" s="50" t="str">
        <f>IF($Z241=1500,'RI compounds'!$C$13,IF($Z241&lt;'RI compounds'!$D$13,IF($Z241&gt;'RI compounds'!$D$12,(LN($Z241)-LN('RI compounds'!$D$12))*'RI compounds'!$H$13+'RI compounds'!$C$12,""),""))</f>
        <v/>
      </c>
      <c r="AL241" s="50" t="str">
        <f>IF($Z241=1600,'RI compounds'!$C$14,IF($Z241&lt;'RI compounds'!$D$14,IF($Z241&gt;'RI compounds'!$D$13,(LN($Z241)-LN('RI compounds'!$D$13))*'RI compounds'!$H$14+'RI compounds'!$C$13,""),""))</f>
        <v/>
      </c>
      <c r="AM241" s="50" t="str">
        <f>IF($Z241=1700,'RI compounds'!$C$15,IF($Z241&lt;'RI compounds'!$D$15,IF($Z241&gt;'RI compounds'!$D$14,(LN($Z241)-LN('RI compounds'!$D$14))*'RI compounds'!$H$15+'RI compounds'!$C$14,""),""))</f>
        <v/>
      </c>
      <c r="AN241" s="50" t="str">
        <f>IF($Z241=1800,'RI compounds'!$C$16,IF($Z241&lt;'RI compounds'!$D$16,IF($Z241&gt;'RI compounds'!$D$15,(LN($Z241)-LN('RI compounds'!$D$15))*'RI compounds'!$H$16+'RI compounds'!$C$15,""),""))</f>
        <v/>
      </c>
      <c r="AO241" s="50" t="str">
        <f>IF($Z241=1900,'RI compounds'!$C$17,IF($Z241&lt;'RI compounds'!$D$17,IF($Z241&gt;'RI compounds'!$D$16,(LN($Z241)-LN('RI compounds'!$D$16))*'RI compounds'!$H$17+'RI compounds'!$C$16,""),""))</f>
        <v/>
      </c>
      <c r="AP241" s="50" t="str">
        <f>IF($Z241=2000,'RI compounds'!$C$18,IF($Z241&lt;'RI compounds'!$D$18,IF($Z241&gt;'RI compounds'!$D$17,(LN($Z241)-LN('RI compounds'!$D$17))*'RI compounds'!$H$18+'RI compounds'!$C$17,""),""))</f>
        <v/>
      </c>
      <c r="AQ241" s="50" t="str">
        <f>IF($Z241=2100,'RI compounds'!$C$19,IF($Z241&lt;'RI compounds'!$D$19,IF($Z241&gt;'RI compounds'!$D$18,(LN($Z241)-LN('RI compounds'!$D$18))*'RI compounds'!$H$19+'RI compounds'!$C$18,""),""))</f>
        <v/>
      </c>
      <c r="AR241" s="50" t="str">
        <f>IF($Z241=2200,'RI compounds'!$C$20,IF($Z241&lt;'RI compounds'!$D$20,IF($Z241&gt;'RI compounds'!$D$19,(LN($Z241)-LN('RI compounds'!$D$19))*'RI compounds'!$H$20+'RI compounds'!$C$19,""),""))</f>
        <v/>
      </c>
      <c r="AS241" s="50" t="str">
        <f>IF($Z241=2300,'RI compounds'!$C$21,IF($Z241&lt;'RI compounds'!$D$21,IF($Z241&gt;'RI compounds'!$D$20,(LN($Z241)-LN('RI compounds'!$D$20))*'RI compounds'!$H$21+'RI compounds'!$C$20,""),""))</f>
        <v/>
      </c>
      <c r="AT241" s="50" t="str">
        <f>IF($Z241&gt;2300,(LN($Z241)-LN('RI compounds'!$D$20))*'RI compounds'!$H$21+'RI compounds'!$C$20,"")</f>
        <v/>
      </c>
    </row>
    <row r="242" spans="1:46" s="7" customFormat="1" ht="15" x14ac:dyDescent="0.25">
      <c r="A242" s="46">
        <f>+All!F242</f>
        <v>0</v>
      </c>
      <c r="B242" s="47" t="e">
        <f>All!#REF!</f>
        <v>#REF!</v>
      </c>
      <c r="C242" s="45" t="e">
        <f>IF(B242&lt;'RI compounds'!$C$3,INT(EXP((B242-'RI compounds'!$C$3)/'RI compounds'!$H$4+LN('RI compounds'!$D$3))),"")</f>
        <v>#REF!</v>
      </c>
      <c r="D242" s="45" t="e">
        <f>IF($B242&lt;'RI compounds'!$C$4,IF($B242&gt;'RI compounds'!$C$3,INT(EXP(($B242-'RI compounds'!$C$3)/'RI compounds'!$H$4+LN('RI compounds'!$D$3))),""),"")</f>
        <v>#REF!</v>
      </c>
      <c r="E242" s="45" t="e">
        <f>IF($B242&lt;'RI compounds'!$C$5,IF($B242&gt;'RI compounds'!$C$4,INT(EXP(($B242-'RI compounds'!$C$4)/'RI compounds'!$H$5+LN('RI compounds'!$D$4))),""),"")</f>
        <v>#REF!</v>
      </c>
      <c r="F242" s="45" t="e">
        <f>IF($B242&lt;'RI compounds'!$C$6,IF($B242&gt;'RI compounds'!$C$5,INT(EXP(($B242-'RI compounds'!$C$5)/'RI compounds'!$H$6+LN('RI compounds'!$D$5))),""),"")</f>
        <v>#REF!</v>
      </c>
      <c r="G242" s="45" t="e">
        <f>IF($B242&lt;'RI compounds'!$C$7,IF($B242&gt;'RI compounds'!$C$6,INT(EXP(($B242-'RI compounds'!$C$6)/'RI compounds'!$H$7+LN('RI compounds'!$D$6))),""),"")</f>
        <v>#REF!</v>
      </c>
      <c r="H242" s="45" t="e">
        <f>IF($B242&lt;'RI compounds'!$C$8,IF($B242&gt;'RI compounds'!$C$7,INT(EXP(($B242-'RI compounds'!$C$7)/'RI compounds'!$H$8+LN('RI compounds'!$D$7))),""),"")</f>
        <v>#REF!</v>
      </c>
      <c r="I242" s="45" t="e">
        <f>IF($B242&lt;'RI compounds'!$C$9,IF($B242&gt;'RI compounds'!$C$8,INT(EXP(($B242-'RI compounds'!$C$8)/'RI compounds'!$H$9+LN('RI compounds'!$D$8))),""),"")</f>
        <v>#REF!</v>
      </c>
      <c r="J242" s="45" t="e">
        <f>IF($B242&lt;'RI compounds'!$C$10,IF($B242&gt;'RI compounds'!$C$9,INT(EXP(($B242-'RI compounds'!$C$9)/'RI compounds'!$H$10+LN('RI compounds'!$D$9))),""),"")</f>
        <v>#REF!</v>
      </c>
      <c r="K242" s="45" t="e">
        <f>IF($B242&lt;'RI compounds'!$C$11,IF($B242&gt;'RI compounds'!$C$10,INT(EXP(($B242-'RI compounds'!$C$10)/'RI compounds'!$H$11+LN('RI compounds'!$D$10))),""),"")</f>
        <v>#REF!</v>
      </c>
      <c r="L242" s="45" t="e">
        <f>IF($B242&lt;'RI compounds'!$C$12,IF($B242&gt;'RI compounds'!$C$11,INT(EXP(($B242-'RI compounds'!$C$11)/'RI compounds'!$H$12+LN('RI compounds'!$D$11))),""),"")</f>
        <v>#REF!</v>
      </c>
      <c r="M242" s="45" t="e">
        <f>IF($B242&lt;'RI compounds'!$C$13,IF($B242&gt;'RI compounds'!$C$12,INT(EXP(($B242-'RI compounds'!$C$12)/'RI compounds'!$H$13+LN('RI compounds'!$D$12))),""),"")</f>
        <v>#REF!</v>
      </c>
      <c r="N242" s="45" t="e">
        <f>IF($B242&lt;'RI compounds'!$C$14,IF($B242&gt;'RI compounds'!$C$13,INT(EXP(($B242-'RI compounds'!$C$13)/'RI compounds'!$H$14+LN('RI compounds'!$D$13))),""),"")</f>
        <v>#REF!</v>
      </c>
      <c r="O242" s="45" t="e">
        <f>IF($B242&lt;'RI compounds'!$C$15,IF($B242&gt;'RI compounds'!$C$14,INT(EXP(($B242-'RI compounds'!$C$14)/'RI compounds'!$H$15+LN('RI compounds'!$D$14))),""),"")</f>
        <v>#REF!</v>
      </c>
      <c r="P242" s="45" t="e">
        <f>IF($B242&lt;'RI compounds'!$C$16,IF($B242&gt;'RI compounds'!$C$15,INT(EXP(($B242-'RI compounds'!$C$15)/'RI compounds'!$H$16+LN('RI compounds'!$D$15))),""),"")</f>
        <v>#REF!</v>
      </c>
      <c r="Q242" s="45" t="e">
        <f>IF($B242&lt;'RI compounds'!$C$17,IF($B242&gt;'RI compounds'!$C$16,INT(EXP(($B242-'RI compounds'!$C$16)/'RI compounds'!$H$17+LN('RI compounds'!$D$16))),""),"")</f>
        <v>#REF!</v>
      </c>
      <c r="R242" s="45" t="e">
        <f>IF($B242&lt;'RI compounds'!$C$18,IF($B242&gt;'RI compounds'!$C$17,INT(EXP(($B242-'RI compounds'!$C$17)/'RI compounds'!$H$18+LN('RI compounds'!$D$17))),""),"")</f>
        <v>#REF!</v>
      </c>
      <c r="S242" s="45" t="e">
        <f>IF($B242&lt;'RI compounds'!$C$19,IF($B242&gt;'RI compounds'!$C$18,INT(EXP(($B242-'RI compounds'!$C$18)/'RI compounds'!$H$19+LN('RI compounds'!$D$18))),""),"")</f>
        <v>#REF!</v>
      </c>
      <c r="T242" s="45" t="e">
        <f>IF($B242&lt;'RI compounds'!$C$20,IF($B242&gt;'RI compounds'!$C$19,INT(EXP(($B242-'RI compounds'!$C$19)/'RI compounds'!$H$20+LN('RI compounds'!$D$19))),""),"")</f>
        <v>#REF!</v>
      </c>
      <c r="U242" s="45" t="e">
        <f>IF($B242&lt;'RI compounds'!$C$21,IF($B242&gt;'RI compounds'!$C$20,INT(EXP(($B242-'RI compounds'!$C$20)/'RI compounds'!$H$21+LN('RI compounds'!$D$20))),""),"")</f>
        <v>#REF!</v>
      </c>
      <c r="V242" s="45" t="e">
        <f>IF($B242&gt;'RI compounds'!$C$21,INT(EXP(($B242-'RI compounds'!$C$20)/'RI compounds'!$H$21+LN('RI compounds'!$D$20))),"")</f>
        <v>#REF!</v>
      </c>
      <c r="W242" s="28"/>
      <c r="X242" s="48">
        <f>All!B242</f>
        <v>0</v>
      </c>
      <c r="Y242" s="46">
        <f>+All!F242</f>
        <v>0</v>
      </c>
      <c r="Z242" s="49">
        <f>+All!H242</f>
        <v>0</v>
      </c>
      <c r="AA242" s="50" t="e">
        <f>IF($Z242=500,'RI compounds'!$C$3,IF($Z242&lt;'RI compounds'!$D$3,(LN($Z242)-LN('RI compounds'!$D$3))*'RI compounds'!$H$4+'RI compounds'!$C$3,""))</f>
        <v>#NUM!</v>
      </c>
      <c r="AB242" s="50" t="str">
        <f>IF($Z242=600,'RI compounds'!$C$4,IF($Z242&lt;'RI compounds'!$D$4,IF($Z242&gt;'RI compounds'!$D$3,(LN($Z242)-LN('RI compounds'!$D$3))*'RI compounds'!$H$4+'RI compounds'!$C$3,""),""))</f>
        <v/>
      </c>
      <c r="AC242" s="50" t="str">
        <f>IF($Z242=700,+'RI compounds'!$C$5,IF($Z242&lt;'RI compounds'!$D$5,IF($Z242&gt;'RI compounds'!$D$4,(LN($Z242)-LN('RI compounds'!$D$4))*'RI compounds'!$H$5+'RI compounds'!$C$4,""),""))</f>
        <v/>
      </c>
      <c r="AD242" s="50" t="str">
        <f>IF($Z242=800,'RI compounds'!$C$6,IF($Z242&lt;'RI compounds'!$D$6,IF($Z242&gt;'RI compounds'!$D$5,(LN($Z242)-LN('RI compounds'!$D$5))*'RI compounds'!$H$6+'RI compounds'!$C$5,""),""))</f>
        <v/>
      </c>
      <c r="AE242" s="50" t="str">
        <f>IF($Z242=900,'RI compounds'!$C$7,IF($Z242&lt;'RI compounds'!$D$7,IF($Z242&gt;'RI compounds'!$D$6,(LN($Z242)-LN('RI compounds'!$D$6))*'RI compounds'!$H$7+'RI compounds'!$C$6,""),""))</f>
        <v/>
      </c>
      <c r="AF242" s="50" t="str">
        <f>IF($Z242=1000,'RI compounds'!$C$8,IF($Z242&lt;'RI compounds'!$D$8,IF($Z242&gt;'RI compounds'!$D$7,(LN($Z242)-LN('RI compounds'!$D$7))*'RI compounds'!$H$8+'RI compounds'!$C$7,""),""))</f>
        <v/>
      </c>
      <c r="AG242" s="50" t="str">
        <f>IF($Z242=1100,'RI compounds'!$C$9,IF($Z242&lt;'RI compounds'!$D$9,IF($Z242&gt;'RI compounds'!$D$8,(LN($Z242)-LN('RI compounds'!$D$8))*'RI compounds'!$H$9+'RI compounds'!$C$8,""),""))</f>
        <v/>
      </c>
      <c r="AH242" s="50" t="str">
        <f>IF($Z242=1200,'RI compounds'!$C$10,IF($Z242&lt;'RI compounds'!$D$10,IF($Z242&gt;'RI compounds'!$D$9,(LN($Z242)-LN('RI compounds'!$D$9))*'RI compounds'!$H$10+'RI compounds'!$C$9,""),""))</f>
        <v/>
      </c>
      <c r="AI242" s="50" t="str">
        <f>IF($Z242=1300,'RI compounds'!$C$11,IF($Z242&lt;'RI compounds'!$D$11,IF($Z242&gt;'RI compounds'!$D$10,(LN($Z242)-LN('RI compounds'!$D$10))*'RI compounds'!$H$11+'RI compounds'!$C$10,""),""))</f>
        <v/>
      </c>
      <c r="AJ242" s="50" t="str">
        <f>IF($Z242=1400,'RI compounds'!$C$12,IF($Z242&lt;'RI compounds'!$D$12,IF($Z242&gt;'RI compounds'!$D$11,(LN($Z242)-LN('RI compounds'!$D$11))*'RI compounds'!$H$12+'RI compounds'!$C$11,""),""))</f>
        <v/>
      </c>
      <c r="AK242" s="50" t="str">
        <f>IF($Z242=1500,'RI compounds'!$C$13,IF($Z242&lt;'RI compounds'!$D$13,IF($Z242&gt;'RI compounds'!$D$12,(LN($Z242)-LN('RI compounds'!$D$12))*'RI compounds'!$H$13+'RI compounds'!$C$12,""),""))</f>
        <v/>
      </c>
      <c r="AL242" s="50" t="str">
        <f>IF($Z242=1600,'RI compounds'!$C$14,IF($Z242&lt;'RI compounds'!$D$14,IF($Z242&gt;'RI compounds'!$D$13,(LN($Z242)-LN('RI compounds'!$D$13))*'RI compounds'!$H$14+'RI compounds'!$C$13,""),""))</f>
        <v/>
      </c>
      <c r="AM242" s="50" t="str">
        <f>IF($Z242=1700,'RI compounds'!$C$15,IF($Z242&lt;'RI compounds'!$D$15,IF($Z242&gt;'RI compounds'!$D$14,(LN($Z242)-LN('RI compounds'!$D$14))*'RI compounds'!$H$15+'RI compounds'!$C$14,""),""))</f>
        <v/>
      </c>
      <c r="AN242" s="50" t="str">
        <f>IF($Z242=1800,'RI compounds'!$C$16,IF($Z242&lt;'RI compounds'!$D$16,IF($Z242&gt;'RI compounds'!$D$15,(LN($Z242)-LN('RI compounds'!$D$15))*'RI compounds'!$H$16+'RI compounds'!$C$15,""),""))</f>
        <v/>
      </c>
      <c r="AO242" s="50" t="str">
        <f>IF($Z242=1900,'RI compounds'!$C$17,IF($Z242&lt;'RI compounds'!$D$17,IF($Z242&gt;'RI compounds'!$D$16,(LN($Z242)-LN('RI compounds'!$D$16))*'RI compounds'!$H$17+'RI compounds'!$C$16,""),""))</f>
        <v/>
      </c>
      <c r="AP242" s="50" t="str">
        <f>IF($Z242=2000,'RI compounds'!$C$18,IF($Z242&lt;'RI compounds'!$D$18,IF($Z242&gt;'RI compounds'!$D$17,(LN($Z242)-LN('RI compounds'!$D$17))*'RI compounds'!$H$18+'RI compounds'!$C$17,""),""))</f>
        <v/>
      </c>
      <c r="AQ242" s="50" t="str">
        <f>IF($Z242=2100,'RI compounds'!$C$19,IF($Z242&lt;'RI compounds'!$D$19,IF($Z242&gt;'RI compounds'!$D$18,(LN($Z242)-LN('RI compounds'!$D$18))*'RI compounds'!$H$19+'RI compounds'!$C$18,""),""))</f>
        <v/>
      </c>
      <c r="AR242" s="50" t="str">
        <f>IF($Z242=2200,'RI compounds'!$C$20,IF($Z242&lt;'RI compounds'!$D$20,IF($Z242&gt;'RI compounds'!$D$19,(LN($Z242)-LN('RI compounds'!$D$19))*'RI compounds'!$H$20+'RI compounds'!$C$19,""),""))</f>
        <v/>
      </c>
      <c r="AS242" s="50" t="str">
        <f>IF($Z242=2300,'RI compounds'!$C$21,IF($Z242&lt;'RI compounds'!$D$21,IF($Z242&gt;'RI compounds'!$D$20,(LN($Z242)-LN('RI compounds'!$D$20))*'RI compounds'!$H$21+'RI compounds'!$C$20,""),""))</f>
        <v/>
      </c>
      <c r="AT242" s="50" t="str">
        <f>IF($Z242&gt;2300,(LN($Z242)-LN('RI compounds'!$D$20))*'RI compounds'!$H$21+'RI compounds'!$C$20,"")</f>
        <v/>
      </c>
    </row>
    <row r="243" spans="1:46" s="7" customFormat="1" ht="15" x14ac:dyDescent="0.25">
      <c r="A243" s="46">
        <f>+All!F243</f>
        <v>0</v>
      </c>
      <c r="B243" s="47" t="e">
        <f>All!#REF!</f>
        <v>#REF!</v>
      </c>
      <c r="C243" s="45" t="e">
        <f>IF(B243&lt;'RI compounds'!$C$3,INT(EXP((B243-'RI compounds'!$C$3)/'RI compounds'!$H$4+LN('RI compounds'!$D$3))),"")</f>
        <v>#REF!</v>
      </c>
      <c r="D243" s="45" t="e">
        <f>IF($B243&lt;'RI compounds'!$C$4,IF($B243&gt;'RI compounds'!$C$3,INT(EXP(($B243-'RI compounds'!$C$3)/'RI compounds'!$H$4+LN('RI compounds'!$D$3))),""),"")</f>
        <v>#REF!</v>
      </c>
      <c r="E243" s="45" t="e">
        <f>IF($B243&lt;'RI compounds'!$C$5,IF($B243&gt;'RI compounds'!$C$4,INT(EXP(($B243-'RI compounds'!$C$4)/'RI compounds'!$H$5+LN('RI compounds'!$D$4))),""),"")</f>
        <v>#REF!</v>
      </c>
      <c r="F243" s="45" t="e">
        <f>IF($B243&lt;'RI compounds'!$C$6,IF($B243&gt;'RI compounds'!$C$5,INT(EXP(($B243-'RI compounds'!$C$5)/'RI compounds'!$H$6+LN('RI compounds'!$D$5))),""),"")</f>
        <v>#REF!</v>
      </c>
      <c r="G243" s="45" t="e">
        <f>IF($B243&lt;'RI compounds'!$C$7,IF($B243&gt;'RI compounds'!$C$6,INT(EXP(($B243-'RI compounds'!$C$6)/'RI compounds'!$H$7+LN('RI compounds'!$D$6))),""),"")</f>
        <v>#REF!</v>
      </c>
      <c r="H243" s="45" t="e">
        <f>IF($B243&lt;'RI compounds'!$C$8,IF($B243&gt;'RI compounds'!$C$7,INT(EXP(($B243-'RI compounds'!$C$7)/'RI compounds'!$H$8+LN('RI compounds'!$D$7))),""),"")</f>
        <v>#REF!</v>
      </c>
      <c r="I243" s="45" t="e">
        <f>IF($B243&lt;'RI compounds'!$C$9,IF($B243&gt;'RI compounds'!$C$8,INT(EXP(($B243-'RI compounds'!$C$8)/'RI compounds'!$H$9+LN('RI compounds'!$D$8))),""),"")</f>
        <v>#REF!</v>
      </c>
      <c r="J243" s="45" t="e">
        <f>IF($B243&lt;'RI compounds'!$C$10,IF($B243&gt;'RI compounds'!$C$9,INT(EXP(($B243-'RI compounds'!$C$9)/'RI compounds'!$H$10+LN('RI compounds'!$D$9))),""),"")</f>
        <v>#REF!</v>
      </c>
      <c r="K243" s="45" t="e">
        <f>IF($B243&lt;'RI compounds'!$C$11,IF($B243&gt;'RI compounds'!$C$10,INT(EXP(($B243-'RI compounds'!$C$10)/'RI compounds'!$H$11+LN('RI compounds'!$D$10))),""),"")</f>
        <v>#REF!</v>
      </c>
      <c r="L243" s="45" t="e">
        <f>IF($B243&lt;'RI compounds'!$C$12,IF($B243&gt;'RI compounds'!$C$11,INT(EXP(($B243-'RI compounds'!$C$11)/'RI compounds'!$H$12+LN('RI compounds'!$D$11))),""),"")</f>
        <v>#REF!</v>
      </c>
      <c r="M243" s="45" t="e">
        <f>IF($B243&lt;'RI compounds'!$C$13,IF($B243&gt;'RI compounds'!$C$12,INT(EXP(($B243-'RI compounds'!$C$12)/'RI compounds'!$H$13+LN('RI compounds'!$D$12))),""),"")</f>
        <v>#REF!</v>
      </c>
      <c r="N243" s="45" t="e">
        <f>IF($B243&lt;'RI compounds'!$C$14,IF($B243&gt;'RI compounds'!$C$13,INT(EXP(($B243-'RI compounds'!$C$13)/'RI compounds'!$H$14+LN('RI compounds'!$D$13))),""),"")</f>
        <v>#REF!</v>
      </c>
      <c r="O243" s="45" t="e">
        <f>IF($B243&lt;'RI compounds'!$C$15,IF($B243&gt;'RI compounds'!$C$14,INT(EXP(($B243-'RI compounds'!$C$14)/'RI compounds'!$H$15+LN('RI compounds'!$D$14))),""),"")</f>
        <v>#REF!</v>
      </c>
      <c r="P243" s="45" t="e">
        <f>IF($B243&lt;'RI compounds'!$C$16,IF($B243&gt;'RI compounds'!$C$15,INT(EXP(($B243-'RI compounds'!$C$15)/'RI compounds'!$H$16+LN('RI compounds'!$D$15))),""),"")</f>
        <v>#REF!</v>
      </c>
      <c r="Q243" s="45" t="e">
        <f>IF($B243&lt;'RI compounds'!$C$17,IF($B243&gt;'RI compounds'!$C$16,INT(EXP(($B243-'RI compounds'!$C$16)/'RI compounds'!$H$17+LN('RI compounds'!$D$16))),""),"")</f>
        <v>#REF!</v>
      </c>
      <c r="R243" s="45" t="e">
        <f>IF($B243&lt;'RI compounds'!$C$18,IF($B243&gt;'RI compounds'!$C$17,INT(EXP(($B243-'RI compounds'!$C$17)/'RI compounds'!$H$18+LN('RI compounds'!$D$17))),""),"")</f>
        <v>#REF!</v>
      </c>
      <c r="S243" s="45" t="e">
        <f>IF($B243&lt;'RI compounds'!$C$19,IF($B243&gt;'RI compounds'!$C$18,INT(EXP(($B243-'RI compounds'!$C$18)/'RI compounds'!$H$19+LN('RI compounds'!$D$18))),""),"")</f>
        <v>#REF!</v>
      </c>
      <c r="T243" s="45" t="e">
        <f>IF($B243&lt;'RI compounds'!$C$20,IF($B243&gt;'RI compounds'!$C$19,INT(EXP(($B243-'RI compounds'!$C$19)/'RI compounds'!$H$20+LN('RI compounds'!$D$19))),""),"")</f>
        <v>#REF!</v>
      </c>
      <c r="U243" s="45" t="e">
        <f>IF($B243&lt;'RI compounds'!$C$21,IF($B243&gt;'RI compounds'!$C$20,INT(EXP(($B243-'RI compounds'!$C$20)/'RI compounds'!$H$21+LN('RI compounds'!$D$20))),""),"")</f>
        <v>#REF!</v>
      </c>
      <c r="V243" s="45" t="e">
        <f>IF($B243&gt;'RI compounds'!$C$21,INT(EXP(($B243-'RI compounds'!$C$20)/'RI compounds'!$H$21+LN('RI compounds'!$D$20))),"")</f>
        <v>#REF!</v>
      </c>
      <c r="W243" s="28"/>
      <c r="X243" s="48">
        <f>All!B243</f>
        <v>0</v>
      </c>
      <c r="Y243" s="46">
        <f>+All!F243</f>
        <v>0</v>
      </c>
      <c r="Z243" s="49">
        <f>+All!H243</f>
        <v>0</v>
      </c>
      <c r="AA243" s="50" t="e">
        <f>IF($Z243=500,'RI compounds'!$C$3,IF($Z243&lt;'RI compounds'!$D$3,(LN($Z243)-LN('RI compounds'!$D$3))*'RI compounds'!$H$4+'RI compounds'!$C$3,""))</f>
        <v>#NUM!</v>
      </c>
      <c r="AB243" s="50" t="str">
        <f>IF($Z243=600,'RI compounds'!$C$4,IF($Z243&lt;'RI compounds'!$D$4,IF($Z243&gt;'RI compounds'!$D$3,(LN($Z243)-LN('RI compounds'!$D$3))*'RI compounds'!$H$4+'RI compounds'!$C$3,""),""))</f>
        <v/>
      </c>
      <c r="AC243" s="50" t="str">
        <f>IF($Z243=700,+'RI compounds'!$C$5,IF($Z243&lt;'RI compounds'!$D$5,IF($Z243&gt;'RI compounds'!$D$4,(LN($Z243)-LN('RI compounds'!$D$4))*'RI compounds'!$H$5+'RI compounds'!$C$4,""),""))</f>
        <v/>
      </c>
      <c r="AD243" s="50" t="str">
        <f>IF($Z243=800,'RI compounds'!$C$6,IF($Z243&lt;'RI compounds'!$D$6,IF($Z243&gt;'RI compounds'!$D$5,(LN($Z243)-LN('RI compounds'!$D$5))*'RI compounds'!$H$6+'RI compounds'!$C$5,""),""))</f>
        <v/>
      </c>
      <c r="AE243" s="50" t="str">
        <f>IF($Z243=900,'RI compounds'!$C$7,IF($Z243&lt;'RI compounds'!$D$7,IF($Z243&gt;'RI compounds'!$D$6,(LN($Z243)-LN('RI compounds'!$D$6))*'RI compounds'!$H$7+'RI compounds'!$C$6,""),""))</f>
        <v/>
      </c>
      <c r="AF243" s="50" t="str">
        <f>IF($Z243=1000,'RI compounds'!$C$8,IF($Z243&lt;'RI compounds'!$D$8,IF($Z243&gt;'RI compounds'!$D$7,(LN($Z243)-LN('RI compounds'!$D$7))*'RI compounds'!$H$8+'RI compounds'!$C$7,""),""))</f>
        <v/>
      </c>
      <c r="AG243" s="50" t="str">
        <f>IF($Z243=1100,'RI compounds'!$C$9,IF($Z243&lt;'RI compounds'!$D$9,IF($Z243&gt;'RI compounds'!$D$8,(LN($Z243)-LN('RI compounds'!$D$8))*'RI compounds'!$H$9+'RI compounds'!$C$8,""),""))</f>
        <v/>
      </c>
      <c r="AH243" s="50" t="str">
        <f>IF($Z243=1200,'RI compounds'!$C$10,IF($Z243&lt;'RI compounds'!$D$10,IF($Z243&gt;'RI compounds'!$D$9,(LN($Z243)-LN('RI compounds'!$D$9))*'RI compounds'!$H$10+'RI compounds'!$C$9,""),""))</f>
        <v/>
      </c>
      <c r="AI243" s="50" t="str">
        <f>IF($Z243=1300,'RI compounds'!$C$11,IF($Z243&lt;'RI compounds'!$D$11,IF($Z243&gt;'RI compounds'!$D$10,(LN($Z243)-LN('RI compounds'!$D$10))*'RI compounds'!$H$11+'RI compounds'!$C$10,""),""))</f>
        <v/>
      </c>
      <c r="AJ243" s="50" t="str">
        <f>IF($Z243=1400,'RI compounds'!$C$12,IF($Z243&lt;'RI compounds'!$D$12,IF($Z243&gt;'RI compounds'!$D$11,(LN($Z243)-LN('RI compounds'!$D$11))*'RI compounds'!$H$12+'RI compounds'!$C$11,""),""))</f>
        <v/>
      </c>
      <c r="AK243" s="50" t="str">
        <f>IF($Z243=1500,'RI compounds'!$C$13,IF($Z243&lt;'RI compounds'!$D$13,IF($Z243&gt;'RI compounds'!$D$12,(LN($Z243)-LN('RI compounds'!$D$12))*'RI compounds'!$H$13+'RI compounds'!$C$12,""),""))</f>
        <v/>
      </c>
      <c r="AL243" s="50" t="str">
        <f>IF($Z243=1600,'RI compounds'!$C$14,IF($Z243&lt;'RI compounds'!$D$14,IF($Z243&gt;'RI compounds'!$D$13,(LN($Z243)-LN('RI compounds'!$D$13))*'RI compounds'!$H$14+'RI compounds'!$C$13,""),""))</f>
        <v/>
      </c>
      <c r="AM243" s="50" t="str">
        <f>IF($Z243=1700,'RI compounds'!$C$15,IF($Z243&lt;'RI compounds'!$D$15,IF($Z243&gt;'RI compounds'!$D$14,(LN($Z243)-LN('RI compounds'!$D$14))*'RI compounds'!$H$15+'RI compounds'!$C$14,""),""))</f>
        <v/>
      </c>
      <c r="AN243" s="50" t="str">
        <f>IF($Z243=1800,'RI compounds'!$C$16,IF($Z243&lt;'RI compounds'!$D$16,IF($Z243&gt;'RI compounds'!$D$15,(LN($Z243)-LN('RI compounds'!$D$15))*'RI compounds'!$H$16+'RI compounds'!$C$15,""),""))</f>
        <v/>
      </c>
      <c r="AO243" s="50" t="str">
        <f>IF($Z243=1900,'RI compounds'!$C$17,IF($Z243&lt;'RI compounds'!$D$17,IF($Z243&gt;'RI compounds'!$D$16,(LN($Z243)-LN('RI compounds'!$D$16))*'RI compounds'!$H$17+'RI compounds'!$C$16,""),""))</f>
        <v/>
      </c>
      <c r="AP243" s="50" t="str">
        <f>IF($Z243=2000,'RI compounds'!$C$18,IF($Z243&lt;'RI compounds'!$D$18,IF($Z243&gt;'RI compounds'!$D$17,(LN($Z243)-LN('RI compounds'!$D$17))*'RI compounds'!$H$18+'RI compounds'!$C$17,""),""))</f>
        <v/>
      </c>
      <c r="AQ243" s="50" t="str">
        <f>IF($Z243=2100,'RI compounds'!$C$19,IF($Z243&lt;'RI compounds'!$D$19,IF($Z243&gt;'RI compounds'!$D$18,(LN($Z243)-LN('RI compounds'!$D$18))*'RI compounds'!$H$19+'RI compounds'!$C$18,""),""))</f>
        <v/>
      </c>
      <c r="AR243" s="50" t="str">
        <f>IF($Z243=2200,'RI compounds'!$C$20,IF($Z243&lt;'RI compounds'!$D$20,IF($Z243&gt;'RI compounds'!$D$19,(LN($Z243)-LN('RI compounds'!$D$19))*'RI compounds'!$H$20+'RI compounds'!$C$19,""),""))</f>
        <v/>
      </c>
      <c r="AS243" s="50" t="str">
        <f>IF($Z243=2300,'RI compounds'!$C$21,IF($Z243&lt;'RI compounds'!$D$21,IF($Z243&gt;'RI compounds'!$D$20,(LN($Z243)-LN('RI compounds'!$D$20))*'RI compounds'!$H$21+'RI compounds'!$C$20,""),""))</f>
        <v/>
      </c>
      <c r="AT243" s="50" t="str">
        <f>IF($Z243&gt;2300,(LN($Z243)-LN('RI compounds'!$D$20))*'RI compounds'!$H$21+'RI compounds'!$C$20,"")</f>
        <v/>
      </c>
    </row>
    <row r="244" spans="1:46" s="7" customFormat="1" ht="15" x14ac:dyDescent="0.25">
      <c r="A244" s="46">
        <f>+All!F244</f>
        <v>0</v>
      </c>
      <c r="B244" s="47" t="e">
        <f>All!#REF!</f>
        <v>#REF!</v>
      </c>
      <c r="C244" s="45" t="e">
        <f>IF(B244&lt;'RI compounds'!$C$3,INT(EXP((B244-'RI compounds'!$C$3)/'RI compounds'!$H$4+LN('RI compounds'!$D$3))),"")</f>
        <v>#REF!</v>
      </c>
      <c r="D244" s="45" t="e">
        <f>IF($B244&lt;'RI compounds'!$C$4,IF($B244&gt;'RI compounds'!$C$3,INT(EXP(($B244-'RI compounds'!$C$3)/'RI compounds'!$H$4+LN('RI compounds'!$D$3))),""),"")</f>
        <v>#REF!</v>
      </c>
      <c r="E244" s="45" t="e">
        <f>IF($B244&lt;'RI compounds'!$C$5,IF($B244&gt;'RI compounds'!$C$4,INT(EXP(($B244-'RI compounds'!$C$4)/'RI compounds'!$H$5+LN('RI compounds'!$D$4))),""),"")</f>
        <v>#REF!</v>
      </c>
      <c r="F244" s="45" t="e">
        <f>IF($B244&lt;'RI compounds'!$C$6,IF($B244&gt;'RI compounds'!$C$5,INT(EXP(($B244-'RI compounds'!$C$5)/'RI compounds'!$H$6+LN('RI compounds'!$D$5))),""),"")</f>
        <v>#REF!</v>
      </c>
      <c r="G244" s="45" t="e">
        <f>IF($B244&lt;'RI compounds'!$C$7,IF($B244&gt;'RI compounds'!$C$6,INT(EXP(($B244-'RI compounds'!$C$6)/'RI compounds'!$H$7+LN('RI compounds'!$D$6))),""),"")</f>
        <v>#REF!</v>
      </c>
      <c r="H244" s="45" t="e">
        <f>IF($B244&lt;'RI compounds'!$C$8,IF($B244&gt;'RI compounds'!$C$7,INT(EXP(($B244-'RI compounds'!$C$7)/'RI compounds'!$H$8+LN('RI compounds'!$D$7))),""),"")</f>
        <v>#REF!</v>
      </c>
      <c r="I244" s="45" t="e">
        <f>IF($B244&lt;'RI compounds'!$C$9,IF($B244&gt;'RI compounds'!$C$8,INT(EXP(($B244-'RI compounds'!$C$8)/'RI compounds'!$H$9+LN('RI compounds'!$D$8))),""),"")</f>
        <v>#REF!</v>
      </c>
      <c r="J244" s="45" t="e">
        <f>IF($B244&lt;'RI compounds'!$C$10,IF($B244&gt;'RI compounds'!$C$9,INT(EXP(($B244-'RI compounds'!$C$9)/'RI compounds'!$H$10+LN('RI compounds'!$D$9))),""),"")</f>
        <v>#REF!</v>
      </c>
      <c r="K244" s="45" t="e">
        <f>IF($B244&lt;'RI compounds'!$C$11,IF($B244&gt;'RI compounds'!$C$10,INT(EXP(($B244-'RI compounds'!$C$10)/'RI compounds'!$H$11+LN('RI compounds'!$D$10))),""),"")</f>
        <v>#REF!</v>
      </c>
      <c r="L244" s="45" t="e">
        <f>IF($B244&lt;'RI compounds'!$C$12,IF($B244&gt;'RI compounds'!$C$11,INT(EXP(($B244-'RI compounds'!$C$11)/'RI compounds'!$H$12+LN('RI compounds'!$D$11))),""),"")</f>
        <v>#REF!</v>
      </c>
      <c r="M244" s="45" t="e">
        <f>IF($B244&lt;'RI compounds'!$C$13,IF($B244&gt;'RI compounds'!$C$12,INT(EXP(($B244-'RI compounds'!$C$12)/'RI compounds'!$H$13+LN('RI compounds'!$D$12))),""),"")</f>
        <v>#REF!</v>
      </c>
      <c r="N244" s="45" t="e">
        <f>IF($B244&lt;'RI compounds'!$C$14,IF($B244&gt;'RI compounds'!$C$13,INT(EXP(($B244-'RI compounds'!$C$13)/'RI compounds'!$H$14+LN('RI compounds'!$D$13))),""),"")</f>
        <v>#REF!</v>
      </c>
      <c r="O244" s="45" t="e">
        <f>IF($B244&lt;'RI compounds'!$C$15,IF($B244&gt;'RI compounds'!$C$14,INT(EXP(($B244-'RI compounds'!$C$14)/'RI compounds'!$H$15+LN('RI compounds'!$D$14))),""),"")</f>
        <v>#REF!</v>
      </c>
      <c r="P244" s="45" t="e">
        <f>IF($B244&lt;'RI compounds'!$C$16,IF($B244&gt;'RI compounds'!$C$15,INT(EXP(($B244-'RI compounds'!$C$15)/'RI compounds'!$H$16+LN('RI compounds'!$D$15))),""),"")</f>
        <v>#REF!</v>
      </c>
      <c r="Q244" s="45" t="e">
        <f>IF($B244&lt;'RI compounds'!$C$17,IF($B244&gt;'RI compounds'!$C$16,INT(EXP(($B244-'RI compounds'!$C$16)/'RI compounds'!$H$17+LN('RI compounds'!$D$16))),""),"")</f>
        <v>#REF!</v>
      </c>
      <c r="R244" s="45" t="e">
        <f>IF($B244&lt;'RI compounds'!$C$18,IF($B244&gt;'RI compounds'!$C$17,INT(EXP(($B244-'RI compounds'!$C$17)/'RI compounds'!$H$18+LN('RI compounds'!$D$17))),""),"")</f>
        <v>#REF!</v>
      </c>
      <c r="S244" s="45" t="e">
        <f>IF($B244&lt;'RI compounds'!$C$19,IF($B244&gt;'RI compounds'!$C$18,INT(EXP(($B244-'RI compounds'!$C$18)/'RI compounds'!$H$19+LN('RI compounds'!$D$18))),""),"")</f>
        <v>#REF!</v>
      </c>
      <c r="T244" s="45" t="e">
        <f>IF($B244&lt;'RI compounds'!$C$20,IF($B244&gt;'RI compounds'!$C$19,INT(EXP(($B244-'RI compounds'!$C$19)/'RI compounds'!$H$20+LN('RI compounds'!$D$19))),""),"")</f>
        <v>#REF!</v>
      </c>
      <c r="U244" s="45" t="e">
        <f>IF($B244&lt;'RI compounds'!$C$21,IF($B244&gt;'RI compounds'!$C$20,INT(EXP(($B244-'RI compounds'!$C$20)/'RI compounds'!$H$21+LN('RI compounds'!$D$20))),""),"")</f>
        <v>#REF!</v>
      </c>
      <c r="V244" s="45" t="e">
        <f>IF($B244&gt;'RI compounds'!$C$21,INT(EXP(($B244-'RI compounds'!$C$20)/'RI compounds'!$H$21+LN('RI compounds'!$D$20))),"")</f>
        <v>#REF!</v>
      </c>
      <c r="W244" s="28"/>
      <c r="X244" s="48">
        <f>All!B244</f>
        <v>0</v>
      </c>
      <c r="Y244" s="46">
        <f>+All!F244</f>
        <v>0</v>
      </c>
      <c r="Z244" s="49">
        <f>+All!H244</f>
        <v>0</v>
      </c>
      <c r="AA244" s="50" t="e">
        <f>IF($Z244=500,'RI compounds'!$C$3,IF($Z244&lt;'RI compounds'!$D$3,(LN($Z244)-LN('RI compounds'!$D$3))*'RI compounds'!$H$4+'RI compounds'!$C$3,""))</f>
        <v>#NUM!</v>
      </c>
      <c r="AB244" s="50" t="str">
        <f>IF($Z244=600,'RI compounds'!$C$4,IF($Z244&lt;'RI compounds'!$D$4,IF($Z244&gt;'RI compounds'!$D$3,(LN($Z244)-LN('RI compounds'!$D$3))*'RI compounds'!$H$4+'RI compounds'!$C$3,""),""))</f>
        <v/>
      </c>
      <c r="AC244" s="50" t="str">
        <f>IF($Z244=700,+'RI compounds'!$C$5,IF($Z244&lt;'RI compounds'!$D$5,IF($Z244&gt;'RI compounds'!$D$4,(LN($Z244)-LN('RI compounds'!$D$4))*'RI compounds'!$H$5+'RI compounds'!$C$4,""),""))</f>
        <v/>
      </c>
      <c r="AD244" s="50" t="str">
        <f>IF($Z244=800,'RI compounds'!$C$6,IF($Z244&lt;'RI compounds'!$D$6,IF($Z244&gt;'RI compounds'!$D$5,(LN($Z244)-LN('RI compounds'!$D$5))*'RI compounds'!$H$6+'RI compounds'!$C$5,""),""))</f>
        <v/>
      </c>
      <c r="AE244" s="50" t="str">
        <f>IF($Z244=900,'RI compounds'!$C$7,IF($Z244&lt;'RI compounds'!$D$7,IF($Z244&gt;'RI compounds'!$D$6,(LN($Z244)-LN('RI compounds'!$D$6))*'RI compounds'!$H$7+'RI compounds'!$C$6,""),""))</f>
        <v/>
      </c>
      <c r="AF244" s="50" t="str">
        <f>IF($Z244=1000,'RI compounds'!$C$8,IF($Z244&lt;'RI compounds'!$D$8,IF($Z244&gt;'RI compounds'!$D$7,(LN($Z244)-LN('RI compounds'!$D$7))*'RI compounds'!$H$8+'RI compounds'!$C$7,""),""))</f>
        <v/>
      </c>
      <c r="AG244" s="50" t="str">
        <f>IF($Z244=1100,'RI compounds'!$C$9,IF($Z244&lt;'RI compounds'!$D$9,IF($Z244&gt;'RI compounds'!$D$8,(LN($Z244)-LN('RI compounds'!$D$8))*'RI compounds'!$H$9+'RI compounds'!$C$8,""),""))</f>
        <v/>
      </c>
      <c r="AH244" s="50" t="str">
        <f>IF($Z244=1200,'RI compounds'!$C$10,IF($Z244&lt;'RI compounds'!$D$10,IF($Z244&gt;'RI compounds'!$D$9,(LN($Z244)-LN('RI compounds'!$D$9))*'RI compounds'!$H$10+'RI compounds'!$C$9,""),""))</f>
        <v/>
      </c>
      <c r="AI244" s="50" t="str">
        <f>IF($Z244=1300,'RI compounds'!$C$11,IF($Z244&lt;'RI compounds'!$D$11,IF($Z244&gt;'RI compounds'!$D$10,(LN($Z244)-LN('RI compounds'!$D$10))*'RI compounds'!$H$11+'RI compounds'!$C$10,""),""))</f>
        <v/>
      </c>
      <c r="AJ244" s="50" t="str">
        <f>IF($Z244=1400,'RI compounds'!$C$12,IF($Z244&lt;'RI compounds'!$D$12,IF($Z244&gt;'RI compounds'!$D$11,(LN($Z244)-LN('RI compounds'!$D$11))*'RI compounds'!$H$12+'RI compounds'!$C$11,""),""))</f>
        <v/>
      </c>
      <c r="AK244" s="50" t="str">
        <f>IF($Z244=1500,'RI compounds'!$C$13,IF($Z244&lt;'RI compounds'!$D$13,IF($Z244&gt;'RI compounds'!$D$12,(LN($Z244)-LN('RI compounds'!$D$12))*'RI compounds'!$H$13+'RI compounds'!$C$12,""),""))</f>
        <v/>
      </c>
      <c r="AL244" s="50" t="str">
        <f>IF($Z244=1600,'RI compounds'!$C$14,IF($Z244&lt;'RI compounds'!$D$14,IF($Z244&gt;'RI compounds'!$D$13,(LN($Z244)-LN('RI compounds'!$D$13))*'RI compounds'!$H$14+'RI compounds'!$C$13,""),""))</f>
        <v/>
      </c>
      <c r="AM244" s="50" t="str">
        <f>IF($Z244=1700,'RI compounds'!$C$15,IF($Z244&lt;'RI compounds'!$D$15,IF($Z244&gt;'RI compounds'!$D$14,(LN($Z244)-LN('RI compounds'!$D$14))*'RI compounds'!$H$15+'RI compounds'!$C$14,""),""))</f>
        <v/>
      </c>
      <c r="AN244" s="50" t="str">
        <f>IF($Z244=1800,'RI compounds'!$C$16,IF($Z244&lt;'RI compounds'!$D$16,IF($Z244&gt;'RI compounds'!$D$15,(LN($Z244)-LN('RI compounds'!$D$15))*'RI compounds'!$H$16+'RI compounds'!$C$15,""),""))</f>
        <v/>
      </c>
      <c r="AO244" s="50" t="str">
        <f>IF($Z244=1900,'RI compounds'!$C$17,IF($Z244&lt;'RI compounds'!$D$17,IF($Z244&gt;'RI compounds'!$D$16,(LN($Z244)-LN('RI compounds'!$D$16))*'RI compounds'!$H$17+'RI compounds'!$C$16,""),""))</f>
        <v/>
      </c>
      <c r="AP244" s="50" t="str">
        <f>IF($Z244=2000,'RI compounds'!$C$18,IF($Z244&lt;'RI compounds'!$D$18,IF($Z244&gt;'RI compounds'!$D$17,(LN($Z244)-LN('RI compounds'!$D$17))*'RI compounds'!$H$18+'RI compounds'!$C$17,""),""))</f>
        <v/>
      </c>
      <c r="AQ244" s="50" t="str">
        <f>IF($Z244=2100,'RI compounds'!$C$19,IF($Z244&lt;'RI compounds'!$D$19,IF($Z244&gt;'RI compounds'!$D$18,(LN($Z244)-LN('RI compounds'!$D$18))*'RI compounds'!$H$19+'RI compounds'!$C$18,""),""))</f>
        <v/>
      </c>
      <c r="AR244" s="50" t="str">
        <f>IF($Z244=2200,'RI compounds'!$C$20,IF($Z244&lt;'RI compounds'!$D$20,IF($Z244&gt;'RI compounds'!$D$19,(LN($Z244)-LN('RI compounds'!$D$19))*'RI compounds'!$H$20+'RI compounds'!$C$19,""),""))</f>
        <v/>
      </c>
      <c r="AS244" s="50" t="str">
        <f>IF($Z244=2300,'RI compounds'!$C$21,IF($Z244&lt;'RI compounds'!$D$21,IF($Z244&gt;'RI compounds'!$D$20,(LN($Z244)-LN('RI compounds'!$D$20))*'RI compounds'!$H$21+'RI compounds'!$C$20,""),""))</f>
        <v/>
      </c>
      <c r="AT244" s="50" t="str">
        <f>IF($Z244&gt;2300,(LN($Z244)-LN('RI compounds'!$D$20))*'RI compounds'!$H$21+'RI compounds'!$C$20,"")</f>
        <v/>
      </c>
    </row>
    <row r="245" spans="1:46" s="7" customFormat="1" ht="15" x14ac:dyDescent="0.25">
      <c r="A245" s="46">
        <f>+All!F245</f>
        <v>0</v>
      </c>
      <c r="B245" s="47" t="e">
        <f>All!#REF!</f>
        <v>#REF!</v>
      </c>
      <c r="C245" s="45" t="e">
        <f>IF(B245&lt;'RI compounds'!$C$3,INT(EXP((B245-'RI compounds'!$C$3)/'RI compounds'!$H$4+LN('RI compounds'!$D$3))),"")</f>
        <v>#REF!</v>
      </c>
      <c r="D245" s="45" t="e">
        <f>IF($B245&lt;'RI compounds'!$C$4,IF($B245&gt;'RI compounds'!$C$3,INT(EXP(($B245-'RI compounds'!$C$3)/'RI compounds'!$H$4+LN('RI compounds'!$D$3))),""),"")</f>
        <v>#REF!</v>
      </c>
      <c r="E245" s="45" t="e">
        <f>IF($B245&lt;'RI compounds'!$C$5,IF($B245&gt;'RI compounds'!$C$4,INT(EXP(($B245-'RI compounds'!$C$4)/'RI compounds'!$H$5+LN('RI compounds'!$D$4))),""),"")</f>
        <v>#REF!</v>
      </c>
      <c r="F245" s="45" t="e">
        <f>IF($B245&lt;'RI compounds'!$C$6,IF($B245&gt;'RI compounds'!$C$5,INT(EXP(($B245-'RI compounds'!$C$5)/'RI compounds'!$H$6+LN('RI compounds'!$D$5))),""),"")</f>
        <v>#REF!</v>
      </c>
      <c r="G245" s="45" t="e">
        <f>IF($B245&lt;'RI compounds'!$C$7,IF($B245&gt;'RI compounds'!$C$6,INT(EXP(($B245-'RI compounds'!$C$6)/'RI compounds'!$H$7+LN('RI compounds'!$D$6))),""),"")</f>
        <v>#REF!</v>
      </c>
      <c r="H245" s="45" t="e">
        <f>IF($B245&lt;'RI compounds'!$C$8,IF($B245&gt;'RI compounds'!$C$7,INT(EXP(($B245-'RI compounds'!$C$7)/'RI compounds'!$H$8+LN('RI compounds'!$D$7))),""),"")</f>
        <v>#REF!</v>
      </c>
      <c r="I245" s="45" t="e">
        <f>IF($B245&lt;'RI compounds'!$C$9,IF($B245&gt;'RI compounds'!$C$8,INT(EXP(($B245-'RI compounds'!$C$8)/'RI compounds'!$H$9+LN('RI compounds'!$D$8))),""),"")</f>
        <v>#REF!</v>
      </c>
      <c r="J245" s="45" t="e">
        <f>IF($B245&lt;'RI compounds'!$C$10,IF($B245&gt;'RI compounds'!$C$9,INT(EXP(($B245-'RI compounds'!$C$9)/'RI compounds'!$H$10+LN('RI compounds'!$D$9))),""),"")</f>
        <v>#REF!</v>
      </c>
      <c r="K245" s="45" t="e">
        <f>IF($B245&lt;'RI compounds'!$C$11,IF($B245&gt;'RI compounds'!$C$10,INT(EXP(($B245-'RI compounds'!$C$10)/'RI compounds'!$H$11+LN('RI compounds'!$D$10))),""),"")</f>
        <v>#REF!</v>
      </c>
      <c r="L245" s="45" t="e">
        <f>IF($B245&lt;'RI compounds'!$C$12,IF($B245&gt;'RI compounds'!$C$11,INT(EXP(($B245-'RI compounds'!$C$11)/'RI compounds'!$H$12+LN('RI compounds'!$D$11))),""),"")</f>
        <v>#REF!</v>
      </c>
      <c r="M245" s="45" t="e">
        <f>IF($B245&lt;'RI compounds'!$C$13,IF($B245&gt;'RI compounds'!$C$12,INT(EXP(($B245-'RI compounds'!$C$12)/'RI compounds'!$H$13+LN('RI compounds'!$D$12))),""),"")</f>
        <v>#REF!</v>
      </c>
      <c r="N245" s="45" t="e">
        <f>IF($B245&lt;'RI compounds'!$C$14,IF($B245&gt;'RI compounds'!$C$13,INT(EXP(($B245-'RI compounds'!$C$13)/'RI compounds'!$H$14+LN('RI compounds'!$D$13))),""),"")</f>
        <v>#REF!</v>
      </c>
      <c r="O245" s="45" t="e">
        <f>IF($B245&lt;'RI compounds'!$C$15,IF($B245&gt;'RI compounds'!$C$14,INT(EXP(($B245-'RI compounds'!$C$14)/'RI compounds'!$H$15+LN('RI compounds'!$D$14))),""),"")</f>
        <v>#REF!</v>
      </c>
      <c r="P245" s="45" t="e">
        <f>IF($B245&lt;'RI compounds'!$C$16,IF($B245&gt;'RI compounds'!$C$15,INT(EXP(($B245-'RI compounds'!$C$15)/'RI compounds'!$H$16+LN('RI compounds'!$D$15))),""),"")</f>
        <v>#REF!</v>
      </c>
      <c r="Q245" s="45" t="e">
        <f>IF($B245&lt;'RI compounds'!$C$17,IF($B245&gt;'RI compounds'!$C$16,INT(EXP(($B245-'RI compounds'!$C$16)/'RI compounds'!$H$17+LN('RI compounds'!$D$16))),""),"")</f>
        <v>#REF!</v>
      </c>
      <c r="R245" s="45" t="e">
        <f>IF($B245&lt;'RI compounds'!$C$18,IF($B245&gt;'RI compounds'!$C$17,INT(EXP(($B245-'RI compounds'!$C$17)/'RI compounds'!$H$18+LN('RI compounds'!$D$17))),""),"")</f>
        <v>#REF!</v>
      </c>
      <c r="S245" s="45" t="e">
        <f>IF($B245&lt;'RI compounds'!$C$19,IF($B245&gt;'RI compounds'!$C$18,INT(EXP(($B245-'RI compounds'!$C$18)/'RI compounds'!$H$19+LN('RI compounds'!$D$18))),""),"")</f>
        <v>#REF!</v>
      </c>
      <c r="T245" s="45" t="e">
        <f>IF($B245&lt;'RI compounds'!$C$20,IF($B245&gt;'RI compounds'!$C$19,INT(EXP(($B245-'RI compounds'!$C$19)/'RI compounds'!$H$20+LN('RI compounds'!$D$19))),""),"")</f>
        <v>#REF!</v>
      </c>
      <c r="U245" s="45" t="e">
        <f>IF($B245&lt;'RI compounds'!$C$21,IF($B245&gt;'RI compounds'!$C$20,INT(EXP(($B245-'RI compounds'!$C$20)/'RI compounds'!$H$21+LN('RI compounds'!$D$20))),""),"")</f>
        <v>#REF!</v>
      </c>
      <c r="V245" s="45" t="e">
        <f>IF($B245&gt;'RI compounds'!$C$21,INT(EXP(($B245-'RI compounds'!$C$20)/'RI compounds'!$H$21+LN('RI compounds'!$D$20))),"")</f>
        <v>#REF!</v>
      </c>
      <c r="W245" s="28"/>
      <c r="X245" s="48">
        <f>All!B245</f>
        <v>0</v>
      </c>
      <c r="Y245" s="46">
        <f>+All!F245</f>
        <v>0</v>
      </c>
      <c r="Z245" s="49">
        <f>+All!H245</f>
        <v>0</v>
      </c>
      <c r="AA245" s="50" t="e">
        <f>IF($Z245=500,'RI compounds'!$C$3,IF($Z245&lt;'RI compounds'!$D$3,(LN($Z245)-LN('RI compounds'!$D$3))*'RI compounds'!$H$4+'RI compounds'!$C$3,""))</f>
        <v>#NUM!</v>
      </c>
      <c r="AB245" s="50" t="str">
        <f>IF($Z245=600,'RI compounds'!$C$4,IF($Z245&lt;'RI compounds'!$D$4,IF($Z245&gt;'RI compounds'!$D$3,(LN($Z245)-LN('RI compounds'!$D$3))*'RI compounds'!$H$4+'RI compounds'!$C$3,""),""))</f>
        <v/>
      </c>
      <c r="AC245" s="50" t="str">
        <f>IF($Z245=700,+'RI compounds'!$C$5,IF($Z245&lt;'RI compounds'!$D$5,IF($Z245&gt;'RI compounds'!$D$4,(LN($Z245)-LN('RI compounds'!$D$4))*'RI compounds'!$H$5+'RI compounds'!$C$4,""),""))</f>
        <v/>
      </c>
      <c r="AD245" s="50" t="str">
        <f>IF($Z245=800,'RI compounds'!$C$6,IF($Z245&lt;'RI compounds'!$D$6,IF($Z245&gt;'RI compounds'!$D$5,(LN($Z245)-LN('RI compounds'!$D$5))*'RI compounds'!$H$6+'RI compounds'!$C$5,""),""))</f>
        <v/>
      </c>
      <c r="AE245" s="50" t="str">
        <f>IF($Z245=900,'RI compounds'!$C$7,IF($Z245&lt;'RI compounds'!$D$7,IF($Z245&gt;'RI compounds'!$D$6,(LN($Z245)-LN('RI compounds'!$D$6))*'RI compounds'!$H$7+'RI compounds'!$C$6,""),""))</f>
        <v/>
      </c>
      <c r="AF245" s="50" t="str">
        <f>IF($Z245=1000,'RI compounds'!$C$8,IF($Z245&lt;'RI compounds'!$D$8,IF($Z245&gt;'RI compounds'!$D$7,(LN($Z245)-LN('RI compounds'!$D$7))*'RI compounds'!$H$8+'RI compounds'!$C$7,""),""))</f>
        <v/>
      </c>
      <c r="AG245" s="50" t="str">
        <f>IF($Z245=1100,'RI compounds'!$C$9,IF($Z245&lt;'RI compounds'!$D$9,IF($Z245&gt;'RI compounds'!$D$8,(LN($Z245)-LN('RI compounds'!$D$8))*'RI compounds'!$H$9+'RI compounds'!$C$8,""),""))</f>
        <v/>
      </c>
      <c r="AH245" s="50" t="str">
        <f>IF($Z245=1200,'RI compounds'!$C$10,IF($Z245&lt;'RI compounds'!$D$10,IF($Z245&gt;'RI compounds'!$D$9,(LN($Z245)-LN('RI compounds'!$D$9))*'RI compounds'!$H$10+'RI compounds'!$C$9,""),""))</f>
        <v/>
      </c>
      <c r="AI245" s="50" t="str">
        <f>IF($Z245=1300,'RI compounds'!$C$11,IF($Z245&lt;'RI compounds'!$D$11,IF($Z245&gt;'RI compounds'!$D$10,(LN($Z245)-LN('RI compounds'!$D$10))*'RI compounds'!$H$11+'RI compounds'!$C$10,""),""))</f>
        <v/>
      </c>
      <c r="AJ245" s="50" t="str">
        <f>IF($Z245=1400,'RI compounds'!$C$12,IF($Z245&lt;'RI compounds'!$D$12,IF($Z245&gt;'RI compounds'!$D$11,(LN($Z245)-LN('RI compounds'!$D$11))*'RI compounds'!$H$12+'RI compounds'!$C$11,""),""))</f>
        <v/>
      </c>
      <c r="AK245" s="50" t="str">
        <f>IF($Z245=1500,'RI compounds'!$C$13,IF($Z245&lt;'RI compounds'!$D$13,IF($Z245&gt;'RI compounds'!$D$12,(LN($Z245)-LN('RI compounds'!$D$12))*'RI compounds'!$H$13+'RI compounds'!$C$12,""),""))</f>
        <v/>
      </c>
      <c r="AL245" s="50" t="str">
        <f>IF($Z245=1600,'RI compounds'!$C$14,IF($Z245&lt;'RI compounds'!$D$14,IF($Z245&gt;'RI compounds'!$D$13,(LN($Z245)-LN('RI compounds'!$D$13))*'RI compounds'!$H$14+'RI compounds'!$C$13,""),""))</f>
        <v/>
      </c>
      <c r="AM245" s="50" t="str">
        <f>IF($Z245=1700,'RI compounds'!$C$15,IF($Z245&lt;'RI compounds'!$D$15,IF($Z245&gt;'RI compounds'!$D$14,(LN($Z245)-LN('RI compounds'!$D$14))*'RI compounds'!$H$15+'RI compounds'!$C$14,""),""))</f>
        <v/>
      </c>
      <c r="AN245" s="50" t="str">
        <f>IF($Z245=1800,'RI compounds'!$C$16,IF($Z245&lt;'RI compounds'!$D$16,IF($Z245&gt;'RI compounds'!$D$15,(LN($Z245)-LN('RI compounds'!$D$15))*'RI compounds'!$H$16+'RI compounds'!$C$15,""),""))</f>
        <v/>
      </c>
      <c r="AO245" s="50" t="str">
        <f>IF($Z245=1900,'RI compounds'!$C$17,IF($Z245&lt;'RI compounds'!$D$17,IF($Z245&gt;'RI compounds'!$D$16,(LN($Z245)-LN('RI compounds'!$D$16))*'RI compounds'!$H$17+'RI compounds'!$C$16,""),""))</f>
        <v/>
      </c>
      <c r="AP245" s="50" t="str">
        <f>IF($Z245=2000,'RI compounds'!$C$18,IF($Z245&lt;'RI compounds'!$D$18,IF($Z245&gt;'RI compounds'!$D$17,(LN($Z245)-LN('RI compounds'!$D$17))*'RI compounds'!$H$18+'RI compounds'!$C$17,""),""))</f>
        <v/>
      </c>
      <c r="AQ245" s="50" t="str">
        <f>IF($Z245=2100,'RI compounds'!$C$19,IF($Z245&lt;'RI compounds'!$D$19,IF($Z245&gt;'RI compounds'!$D$18,(LN($Z245)-LN('RI compounds'!$D$18))*'RI compounds'!$H$19+'RI compounds'!$C$18,""),""))</f>
        <v/>
      </c>
      <c r="AR245" s="50" t="str">
        <f>IF($Z245=2200,'RI compounds'!$C$20,IF($Z245&lt;'RI compounds'!$D$20,IF($Z245&gt;'RI compounds'!$D$19,(LN($Z245)-LN('RI compounds'!$D$19))*'RI compounds'!$H$20+'RI compounds'!$C$19,""),""))</f>
        <v/>
      </c>
      <c r="AS245" s="50" t="str">
        <f>IF($Z245=2300,'RI compounds'!$C$21,IF($Z245&lt;'RI compounds'!$D$21,IF($Z245&gt;'RI compounds'!$D$20,(LN($Z245)-LN('RI compounds'!$D$20))*'RI compounds'!$H$21+'RI compounds'!$C$20,""),""))</f>
        <v/>
      </c>
      <c r="AT245" s="50" t="str">
        <f>IF($Z245&gt;2300,(LN($Z245)-LN('RI compounds'!$D$20))*'RI compounds'!$H$21+'RI compounds'!$C$20,"")</f>
        <v/>
      </c>
    </row>
    <row r="246" spans="1:46" s="7" customFormat="1" ht="15" x14ac:dyDescent="0.25">
      <c r="A246" s="46">
        <f>+All!F246</f>
        <v>0</v>
      </c>
      <c r="B246" s="47" t="e">
        <f>All!#REF!</f>
        <v>#REF!</v>
      </c>
      <c r="C246" s="45" t="e">
        <f>IF(B246&lt;'RI compounds'!$C$3,INT(EXP((B246-'RI compounds'!$C$3)/'RI compounds'!$H$4+LN('RI compounds'!$D$3))),"")</f>
        <v>#REF!</v>
      </c>
      <c r="D246" s="45" t="e">
        <f>IF($B246&lt;'RI compounds'!$C$4,IF($B246&gt;'RI compounds'!$C$3,INT(EXP(($B246-'RI compounds'!$C$3)/'RI compounds'!$H$4+LN('RI compounds'!$D$3))),""),"")</f>
        <v>#REF!</v>
      </c>
      <c r="E246" s="45" t="e">
        <f>IF($B246&lt;'RI compounds'!$C$5,IF($B246&gt;'RI compounds'!$C$4,INT(EXP(($B246-'RI compounds'!$C$4)/'RI compounds'!$H$5+LN('RI compounds'!$D$4))),""),"")</f>
        <v>#REF!</v>
      </c>
      <c r="F246" s="45" t="e">
        <f>IF($B246&lt;'RI compounds'!$C$6,IF($B246&gt;'RI compounds'!$C$5,INT(EXP(($B246-'RI compounds'!$C$5)/'RI compounds'!$H$6+LN('RI compounds'!$D$5))),""),"")</f>
        <v>#REF!</v>
      </c>
      <c r="G246" s="45" t="e">
        <f>IF($B246&lt;'RI compounds'!$C$7,IF($B246&gt;'RI compounds'!$C$6,INT(EXP(($B246-'RI compounds'!$C$6)/'RI compounds'!$H$7+LN('RI compounds'!$D$6))),""),"")</f>
        <v>#REF!</v>
      </c>
      <c r="H246" s="45" t="e">
        <f>IF($B246&lt;'RI compounds'!$C$8,IF($B246&gt;'RI compounds'!$C$7,INT(EXP(($B246-'RI compounds'!$C$7)/'RI compounds'!$H$8+LN('RI compounds'!$D$7))),""),"")</f>
        <v>#REF!</v>
      </c>
      <c r="I246" s="45" t="e">
        <f>IF($B246&lt;'RI compounds'!$C$9,IF($B246&gt;'RI compounds'!$C$8,INT(EXP(($B246-'RI compounds'!$C$8)/'RI compounds'!$H$9+LN('RI compounds'!$D$8))),""),"")</f>
        <v>#REF!</v>
      </c>
      <c r="J246" s="45" t="e">
        <f>IF($B246&lt;'RI compounds'!$C$10,IF($B246&gt;'RI compounds'!$C$9,INT(EXP(($B246-'RI compounds'!$C$9)/'RI compounds'!$H$10+LN('RI compounds'!$D$9))),""),"")</f>
        <v>#REF!</v>
      </c>
      <c r="K246" s="45" t="e">
        <f>IF($B246&lt;'RI compounds'!$C$11,IF($B246&gt;'RI compounds'!$C$10,INT(EXP(($B246-'RI compounds'!$C$10)/'RI compounds'!$H$11+LN('RI compounds'!$D$10))),""),"")</f>
        <v>#REF!</v>
      </c>
      <c r="L246" s="45" t="e">
        <f>IF($B246&lt;'RI compounds'!$C$12,IF($B246&gt;'RI compounds'!$C$11,INT(EXP(($B246-'RI compounds'!$C$11)/'RI compounds'!$H$12+LN('RI compounds'!$D$11))),""),"")</f>
        <v>#REF!</v>
      </c>
      <c r="M246" s="45" t="e">
        <f>IF($B246&lt;'RI compounds'!$C$13,IF($B246&gt;'RI compounds'!$C$12,INT(EXP(($B246-'RI compounds'!$C$12)/'RI compounds'!$H$13+LN('RI compounds'!$D$12))),""),"")</f>
        <v>#REF!</v>
      </c>
      <c r="N246" s="45" t="e">
        <f>IF($B246&lt;'RI compounds'!$C$14,IF($B246&gt;'RI compounds'!$C$13,INT(EXP(($B246-'RI compounds'!$C$13)/'RI compounds'!$H$14+LN('RI compounds'!$D$13))),""),"")</f>
        <v>#REF!</v>
      </c>
      <c r="O246" s="45" t="e">
        <f>IF($B246&lt;'RI compounds'!$C$15,IF($B246&gt;'RI compounds'!$C$14,INT(EXP(($B246-'RI compounds'!$C$14)/'RI compounds'!$H$15+LN('RI compounds'!$D$14))),""),"")</f>
        <v>#REF!</v>
      </c>
      <c r="P246" s="45" t="e">
        <f>IF($B246&lt;'RI compounds'!$C$16,IF($B246&gt;'RI compounds'!$C$15,INT(EXP(($B246-'RI compounds'!$C$15)/'RI compounds'!$H$16+LN('RI compounds'!$D$15))),""),"")</f>
        <v>#REF!</v>
      </c>
      <c r="Q246" s="45" t="e">
        <f>IF($B246&lt;'RI compounds'!$C$17,IF($B246&gt;'RI compounds'!$C$16,INT(EXP(($B246-'RI compounds'!$C$16)/'RI compounds'!$H$17+LN('RI compounds'!$D$16))),""),"")</f>
        <v>#REF!</v>
      </c>
      <c r="R246" s="45" t="e">
        <f>IF($B246&lt;'RI compounds'!$C$18,IF($B246&gt;'RI compounds'!$C$17,INT(EXP(($B246-'RI compounds'!$C$17)/'RI compounds'!$H$18+LN('RI compounds'!$D$17))),""),"")</f>
        <v>#REF!</v>
      </c>
      <c r="S246" s="45" t="e">
        <f>IF($B246&lt;'RI compounds'!$C$19,IF($B246&gt;'RI compounds'!$C$18,INT(EXP(($B246-'RI compounds'!$C$18)/'RI compounds'!$H$19+LN('RI compounds'!$D$18))),""),"")</f>
        <v>#REF!</v>
      </c>
      <c r="T246" s="45" t="e">
        <f>IF($B246&lt;'RI compounds'!$C$20,IF($B246&gt;'RI compounds'!$C$19,INT(EXP(($B246-'RI compounds'!$C$19)/'RI compounds'!$H$20+LN('RI compounds'!$D$19))),""),"")</f>
        <v>#REF!</v>
      </c>
      <c r="U246" s="45" t="e">
        <f>IF($B246&lt;'RI compounds'!$C$21,IF($B246&gt;'RI compounds'!$C$20,INT(EXP(($B246-'RI compounds'!$C$20)/'RI compounds'!$H$21+LN('RI compounds'!$D$20))),""),"")</f>
        <v>#REF!</v>
      </c>
      <c r="V246" s="45" t="e">
        <f>IF($B246&gt;'RI compounds'!$C$21,INT(EXP(($B246-'RI compounds'!$C$20)/'RI compounds'!$H$21+LN('RI compounds'!$D$20))),"")</f>
        <v>#REF!</v>
      </c>
      <c r="W246" s="28"/>
      <c r="X246" s="48">
        <f>All!B246</f>
        <v>0</v>
      </c>
      <c r="Y246" s="46">
        <f>+All!F246</f>
        <v>0</v>
      </c>
      <c r="Z246" s="49">
        <f>+All!H246</f>
        <v>0</v>
      </c>
      <c r="AA246" s="50" t="e">
        <f>IF($Z246=500,'RI compounds'!$C$3,IF($Z246&lt;'RI compounds'!$D$3,(LN($Z246)-LN('RI compounds'!$D$3))*'RI compounds'!$H$4+'RI compounds'!$C$3,""))</f>
        <v>#NUM!</v>
      </c>
      <c r="AB246" s="50" t="str">
        <f>IF($Z246=600,'RI compounds'!$C$4,IF($Z246&lt;'RI compounds'!$D$4,IF($Z246&gt;'RI compounds'!$D$3,(LN($Z246)-LN('RI compounds'!$D$3))*'RI compounds'!$H$4+'RI compounds'!$C$3,""),""))</f>
        <v/>
      </c>
      <c r="AC246" s="50" t="str">
        <f>IF($Z246=700,+'RI compounds'!$C$5,IF($Z246&lt;'RI compounds'!$D$5,IF($Z246&gt;'RI compounds'!$D$4,(LN($Z246)-LN('RI compounds'!$D$4))*'RI compounds'!$H$5+'RI compounds'!$C$4,""),""))</f>
        <v/>
      </c>
      <c r="AD246" s="50" t="str">
        <f>IF($Z246=800,'RI compounds'!$C$6,IF($Z246&lt;'RI compounds'!$D$6,IF($Z246&gt;'RI compounds'!$D$5,(LN($Z246)-LN('RI compounds'!$D$5))*'RI compounds'!$H$6+'RI compounds'!$C$5,""),""))</f>
        <v/>
      </c>
      <c r="AE246" s="50" t="str">
        <f>IF($Z246=900,'RI compounds'!$C$7,IF($Z246&lt;'RI compounds'!$D$7,IF($Z246&gt;'RI compounds'!$D$6,(LN($Z246)-LN('RI compounds'!$D$6))*'RI compounds'!$H$7+'RI compounds'!$C$6,""),""))</f>
        <v/>
      </c>
      <c r="AF246" s="50" t="str">
        <f>IF($Z246=1000,'RI compounds'!$C$8,IF($Z246&lt;'RI compounds'!$D$8,IF($Z246&gt;'RI compounds'!$D$7,(LN($Z246)-LN('RI compounds'!$D$7))*'RI compounds'!$H$8+'RI compounds'!$C$7,""),""))</f>
        <v/>
      </c>
      <c r="AG246" s="50" t="str">
        <f>IF($Z246=1100,'RI compounds'!$C$9,IF($Z246&lt;'RI compounds'!$D$9,IF($Z246&gt;'RI compounds'!$D$8,(LN($Z246)-LN('RI compounds'!$D$8))*'RI compounds'!$H$9+'RI compounds'!$C$8,""),""))</f>
        <v/>
      </c>
      <c r="AH246" s="50" t="str">
        <f>IF($Z246=1200,'RI compounds'!$C$10,IF($Z246&lt;'RI compounds'!$D$10,IF($Z246&gt;'RI compounds'!$D$9,(LN($Z246)-LN('RI compounds'!$D$9))*'RI compounds'!$H$10+'RI compounds'!$C$9,""),""))</f>
        <v/>
      </c>
      <c r="AI246" s="50" t="str">
        <f>IF($Z246=1300,'RI compounds'!$C$11,IF($Z246&lt;'RI compounds'!$D$11,IF($Z246&gt;'RI compounds'!$D$10,(LN($Z246)-LN('RI compounds'!$D$10))*'RI compounds'!$H$11+'RI compounds'!$C$10,""),""))</f>
        <v/>
      </c>
      <c r="AJ246" s="50" t="str">
        <f>IF($Z246=1400,'RI compounds'!$C$12,IF($Z246&lt;'RI compounds'!$D$12,IF($Z246&gt;'RI compounds'!$D$11,(LN($Z246)-LN('RI compounds'!$D$11))*'RI compounds'!$H$12+'RI compounds'!$C$11,""),""))</f>
        <v/>
      </c>
      <c r="AK246" s="50" t="str">
        <f>IF($Z246=1500,'RI compounds'!$C$13,IF($Z246&lt;'RI compounds'!$D$13,IF($Z246&gt;'RI compounds'!$D$12,(LN($Z246)-LN('RI compounds'!$D$12))*'RI compounds'!$H$13+'RI compounds'!$C$12,""),""))</f>
        <v/>
      </c>
      <c r="AL246" s="50" t="str">
        <f>IF($Z246=1600,'RI compounds'!$C$14,IF($Z246&lt;'RI compounds'!$D$14,IF($Z246&gt;'RI compounds'!$D$13,(LN($Z246)-LN('RI compounds'!$D$13))*'RI compounds'!$H$14+'RI compounds'!$C$13,""),""))</f>
        <v/>
      </c>
      <c r="AM246" s="50" t="str">
        <f>IF($Z246=1700,'RI compounds'!$C$15,IF($Z246&lt;'RI compounds'!$D$15,IF($Z246&gt;'RI compounds'!$D$14,(LN($Z246)-LN('RI compounds'!$D$14))*'RI compounds'!$H$15+'RI compounds'!$C$14,""),""))</f>
        <v/>
      </c>
      <c r="AN246" s="50" t="str">
        <f>IF($Z246=1800,'RI compounds'!$C$16,IF($Z246&lt;'RI compounds'!$D$16,IF($Z246&gt;'RI compounds'!$D$15,(LN($Z246)-LN('RI compounds'!$D$15))*'RI compounds'!$H$16+'RI compounds'!$C$15,""),""))</f>
        <v/>
      </c>
      <c r="AO246" s="50" t="str">
        <f>IF($Z246=1900,'RI compounds'!$C$17,IF($Z246&lt;'RI compounds'!$D$17,IF($Z246&gt;'RI compounds'!$D$16,(LN($Z246)-LN('RI compounds'!$D$16))*'RI compounds'!$H$17+'RI compounds'!$C$16,""),""))</f>
        <v/>
      </c>
      <c r="AP246" s="50" t="str">
        <f>IF($Z246=2000,'RI compounds'!$C$18,IF($Z246&lt;'RI compounds'!$D$18,IF($Z246&gt;'RI compounds'!$D$17,(LN($Z246)-LN('RI compounds'!$D$17))*'RI compounds'!$H$18+'RI compounds'!$C$17,""),""))</f>
        <v/>
      </c>
      <c r="AQ246" s="50" t="str">
        <f>IF($Z246=2100,'RI compounds'!$C$19,IF($Z246&lt;'RI compounds'!$D$19,IF($Z246&gt;'RI compounds'!$D$18,(LN($Z246)-LN('RI compounds'!$D$18))*'RI compounds'!$H$19+'RI compounds'!$C$18,""),""))</f>
        <v/>
      </c>
      <c r="AR246" s="50" t="str">
        <f>IF($Z246=2200,'RI compounds'!$C$20,IF($Z246&lt;'RI compounds'!$D$20,IF($Z246&gt;'RI compounds'!$D$19,(LN($Z246)-LN('RI compounds'!$D$19))*'RI compounds'!$H$20+'RI compounds'!$C$19,""),""))</f>
        <v/>
      </c>
      <c r="AS246" s="50" t="str">
        <f>IF($Z246=2300,'RI compounds'!$C$21,IF($Z246&lt;'RI compounds'!$D$21,IF($Z246&gt;'RI compounds'!$D$20,(LN($Z246)-LN('RI compounds'!$D$20))*'RI compounds'!$H$21+'RI compounds'!$C$20,""),""))</f>
        <v/>
      </c>
      <c r="AT246" s="50" t="str">
        <f>IF($Z246&gt;2300,(LN($Z246)-LN('RI compounds'!$D$20))*'RI compounds'!$H$21+'RI compounds'!$C$20,"")</f>
        <v/>
      </c>
    </row>
    <row r="247" spans="1:46" s="7" customFormat="1" ht="15" x14ac:dyDescent="0.25">
      <c r="A247" s="46">
        <f>+All!F247</f>
        <v>0</v>
      </c>
      <c r="B247" s="47" t="e">
        <f>All!#REF!</f>
        <v>#REF!</v>
      </c>
      <c r="C247" s="45" t="e">
        <f>IF(B247&lt;'RI compounds'!$C$3,INT(EXP((B247-'RI compounds'!$C$3)/'RI compounds'!$H$4+LN('RI compounds'!$D$3))),"")</f>
        <v>#REF!</v>
      </c>
      <c r="D247" s="45" t="e">
        <f>IF($B247&lt;'RI compounds'!$C$4,IF($B247&gt;'RI compounds'!$C$3,INT(EXP(($B247-'RI compounds'!$C$3)/'RI compounds'!$H$4+LN('RI compounds'!$D$3))),""),"")</f>
        <v>#REF!</v>
      </c>
      <c r="E247" s="45" t="e">
        <f>IF($B247&lt;'RI compounds'!$C$5,IF($B247&gt;'RI compounds'!$C$4,INT(EXP(($B247-'RI compounds'!$C$4)/'RI compounds'!$H$5+LN('RI compounds'!$D$4))),""),"")</f>
        <v>#REF!</v>
      </c>
      <c r="F247" s="45" t="e">
        <f>IF($B247&lt;'RI compounds'!$C$6,IF($B247&gt;'RI compounds'!$C$5,INT(EXP(($B247-'RI compounds'!$C$5)/'RI compounds'!$H$6+LN('RI compounds'!$D$5))),""),"")</f>
        <v>#REF!</v>
      </c>
      <c r="G247" s="45" t="e">
        <f>IF($B247&lt;'RI compounds'!$C$7,IF($B247&gt;'RI compounds'!$C$6,INT(EXP(($B247-'RI compounds'!$C$6)/'RI compounds'!$H$7+LN('RI compounds'!$D$6))),""),"")</f>
        <v>#REF!</v>
      </c>
      <c r="H247" s="45" t="e">
        <f>IF($B247&lt;'RI compounds'!$C$8,IF($B247&gt;'RI compounds'!$C$7,INT(EXP(($B247-'RI compounds'!$C$7)/'RI compounds'!$H$8+LN('RI compounds'!$D$7))),""),"")</f>
        <v>#REF!</v>
      </c>
      <c r="I247" s="45" t="e">
        <f>IF($B247&lt;'RI compounds'!$C$9,IF($B247&gt;'RI compounds'!$C$8,INT(EXP(($B247-'RI compounds'!$C$8)/'RI compounds'!$H$9+LN('RI compounds'!$D$8))),""),"")</f>
        <v>#REF!</v>
      </c>
      <c r="J247" s="45" t="e">
        <f>IF($B247&lt;'RI compounds'!$C$10,IF($B247&gt;'RI compounds'!$C$9,INT(EXP(($B247-'RI compounds'!$C$9)/'RI compounds'!$H$10+LN('RI compounds'!$D$9))),""),"")</f>
        <v>#REF!</v>
      </c>
      <c r="K247" s="45" t="e">
        <f>IF($B247&lt;'RI compounds'!$C$11,IF($B247&gt;'RI compounds'!$C$10,INT(EXP(($B247-'RI compounds'!$C$10)/'RI compounds'!$H$11+LN('RI compounds'!$D$10))),""),"")</f>
        <v>#REF!</v>
      </c>
      <c r="L247" s="45" t="e">
        <f>IF($B247&lt;'RI compounds'!$C$12,IF($B247&gt;'RI compounds'!$C$11,INT(EXP(($B247-'RI compounds'!$C$11)/'RI compounds'!$H$12+LN('RI compounds'!$D$11))),""),"")</f>
        <v>#REF!</v>
      </c>
      <c r="M247" s="45" t="e">
        <f>IF($B247&lt;'RI compounds'!$C$13,IF($B247&gt;'RI compounds'!$C$12,INT(EXP(($B247-'RI compounds'!$C$12)/'RI compounds'!$H$13+LN('RI compounds'!$D$12))),""),"")</f>
        <v>#REF!</v>
      </c>
      <c r="N247" s="45" t="e">
        <f>IF($B247&lt;'RI compounds'!$C$14,IF($B247&gt;'RI compounds'!$C$13,INT(EXP(($B247-'RI compounds'!$C$13)/'RI compounds'!$H$14+LN('RI compounds'!$D$13))),""),"")</f>
        <v>#REF!</v>
      </c>
      <c r="O247" s="45" t="e">
        <f>IF($B247&lt;'RI compounds'!$C$15,IF($B247&gt;'RI compounds'!$C$14,INT(EXP(($B247-'RI compounds'!$C$14)/'RI compounds'!$H$15+LN('RI compounds'!$D$14))),""),"")</f>
        <v>#REF!</v>
      </c>
      <c r="P247" s="45" t="e">
        <f>IF($B247&lt;'RI compounds'!$C$16,IF($B247&gt;'RI compounds'!$C$15,INT(EXP(($B247-'RI compounds'!$C$15)/'RI compounds'!$H$16+LN('RI compounds'!$D$15))),""),"")</f>
        <v>#REF!</v>
      </c>
      <c r="Q247" s="45" t="e">
        <f>IF($B247&lt;'RI compounds'!$C$17,IF($B247&gt;'RI compounds'!$C$16,INT(EXP(($B247-'RI compounds'!$C$16)/'RI compounds'!$H$17+LN('RI compounds'!$D$16))),""),"")</f>
        <v>#REF!</v>
      </c>
      <c r="R247" s="45" t="e">
        <f>IF($B247&lt;'RI compounds'!$C$18,IF($B247&gt;'RI compounds'!$C$17,INT(EXP(($B247-'RI compounds'!$C$17)/'RI compounds'!$H$18+LN('RI compounds'!$D$17))),""),"")</f>
        <v>#REF!</v>
      </c>
      <c r="S247" s="45" t="e">
        <f>IF($B247&lt;'RI compounds'!$C$19,IF($B247&gt;'RI compounds'!$C$18,INT(EXP(($B247-'RI compounds'!$C$18)/'RI compounds'!$H$19+LN('RI compounds'!$D$18))),""),"")</f>
        <v>#REF!</v>
      </c>
      <c r="T247" s="45" t="e">
        <f>IF($B247&lt;'RI compounds'!$C$20,IF($B247&gt;'RI compounds'!$C$19,INT(EXP(($B247-'RI compounds'!$C$19)/'RI compounds'!$H$20+LN('RI compounds'!$D$19))),""),"")</f>
        <v>#REF!</v>
      </c>
      <c r="U247" s="45" t="e">
        <f>IF($B247&lt;'RI compounds'!$C$21,IF($B247&gt;'RI compounds'!$C$20,INT(EXP(($B247-'RI compounds'!$C$20)/'RI compounds'!$H$21+LN('RI compounds'!$D$20))),""),"")</f>
        <v>#REF!</v>
      </c>
      <c r="V247" s="45" t="e">
        <f>IF($B247&gt;'RI compounds'!$C$21,INT(EXP(($B247-'RI compounds'!$C$20)/'RI compounds'!$H$21+LN('RI compounds'!$D$20))),"")</f>
        <v>#REF!</v>
      </c>
      <c r="W247" s="28"/>
      <c r="X247" s="48">
        <f>All!B247</f>
        <v>0</v>
      </c>
      <c r="Y247" s="46">
        <f>+All!F247</f>
        <v>0</v>
      </c>
      <c r="Z247" s="49">
        <f>+All!H247</f>
        <v>0</v>
      </c>
      <c r="AA247" s="50" t="e">
        <f>IF($Z247=500,'RI compounds'!$C$3,IF($Z247&lt;'RI compounds'!$D$3,(LN($Z247)-LN('RI compounds'!$D$3))*'RI compounds'!$H$4+'RI compounds'!$C$3,""))</f>
        <v>#NUM!</v>
      </c>
      <c r="AB247" s="50" t="str">
        <f>IF($Z247=600,'RI compounds'!$C$4,IF($Z247&lt;'RI compounds'!$D$4,IF($Z247&gt;'RI compounds'!$D$3,(LN($Z247)-LN('RI compounds'!$D$3))*'RI compounds'!$H$4+'RI compounds'!$C$3,""),""))</f>
        <v/>
      </c>
      <c r="AC247" s="50" t="str">
        <f>IF($Z247=700,+'RI compounds'!$C$5,IF($Z247&lt;'RI compounds'!$D$5,IF($Z247&gt;'RI compounds'!$D$4,(LN($Z247)-LN('RI compounds'!$D$4))*'RI compounds'!$H$5+'RI compounds'!$C$4,""),""))</f>
        <v/>
      </c>
      <c r="AD247" s="50" t="str">
        <f>IF($Z247=800,'RI compounds'!$C$6,IF($Z247&lt;'RI compounds'!$D$6,IF($Z247&gt;'RI compounds'!$D$5,(LN($Z247)-LN('RI compounds'!$D$5))*'RI compounds'!$H$6+'RI compounds'!$C$5,""),""))</f>
        <v/>
      </c>
      <c r="AE247" s="50" t="str">
        <f>IF($Z247=900,'RI compounds'!$C$7,IF($Z247&lt;'RI compounds'!$D$7,IF($Z247&gt;'RI compounds'!$D$6,(LN($Z247)-LN('RI compounds'!$D$6))*'RI compounds'!$H$7+'RI compounds'!$C$6,""),""))</f>
        <v/>
      </c>
      <c r="AF247" s="50" t="str">
        <f>IF($Z247=1000,'RI compounds'!$C$8,IF($Z247&lt;'RI compounds'!$D$8,IF($Z247&gt;'RI compounds'!$D$7,(LN($Z247)-LN('RI compounds'!$D$7))*'RI compounds'!$H$8+'RI compounds'!$C$7,""),""))</f>
        <v/>
      </c>
      <c r="AG247" s="50" t="str">
        <f>IF($Z247=1100,'RI compounds'!$C$9,IF($Z247&lt;'RI compounds'!$D$9,IF($Z247&gt;'RI compounds'!$D$8,(LN($Z247)-LN('RI compounds'!$D$8))*'RI compounds'!$H$9+'RI compounds'!$C$8,""),""))</f>
        <v/>
      </c>
      <c r="AH247" s="50" t="str">
        <f>IF($Z247=1200,'RI compounds'!$C$10,IF($Z247&lt;'RI compounds'!$D$10,IF($Z247&gt;'RI compounds'!$D$9,(LN($Z247)-LN('RI compounds'!$D$9))*'RI compounds'!$H$10+'RI compounds'!$C$9,""),""))</f>
        <v/>
      </c>
      <c r="AI247" s="50" t="str">
        <f>IF($Z247=1300,'RI compounds'!$C$11,IF($Z247&lt;'RI compounds'!$D$11,IF($Z247&gt;'RI compounds'!$D$10,(LN($Z247)-LN('RI compounds'!$D$10))*'RI compounds'!$H$11+'RI compounds'!$C$10,""),""))</f>
        <v/>
      </c>
      <c r="AJ247" s="50" t="str">
        <f>IF($Z247=1400,'RI compounds'!$C$12,IF($Z247&lt;'RI compounds'!$D$12,IF($Z247&gt;'RI compounds'!$D$11,(LN($Z247)-LN('RI compounds'!$D$11))*'RI compounds'!$H$12+'RI compounds'!$C$11,""),""))</f>
        <v/>
      </c>
      <c r="AK247" s="50" t="str">
        <f>IF($Z247=1500,'RI compounds'!$C$13,IF($Z247&lt;'RI compounds'!$D$13,IF($Z247&gt;'RI compounds'!$D$12,(LN($Z247)-LN('RI compounds'!$D$12))*'RI compounds'!$H$13+'RI compounds'!$C$12,""),""))</f>
        <v/>
      </c>
      <c r="AL247" s="50" t="str">
        <f>IF($Z247=1600,'RI compounds'!$C$14,IF($Z247&lt;'RI compounds'!$D$14,IF($Z247&gt;'RI compounds'!$D$13,(LN($Z247)-LN('RI compounds'!$D$13))*'RI compounds'!$H$14+'RI compounds'!$C$13,""),""))</f>
        <v/>
      </c>
      <c r="AM247" s="50" t="str">
        <f>IF($Z247=1700,'RI compounds'!$C$15,IF($Z247&lt;'RI compounds'!$D$15,IF($Z247&gt;'RI compounds'!$D$14,(LN($Z247)-LN('RI compounds'!$D$14))*'RI compounds'!$H$15+'RI compounds'!$C$14,""),""))</f>
        <v/>
      </c>
      <c r="AN247" s="50" t="str">
        <f>IF($Z247=1800,'RI compounds'!$C$16,IF($Z247&lt;'RI compounds'!$D$16,IF($Z247&gt;'RI compounds'!$D$15,(LN($Z247)-LN('RI compounds'!$D$15))*'RI compounds'!$H$16+'RI compounds'!$C$15,""),""))</f>
        <v/>
      </c>
      <c r="AO247" s="50" t="str">
        <f>IF($Z247=1900,'RI compounds'!$C$17,IF($Z247&lt;'RI compounds'!$D$17,IF($Z247&gt;'RI compounds'!$D$16,(LN($Z247)-LN('RI compounds'!$D$16))*'RI compounds'!$H$17+'RI compounds'!$C$16,""),""))</f>
        <v/>
      </c>
      <c r="AP247" s="50" t="str">
        <f>IF($Z247=2000,'RI compounds'!$C$18,IF($Z247&lt;'RI compounds'!$D$18,IF($Z247&gt;'RI compounds'!$D$17,(LN($Z247)-LN('RI compounds'!$D$17))*'RI compounds'!$H$18+'RI compounds'!$C$17,""),""))</f>
        <v/>
      </c>
      <c r="AQ247" s="50" t="str">
        <f>IF($Z247=2100,'RI compounds'!$C$19,IF($Z247&lt;'RI compounds'!$D$19,IF($Z247&gt;'RI compounds'!$D$18,(LN($Z247)-LN('RI compounds'!$D$18))*'RI compounds'!$H$19+'RI compounds'!$C$18,""),""))</f>
        <v/>
      </c>
      <c r="AR247" s="50" t="str">
        <f>IF($Z247=2200,'RI compounds'!$C$20,IF($Z247&lt;'RI compounds'!$D$20,IF($Z247&gt;'RI compounds'!$D$19,(LN($Z247)-LN('RI compounds'!$D$19))*'RI compounds'!$H$20+'RI compounds'!$C$19,""),""))</f>
        <v/>
      </c>
      <c r="AS247" s="50" t="str">
        <f>IF($Z247=2300,'RI compounds'!$C$21,IF($Z247&lt;'RI compounds'!$D$21,IF($Z247&gt;'RI compounds'!$D$20,(LN($Z247)-LN('RI compounds'!$D$20))*'RI compounds'!$H$21+'RI compounds'!$C$20,""),""))</f>
        <v/>
      </c>
      <c r="AT247" s="50" t="str">
        <f>IF($Z247&gt;2300,(LN($Z247)-LN('RI compounds'!$D$20))*'RI compounds'!$H$21+'RI compounds'!$C$20,"")</f>
        <v/>
      </c>
    </row>
    <row r="248" spans="1:46" s="7" customFormat="1" ht="15" x14ac:dyDescent="0.25">
      <c r="A248" s="46">
        <f>+All!F248</f>
        <v>0</v>
      </c>
      <c r="B248" s="47" t="e">
        <f>All!#REF!</f>
        <v>#REF!</v>
      </c>
      <c r="C248" s="45" t="e">
        <f>IF(B248&lt;'RI compounds'!$C$3,INT(EXP((B248-'RI compounds'!$C$3)/'RI compounds'!$H$4+LN('RI compounds'!$D$3))),"")</f>
        <v>#REF!</v>
      </c>
      <c r="D248" s="45" t="e">
        <f>IF($B248&lt;'RI compounds'!$C$4,IF($B248&gt;'RI compounds'!$C$3,INT(EXP(($B248-'RI compounds'!$C$3)/'RI compounds'!$H$4+LN('RI compounds'!$D$3))),""),"")</f>
        <v>#REF!</v>
      </c>
      <c r="E248" s="45" t="e">
        <f>IF($B248&lt;'RI compounds'!$C$5,IF($B248&gt;'RI compounds'!$C$4,INT(EXP(($B248-'RI compounds'!$C$4)/'RI compounds'!$H$5+LN('RI compounds'!$D$4))),""),"")</f>
        <v>#REF!</v>
      </c>
      <c r="F248" s="45" t="e">
        <f>IF($B248&lt;'RI compounds'!$C$6,IF($B248&gt;'RI compounds'!$C$5,INT(EXP(($B248-'RI compounds'!$C$5)/'RI compounds'!$H$6+LN('RI compounds'!$D$5))),""),"")</f>
        <v>#REF!</v>
      </c>
      <c r="G248" s="45" t="e">
        <f>IF($B248&lt;'RI compounds'!$C$7,IF($B248&gt;'RI compounds'!$C$6,INT(EXP(($B248-'RI compounds'!$C$6)/'RI compounds'!$H$7+LN('RI compounds'!$D$6))),""),"")</f>
        <v>#REF!</v>
      </c>
      <c r="H248" s="45" t="e">
        <f>IF($B248&lt;'RI compounds'!$C$8,IF($B248&gt;'RI compounds'!$C$7,INT(EXP(($B248-'RI compounds'!$C$7)/'RI compounds'!$H$8+LN('RI compounds'!$D$7))),""),"")</f>
        <v>#REF!</v>
      </c>
      <c r="I248" s="45" t="e">
        <f>IF($B248&lt;'RI compounds'!$C$9,IF($B248&gt;'RI compounds'!$C$8,INT(EXP(($B248-'RI compounds'!$C$8)/'RI compounds'!$H$9+LN('RI compounds'!$D$8))),""),"")</f>
        <v>#REF!</v>
      </c>
      <c r="J248" s="45" t="e">
        <f>IF($B248&lt;'RI compounds'!$C$10,IF($B248&gt;'RI compounds'!$C$9,INT(EXP(($B248-'RI compounds'!$C$9)/'RI compounds'!$H$10+LN('RI compounds'!$D$9))),""),"")</f>
        <v>#REF!</v>
      </c>
      <c r="K248" s="45" t="e">
        <f>IF($B248&lt;'RI compounds'!$C$11,IF($B248&gt;'RI compounds'!$C$10,INT(EXP(($B248-'RI compounds'!$C$10)/'RI compounds'!$H$11+LN('RI compounds'!$D$10))),""),"")</f>
        <v>#REF!</v>
      </c>
      <c r="L248" s="45" t="e">
        <f>IF($B248&lt;'RI compounds'!$C$12,IF($B248&gt;'RI compounds'!$C$11,INT(EXP(($B248-'RI compounds'!$C$11)/'RI compounds'!$H$12+LN('RI compounds'!$D$11))),""),"")</f>
        <v>#REF!</v>
      </c>
      <c r="M248" s="45" t="e">
        <f>IF($B248&lt;'RI compounds'!$C$13,IF($B248&gt;'RI compounds'!$C$12,INT(EXP(($B248-'RI compounds'!$C$12)/'RI compounds'!$H$13+LN('RI compounds'!$D$12))),""),"")</f>
        <v>#REF!</v>
      </c>
      <c r="N248" s="45" t="e">
        <f>IF($B248&lt;'RI compounds'!$C$14,IF($B248&gt;'RI compounds'!$C$13,INT(EXP(($B248-'RI compounds'!$C$13)/'RI compounds'!$H$14+LN('RI compounds'!$D$13))),""),"")</f>
        <v>#REF!</v>
      </c>
      <c r="O248" s="45" t="e">
        <f>IF($B248&lt;'RI compounds'!$C$15,IF($B248&gt;'RI compounds'!$C$14,INT(EXP(($B248-'RI compounds'!$C$14)/'RI compounds'!$H$15+LN('RI compounds'!$D$14))),""),"")</f>
        <v>#REF!</v>
      </c>
      <c r="P248" s="45" t="e">
        <f>IF($B248&lt;'RI compounds'!$C$16,IF($B248&gt;'RI compounds'!$C$15,INT(EXP(($B248-'RI compounds'!$C$15)/'RI compounds'!$H$16+LN('RI compounds'!$D$15))),""),"")</f>
        <v>#REF!</v>
      </c>
      <c r="Q248" s="45" t="e">
        <f>IF($B248&lt;'RI compounds'!$C$17,IF($B248&gt;'RI compounds'!$C$16,INT(EXP(($B248-'RI compounds'!$C$16)/'RI compounds'!$H$17+LN('RI compounds'!$D$16))),""),"")</f>
        <v>#REF!</v>
      </c>
      <c r="R248" s="45" t="e">
        <f>IF($B248&lt;'RI compounds'!$C$18,IF($B248&gt;'RI compounds'!$C$17,INT(EXP(($B248-'RI compounds'!$C$17)/'RI compounds'!$H$18+LN('RI compounds'!$D$17))),""),"")</f>
        <v>#REF!</v>
      </c>
      <c r="S248" s="45" t="e">
        <f>IF($B248&lt;'RI compounds'!$C$19,IF($B248&gt;'RI compounds'!$C$18,INT(EXP(($B248-'RI compounds'!$C$18)/'RI compounds'!$H$19+LN('RI compounds'!$D$18))),""),"")</f>
        <v>#REF!</v>
      </c>
      <c r="T248" s="45" t="e">
        <f>IF($B248&lt;'RI compounds'!$C$20,IF($B248&gt;'RI compounds'!$C$19,INT(EXP(($B248-'RI compounds'!$C$19)/'RI compounds'!$H$20+LN('RI compounds'!$D$19))),""),"")</f>
        <v>#REF!</v>
      </c>
      <c r="U248" s="45" t="e">
        <f>IF($B248&lt;'RI compounds'!$C$21,IF($B248&gt;'RI compounds'!$C$20,INT(EXP(($B248-'RI compounds'!$C$20)/'RI compounds'!$H$21+LN('RI compounds'!$D$20))),""),"")</f>
        <v>#REF!</v>
      </c>
      <c r="V248" s="45" t="e">
        <f>IF($B248&gt;'RI compounds'!$C$21,INT(EXP(($B248-'RI compounds'!$C$20)/'RI compounds'!$H$21+LN('RI compounds'!$D$20))),"")</f>
        <v>#REF!</v>
      </c>
      <c r="W248" s="28"/>
      <c r="X248" s="48">
        <f>All!B248</f>
        <v>0</v>
      </c>
      <c r="Y248" s="46">
        <f>+All!F248</f>
        <v>0</v>
      </c>
      <c r="Z248" s="49">
        <f>+All!H248</f>
        <v>0</v>
      </c>
      <c r="AA248" s="50" t="e">
        <f>IF($Z248=500,'RI compounds'!$C$3,IF($Z248&lt;'RI compounds'!$D$3,(LN($Z248)-LN('RI compounds'!$D$3))*'RI compounds'!$H$4+'RI compounds'!$C$3,""))</f>
        <v>#NUM!</v>
      </c>
      <c r="AB248" s="50" t="str">
        <f>IF($Z248=600,'RI compounds'!$C$4,IF($Z248&lt;'RI compounds'!$D$4,IF($Z248&gt;'RI compounds'!$D$3,(LN($Z248)-LN('RI compounds'!$D$3))*'RI compounds'!$H$4+'RI compounds'!$C$3,""),""))</f>
        <v/>
      </c>
      <c r="AC248" s="50" t="str">
        <f>IF($Z248=700,+'RI compounds'!$C$5,IF($Z248&lt;'RI compounds'!$D$5,IF($Z248&gt;'RI compounds'!$D$4,(LN($Z248)-LN('RI compounds'!$D$4))*'RI compounds'!$H$5+'RI compounds'!$C$4,""),""))</f>
        <v/>
      </c>
      <c r="AD248" s="50" t="str">
        <f>IF($Z248=800,'RI compounds'!$C$6,IF($Z248&lt;'RI compounds'!$D$6,IF($Z248&gt;'RI compounds'!$D$5,(LN($Z248)-LN('RI compounds'!$D$5))*'RI compounds'!$H$6+'RI compounds'!$C$5,""),""))</f>
        <v/>
      </c>
      <c r="AE248" s="50" t="str">
        <f>IF($Z248=900,'RI compounds'!$C$7,IF($Z248&lt;'RI compounds'!$D$7,IF($Z248&gt;'RI compounds'!$D$6,(LN($Z248)-LN('RI compounds'!$D$6))*'RI compounds'!$H$7+'RI compounds'!$C$6,""),""))</f>
        <v/>
      </c>
      <c r="AF248" s="50" t="str">
        <f>IF($Z248=1000,'RI compounds'!$C$8,IF($Z248&lt;'RI compounds'!$D$8,IF($Z248&gt;'RI compounds'!$D$7,(LN($Z248)-LN('RI compounds'!$D$7))*'RI compounds'!$H$8+'RI compounds'!$C$7,""),""))</f>
        <v/>
      </c>
      <c r="AG248" s="50" t="str">
        <f>IF($Z248=1100,'RI compounds'!$C$9,IF($Z248&lt;'RI compounds'!$D$9,IF($Z248&gt;'RI compounds'!$D$8,(LN($Z248)-LN('RI compounds'!$D$8))*'RI compounds'!$H$9+'RI compounds'!$C$8,""),""))</f>
        <v/>
      </c>
      <c r="AH248" s="50" t="str">
        <f>IF($Z248=1200,'RI compounds'!$C$10,IF($Z248&lt;'RI compounds'!$D$10,IF($Z248&gt;'RI compounds'!$D$9,(LN($Z248)-LN('RI compounds'!$D$9))*'RI compounds'!$H$10+'RI compounds'!$C$9,""),""))</f>
        <v/>
      </c>
      <c r="AI248" s="50" t="str">
        <f>IF($Z248=1300,'RI compounds'!$C$11,IF($Z248&lt;'RI compounds'!$D$11,IF($Z248&gt;'RI compounds'!$D$10,(LN($Z248)-LN('RI compounds'!$D$10))*'RI compounds'!$H$11+'RI compounds'!$C$10,""),""))</f>
        <v/>
      </c>
      <c r="AJ248" s="50" t="str">
        <f>IF($Z248=1400,'RI compounds'!$C$12,IF($Z248&lt;'RI compounds'!$D$12,IF($Z248&gt;'RI compounds'!$D$11,(LN($Z248)-LN('RI compounds'!$D$11))*'RI compounds'!$H$12+'RI compounds'!$C$11,""),""))</f>
        <v/>
      </c>
      <c r="AK248" s="50" t="str">
        <f>IF($Z248=1500,'RI compounds'!$C$13,IF($Z248&lt;'RI compounds'!$D$13,IF($Z248&gt;'RI compounds'!$D$12,(LN($Z248)-LN('RI compounds'!$D$12))*'RI compounds'!$H$13+'RI compounds'!$C$12,""),""))</f>
        <v/>
      </c>
      <c r="AL248" s="50" t="str">
        <f>IF($Z248=1600,'RI compounds'!$C$14,IF($Z248&lt;'RI compounds'!$D$14,IF($Z248&gt;'RI compounds'!$D$13,(LN($Z248)-LN('RI compounds'!$D$13))*'RI compounds'!$H$14+'RI compounds'!$C$13,""),""))</f>
        <v/>
      </c>
      <c r="AM248" s="50" t="str">
        <f>IF($Z248=1700,'RI compounds'!$C$15,IF($Z248&lt;'RI compounds'!$D$15,IF($Z248&gt;'RI compounds'!$D$14,(LN($Z248)-LN('RI compounds'!$D$14))*'RI compounds'!$H$15+'RI compounds'!$C$14,""),""))</f>
        <v/>
      </c>
      <c r="AN248" s="50" t="str">
        <f>IF($Z248=1800,'RI compounds'!$C$16,IF($Z248&lt;'RI compounds'!$D$16,IF($Z248&gt;'RI compounds'!$D$15,(LN($Z248)-LN('RI compounds'!$D$15))*'RI compounds'!$H$16+'RI compounds'!$C$15,""),""))</f>
        <v/>
      </c>
      <c r="AO248" s="50" t="str">
        <f>IF($Z248=1900,'RI compounds'!$C$17,IF($Z248&lt;'RI compounds'!$D$17,IF($Z248&gt;'RI compounds'!$D$16,(LN($Z248)-LN('RI compounds'!$D$16))*'RI compounds'!$H$17+'RI compounds'!$C$16,""),""))</f>
        <v/>
      </c>
      <c r="AP248" s="50" t="str">
        <f>IF($Z248=2000,'RI compounds'!$C$18,IF($Z248&lt;'RI compounds'!$D$18,IF($Z248&gt;'RI compounds'!$D$17,(LN($Z248)-LN('RI compounds'!$D$17))*'RI compounds'!$H$18+'RI compounds'!$C$17,""),""))</f>
        <v/>
      </c>
      <c r="AQ248" s="50" t="str">
        <f>IF($Z248=2100,'RI compounds'!$C$19,IF($Z248&lt;'RI compounds'!$D$19,IF($Z248&gt;'RI compounds'!$D$18,(LN($Z248)-LN('RI compounds'!$D$18))*'RI compounds'!$H$19+'RI compounds'!$C$18,""),""))</f>
        <v/>
      </c>
      <c r="AR248" s="50" t="str">
        <f>IF($Z248=2200,'RI compounds'!$C$20,IF($Z248&lt;'RI compounds'!$D$20,IF($Z248&gt;'RI compounds'!$D$19,(LN($Z248)-LN('RI compounds'!$D$19))*'RI compounds'!$H$20+'RI compounds'!$C$19,""),""))</f>
        <v/>
      </c>
      <c r="AS248" s="50" t="str">
        <f>IF($Z248=2300,'RI compounds'!$C$21,IF($Z248&lt;'RI compounds'!$D$21,IF($Z248&gt;'RI compounds'!$D$20,(LN($Z248)-LN('RI compounds'!$D$20))*'RI compounds'!$H$21+'RI compounds'!$C$20,""),""))</f>
        <v/>
      </c>
      <c r="AT248" s="50" t="str">
        <f>IF($Z248&gt;2300,(LN($Z248)-LN('RI compounds'!$D$20))*'RI compounds'!$H$21+'RI compounds'!$C$20,"")</f>
        <v/>
      </c>
    </row>
    <row r="249" spans="1:46" s="7" customFormat="1" ht="15" x14ac:dyDescent="0.25">
      <c r="A249" s="46">
        <f>+All!F249</f>
        <v>0</v>
      </c>
      <c r="B249" s="47" t="e">
        <f>All!#REF!</f>
        <v>#REF!</v>
      </c>
      <c r="C249" s="45" t="e">
        <f>IF(B249&lt;'RI compounds'!$C$3,INT(EXP((B249-'RI compounds'!$C$3)/'RI compounds'!$H$4+LN('RI compounds'!$D$3))),"")</f>
        <v>#REF!</v>
      </c>
      <c r="D249" s="45" t="e">
        <f>IF($B249&lt;'RI compounds'!$C$4,IF($B249&gt;'RI compounds'!$C$3,INT(EXP(($B249-'RI compounds'!$C$3)/'RI compounds'!$H$4+LN('RI compounds'!$D$3))),""),"")</f>
        <v>#REF!</v>
      </c>
      <c r="E249" s="45" t="e">
        <f>IF($B249&lt;'RI compounds'!$C$5,IF($B249&gt;'RI compounds'!$C$4,INT(EXP(($B249-'RI compounds'!$C$4)/'RI compounds'!$H$5+LN('RI compounds'!$D$4))),""),"")</f>
        <v>#REF!</v>
      </c>
      <c r="F249" s="45" t="e">
        <f>IF($B249&lt;'RI compounds'!$C$6,IF($B249&gt;'RI compounds'!$C$5,INT(EXP(($B249-'RI compounds'!$C$5)/'RI compounds'!$H$6+LN('RI compounds'!$D$5))),""),"")</f>
        <v>#REF!</v>
      </c>
      <c r="G249" s="45" t="e">
        <f>IF($B249&lt;'RI compounds'!$C$7,IF($B249&gt;'RI compounds'!$C$6,INT(EXP(($B249-'RI compounds'!$C$6)/'RI compounds'!$H$7+LN('RI compounds'!$D$6))),""),"")</f>
        <v>#REF!</v>
      </c>
      <c r="H249" s="45" t="e">
        <f>IF($B249&lt;'RI compounds'!$C$8,IF($B249&gt;'RI compounds'!$C$7,INT(EXP(($B249-'RI compounds'!$C$7)/'RI compounds'!$H$8+LN('RI compounds'!$D$7))),""),"")</f>
        <v>#REF!</v>
      </c>
      <c r="I249" s="45" t="e">
        <f>IF($B249&lt;'RI compounds'!$C$9,IF($B249&gt;'RI compounds'!$C$8,INT(EXP(($B249-'RI compounds'!$C$8)/'RI compounds'!$H$9+LN('RI compounds'!$D$8))),""),"")</f>
        <v>#REF!</v>
      </c>
      <c r="J249" s="45" t="e">
        <f>IF($B249&lt;'RI compounds'!$C$10,IF($B249&gt;'RI compounds'!$C$9,INT(EXP(($B249-'RI compounds'!$C$9)/'RI compounds'!$H$10+LN('RI compounds'!$D$9))),""),"")</f>
        <v>#REF!</v>
      </c>
      <c r="K249" s="45" t="e">
        <f>IF($B249&lt;'RI compounds'!$C$11,IF($B249&gt;'RI compounds'!$C$10,INT(EXP(($B249-'RI compounds'!$C$10)/'RI compounds'!$H$11+LN('RI compounds'!$D$10))),""),"")</f>
        <v>#REF!</v>
      </c>
      <c r="L249" s="45" t="e">
        <f>IF($B249&lt;'RI compounds'!$C$12,IF($B249&gt;'RI compounds'!$C$11,INT(EXP(($B249-'RI compounds'!$C$11)/'RI compounds'!$H$12+LN('RI compounds'!$D$11))),""),"")</f>
        <v>#REF!</v>
      </c>
      <c r="M249" s="45" t="e">
        <f>IF($B249&lt;'RI compounds'!$C$13,IF($B249&gt;'RI compounds'!$C$12,INT(EXP(($B249-'RI compounds'!$C$12)/'RI compounds'!$H$13+LN('RI compounds'!$D$12))),""),"")</f>
        <v>#REF!</v>
      </c>
      <c r="N249" s="45" t="e">
        <f>IF($B249&lt;'RI compounds'!$C$14,IF($B249&gt;'RI compounds'!$C$13,INT(EXP(($B249-'RI compounds'!$C$13)/'RI compounds'!$H$14+LN('RI compounds'!$D$13))),""),"")</f>
        <v>#REF!</v>
      </c>
      <c r="O249" s="45" t="e">
        <f>IF($B249&lt;'RI compounds'!$C$15,IF($B249&gt;'RI compounds'!$C$14,INT(EXP(($B249-'RI compounds'!$C$14)/'RI compounds'!$H$15+LN('RI compounds'!$D$14))),""),"")</f>
        <v>#REF!</v>
      </c>
      <c r="P249" s="45" t="e">
        <f>IF($B249&lt;'RI compounds'!$C$16,IF($B249&gt;'RI compounds'!$C$15,INT(EXP(($B249-'RI compounds'!$C$15)/'RI compounds'!$H$16+LN('RI compounds'!$D$15))),""),"")</f>
        <v>#REF!</v>
      </c>
      <c r="Q249" s="45" t="e">
        <f>IF($B249&lt;'RI compounds'!$C$17,IF($B249&gt;'RI compounds'!$C$16,INT(EXP(($B249-'RI compounds'!$C$16)/'RI compounds'!$H$17+LN('RI compounds'!$D$16))),""),"")</f>
        <v>#REF!</v>
      </c>
      <c r="R249" s="45" t="e">
        <f>IF($B249&lt;'RI compounds'!$C$18,IF($B249&gt;'RI compounds'!$C$17,INT(EXP(($B249-'RI compounds'!$C$17)/'RI compounds'!$H$18+LN('RI compounds'!$D$17))),""),"")</f>
        <v>#REF!</v>
      </c>
      <c r="S249" s="45" t="e">
        <f>IF($B249&lt;'RI compounds'!$C$19,IF($B249&gt;'RI compounds'!$C$18,INT(EXP(($B249-'RI compounds'!$C$18)/'RI compounds'!$H$19+LN('RI compounds'!$D$18))),""),"")</f>
        <v>#REF!</v>
      </c>
      <c r="T249" s="45" t="e">
        <f>IF($B249&lt;'RI compounds'!$C$20,IF($B249&gt;'RI compounds'!$C$19,INT(EXP(($B249-'RI compounds'!$C$19)/'RI compounds'!$H$20+LN('RI compounds'!$D$19))),""),"")</f>
        <v>#REF!</v>
      </c>
      <c r="U249" s="45" t="e">
        <f>IF($B249&lt;'RI compounds'!$C$21,IF($B249&gt;'RI compounds'!$C$20,INT(EXP(($B249-'RI compounds'!$C$20)/'RI compounds'!$H$21+LN('RI compounds'!$D$20))),""),"")</f>
        <v>#REF!</v>
      </c>
      <c r="V249" s="45" t="e">
        <f>IF($B249&gt;'RI compounds'!$C$21,INT(EXP(($B249-'RI compounds'!$C$20)/'RI compounds'!$H$21+LN('RI compounds'!$D$20))),"")</f>
        <v>#REF!</v>
      </c>
      <c r="W249" s="28"/>
      <c r="X249" s="48">
        <f>All!B249</f>
        <v>0</v>
      </c>
      <c r="Y249" s="46">
        <f>+All!F249</f>
        <v>0</v>
      </c>
      <c r="Z249" s="49">
        <f>+All!H249</f>
        <v>0</v>
      </c>
      <c r="AA249" s="50" t="e">
        <f>IF($Z249=500,'RI compounds'!$C$3,IF($Z249&lt;'RI compounds'!$D$3,(LN($Z249)-LN('RI compounds'!$D$3))*'RI compounds'!$H$4+'RI compounds'!$C$3,""))</f>
        <v>#NUM!</v>
      </c>
      <c r="AB249" s="50" t="str">
        <f>IF($Z249=600,'RI compounds'!$C$4,IF($Z249&lt;'RI compounds'!$D$4,IF($Z249&gt;'RI compounds'!$D$3,(LN($Z249)-LN('RI compounds'!$D$3))*'RI compounds'!$H$4+'RI compounds'!$C$3,""),""))</f>
        <v/>
      </c>
      <c r="AC249" s="50" t="str">
        <f>IF($Z249=700,+'RI compounds'!$C$5,IF($Z249&lt;'RI compounds'!$D$5,IF($Z249&gt;'RI compounds'!$D$4,(LN($Z249)-LN('RI compounds'!$D$4))*'RI compounds'!$H$5+'RI compounds'!$C$4,""),""))</f>
        <v/>
      </c>
      <c r="AD249" s="50" t="str">
        <f>IF($Z249=800,'RI compounds'!$C$6,IF($Z249&lt;'RI compounds'!$D$6,IF($Z249&gt;'RI compounds'!$D$5,(LN($Z249)-LN('RI compounds'!$D$5))*'RI compounds'!$H$6+'RI compounds'!$C$5,""),""))</f>
        <v/>
      </c>
      <c r="AE249" s="50" t="str">
        <f>IF($Z249=900,'RI compounds'!$C$7,IF($Z249&lt;'RI compounds'!$D$7,IF($Z249&gt;'RI compounds'!$D$6,(LN($Z249)-LN('RI compounds'!$D$6))*'RI compounds'!$H$7+'RI compounds'!$C$6,""),""))</f>
        <v/>
      </c>
      <c r="AF249" s="50" t="str">
        <f>IF($Z249=1000,'RI compounds'!$C$8,IF($Z249&lt;'RI compounds'!$D$8,IF($Z249&gt;'RI compounds'!$D$7,(LN($Z249)-LN('RI compounds'!$D$7))*'RI compounds'!$H$8+'RI compounds'!$C$7,""),""))</f>
        <v/>
      </c>
      <c r="AG249" s="50" t="str">
        <f>IF($Z249=1100,'RI compounds'!$C$9,IF($Z249&lt;'RI compounds'!$D$9,IF($Z249&gt;'RI compounds'!$D$8,(LN($Z249)-LN('RI compounds'!$D$8))*'RI compounds'!$H$9+'RI compounds'!$C$8,""),""))</f>
        <v/>
      </c>
      <c r="AH249" s="50" t="str">
        <f>IF($Z249=1200,'RI compounds'!$C$10,IF($Z249&lt;'RI compounds'!$D$10,IF($Z249&gt;'RI compounds'!$D$9,(LN($Z249)-LN('RI compounds'!$D$9))*'RI compounds'!$H$10+'RI compounds'!$C$9,""),""))</f>
        <v/>
      </c>
      <c r="AI249" s="50" t="str">
        <f>IF($Z249=1300,'RI compounds'!$C$11,IF($Z249&lt;'RI compounds'!$D$11,IF($Z249&gt;'RI compounds'!$D$10,(LN($Z249)-LN('RI compounds'!$D$10))*'RI compounds'!$H$11+'RI compounds'!$C$10,""),""))</f>
        <v/>
      </c>
      <c r="AJ249" s="50" t="str">
        <f>IF($Z249=1400,'RI compounds'!$C$12,IF($Z249&lt;'RI compounds'!$D$12,IF($Z249&gt;'RI compounds'!$D$11,(LN($Z249)-LN('RI compounds'!$D$11))*'RI compounds'!$H$12+'RI compounds'!$C$11,""),""))</f>
        <v/>
      </c>
      <c r="AK249" s="50" t="str">
        <f>IF($Z249=1500,'RI compounds'!$C$13,IF($Z249&lt;'RI compounds'!$D$13,IF($Z249&gt;'RI compounds'!$D$12,(LN($Z249)-LN('RI compounds'!$D$12))*'RI compounds'!$H$13+'RI compounds'!$C$12,""),""))</f>
        <v/>
      </c>
      <c r="AL249" s="50" t="str">
        <f>IF($Z249=1600,'RI compounds'!$C$14,IF($Z249&lt;'RI compounds'!$D$14,IF($Z249&gt;'RI compounds'!$D$13,(LN($Z249)-LN('RI compounds'!$D$13))*'RI compounds'!$H$14+'RI compounds'!$C$13,""),""))</f>
        <v/>
      </c>
      <c r="AM249" s="50" t="str">
        <f>IF($Z249=1700,'RI compounds'!$C$15,IF($Z249&lt;'RI compounds'!$D$15,IF($Z249&gt;'RI compounds'!$D$14,(LN($Z249)-LN('RI compounds'!$D$14))*'RI compounds'!$H$15+'RI compounds'!$C$14,""),""))</f>
        <v/>
      </c>
      <c r="AN249" s="50" t="str">
        <f>IF($Z249=1800,'RI compounds'!$C$16,IF($Z249&lt;'RI compounds'!$D$16,IF($Z249&gt;'RI compounds'!$D$15,(LN($Z249)-LN('RI compounds'!$D$15))*'RI compounds'!$H$16+'RI compounds'!$C$15,""),""))</f>
        <v/>
      </c>
      <c r="AO249" s="50" t="str">
        <f>IF($Z249=1900,'RI compounds'!$C$17,IF($Z249&lt;'RI compounds'!$D$17,IF($Z249&gt;'RI compounds'!$D$16,(LN($Z249)-LN('RI compounds'!$D$16))*'RI compounds'!$H$17+'RI compounds'!$C$16,""),""))</f>
        <v/>
      </c>
      <c r="AP249" s="50" t="str">
        <f>IF($Z249=2000,'RI compounds'!$C$18,IF($Z249&lt;'RI compounds'!$D$18,IF($Z249&gt;'RI compounds'!$D$17,(LN($Z249)-LN('RI compounds'!$D$17))*'RI compounds'!$H$18+'RI compounds'!$C$17,""),""))</f>
        <v/>
      </c>
      <c r="AQ249" s="50" t="str">
        <f>IF($Z249=2100,'RI compounds'!$C$19,IF($Z249&lt;'RI compounds'!$D$19,IF($Z249&gt;'RI compounds'!$D$18,(LN($Z249)-LN('RI compounds'!$D$18))*'RI compounds'!$H$19+'RI compounds'!$C$18,""),""))</f>
        <v/>
      </c>
      <c r="AR249" s="50" t="str">
        <f>IF($Z249=2200,'RI compounds'!$C$20,IF($Z249&lt;'RI compounds'!$D$20,IF($Z249&gt;'RI compounds'!$D$19,(LN($Z249)-LN('RI compounds'!$D$19))*'RI compounds'!$H$20+'RI compounds'!$C$19,""),""))</f>
        <v/>
      </c>
      <c r="AS249" s="50" t="str">
        <f>IF($Z249=2300,'RI compounds'!$C$21,IF($Z249&lt;'RI compounds'!$D$21,IF($Z249&gt;'RI compounds'!$D$20,(LN($Z249)-LN('RI compounds'!$D$20))*'RI compounds'!$H$21+'RI compounds'!$C$20,""),""))</f>
        <v/>
      </c>
      <c r="AT249" s="50" t="str">
        <f>IF($Z249&gt;2300,(LN($Z249)-LN('RI compounds'!$D$20))*'RI compounds'!$H$21+'RI compounds'!$C$20,"")</f>
        <v/>
      </c>
    </row>
    <row r="250" spans="1:46" s="7" customFormat="1" ht="15" x14ac:dyDescent="0.25">
      <c r="A250" s="46">
        <f>+All!F250</f>
        <v>0</v>
      </c>
      <c r="B250" s="47" t="e">
        <f>All!#REF!</f>
        <v>#REF!</v>
      </c>
      <c r="C250" s="45" t="e">
        <f>IF(B250&lt;'RI compounds'!$C$3,INT(EXP((B250-'RI compounds'!$C$3)/'RI compounds'!$H$4+LN('RI compounds'!$D$3))),"")</f>
        <v>#REF!</v>
      </c>
      <c r="D250" s="45" t="e">
        <f>IF($B250&lt;'RI compounds'!$C$4,IF($B250&gt;'RI compounds'!$C$3,INT(EXP(($B250-'RI compounds'!$C$3)/'RI compounds'!$H$4+LN('RI compounds'!$D$3))),""),"")</f>
        <v>#REF!</v>
      </c>
      <c r="E250" s="45" t="e">
        <f>IF($B250&lt;'RI compounds'!$C$5,IF($B250&gt;'RI compounds'!$C$4,INT(EXP(($B250-'RI compounds'!$C$4)/'RI compounds'!$H$5+LN('RI compounds'!$D$4))),""),"")</f>
        <v>#REF!</v>
      </c>
      <c r="F250" s="45" t="e">
        <f>IF($B250&lt;'RI compounds'!$C$6,IF($B250&gt;'RI compounds'!$C$5,INT(EXP(($B250-'RI compounds'!$C$5)/'RI compounds'!$H$6+LN('RI compounds'!$D$5))),""),"")</f>
        <v>#REF!</v>
      </c>
      <c r="G250" s="45" t="e">
        <f>IF($B250&lt;'RI compounds'!$C$7,IF($B250&gt;'RI compounds'!$C$6,INT(EXP(($B250-'RI compounds'!$C$6)/'RI compounds'!$H$7+LN('RI compounds'!$D$6))),""),"")</f>
        <v>#REF!</v>
      </c>
      <c r="H250" s="45" t="e">
        <f>IF($B250&lt;'RI compounds'!$C$8,IF($B250&gt;'RI compounds'!$C$7,INT(EXP(($B250-'RI compounds'!$C$7)/'RI compounds'!$H$8+LN('RI compounds'!$D$7))),""),"")</f>
        <v>#REF!</v>
      </c>
      <c r="I250" s="45" t="e">
        <f>IF($B250&lt;'RI compounds'!$C$9,IF($B250&gt;'RI compounds'!$C$8,INT(EXP(($B250-'RI compounds'!$C$8)/'RI compounds'!$H$9+LN('RI compounds'!$D$8))),""),"")</f>
        <v>#REF!</v>
      </c>
      <c r="J250" s="45" t="e">
        <f>IF($B250&lt;'RI compounds'!$C$10,IF($B250&gt;'RI compounds'!$C$9,INT(EXP(($B250-'RI compounds'!$C$9)/'RI compounds'!$H$10+LN('RI compounds'!$D$9))),""),"")</f>
        <v>#REF!</v>
      </c>
      <c r="K250" s="45" t="e">
        <f>IF($B250&lt;'RI compounds'!$C$11,IF($B250&gt;'RI compounds'!$C$10,INT(EXP(($B250-'RI compounds'!$C$10)/'RI compounds'!$H$11+LN('RI compounds'!$D$10))),""),"")</f>
        <v>#REF!</v>
      </c>
      <c r="L250" s="45" t="e">
        <f>IF($B250&lt;'RI compounds'!$C$12,IF($B250&gt;'RI compounds'!$C$11,INT(EXP(($B250-'RI compounds'!$C$11)/'RI compounds'!$H$12+LN('RI compounds'!$D$11))),""),"")</f>
        <v>#REF!</v>
      </c>
      <c r="M250" s="45" t="e">
        <f>IF($B250&lt;'RI compounds'!$C$13,IF($B250&gt;'RI compounds'!$C$12,INT(EXP(($B250-'RI compounds'!$C$12)/'RI compounds'!$H$13+LN('RI compounds'!$D$12))),""),"")</f>
        <v>#REF!</v>
      </c>
      <c r="N250" s="45" t="e">
        <f>IF($B250&lt;'RI compounds'!$C$14,IF($B250&gt;'RI compounds'!$C$13,INT(EXP(($B250-'RI compounds'!$C$13)/'RI compounds'!$H$14+LN('RI compounds'!$D$13))),""),"")</f>
        <v>#REF!</v>
      </c>
      <c r="O250" s="45" t="e">
        <f>IF($B250&lt;'RI compounds'!$C$15,IF($B250&gt;'RI compounds'!$C$14,INT(EXP(($B250-'RI compounds'!$C$14)/'RI compounds'!$H$15+LN('RI compounds'!$D$14))),""),"")</f>
        <v>#REF!</v>
      </c>
      <c r="P250" s="45" t="e">
        <f>IF($B250&lt;'RI compounds'!$C$16,IF($B250&gt;'RI compounds'!$C$15,INT(EXP(($B250-'RI compounds'!$C$15)/'RI compounds'!$H$16+LN('RI compounds'!$D$15))),""),"")</f>
        <v>#REF!</v>
      </c>
      <c r="Q250" s="45" t="e">
        <f>IF($B250&lt;'RI compounds'!$C$17,IF($B250&gt;'RI compounds'!$C$16,INT(EXP(($B250-'RI compounds'!$C$16)/'RI compounds'!$H$17+LN('RI compounds'!$D$16))),""),"")</f>
        <v>#REF!</v>
      </c>
      <c r="R250" s="45" t="e">
        <f>IF($B250&lt;'RI compounds'!$C$18,IF($B250&gt;'RI compounds'!$C$17,INT(EXP(($B250-'RI compounds'!$C$17)/'RI compounds'!$H$18+LN('RI compounds'!$D$17))),""),"")</f>
        <v>#REF!</v>
      </c>
      <c r="S250" s="45" t="e">
        <f>IF($B250&lt;'RI compounds'!$C$19,IF($B250&gt;'RI compounds'!$C$18,INT(EXP(($B250-'RI compounds'!$C$18)/'RI compounds'!$H$19+LN('RI compounds'!$D$18))),""),"")</f>
        <v>#REF!</v>
      </c>
      <c r="T250" s="45" t="e">
        <f>IF($B250&lt;'RI compounds'!$C$20,IF($B250&gt;'RI compounds'!$C$19,INT(EXP(($B250-'RI compounds'!$C$19)/'RI compounds'!$H$20+LN('RI compounds'!$D$19))),""),"")</f>
        <v>#REF!</v>
      </c>
      <c r="U250" s="45" t="e">
        <f>IF($B250&lt;'RI compounds'!$C$21,IF($B250&gt;'RI compounds'!$C$20,INT(EXP(($B250-'RI compounds'!$C$20)/'RI compounds'!$H$21+LN('RI compounds'!$D$20))),""),"")</f>
        <v>#REF!</v>
      </c>
      <c r="V250" s="45" t="e">
        <f>IF($B250&gt;'RI compounds'!$C$21,INT(EXP(($B250-'RI compounds'!$C$20)/'RI compounds'!$H$21+LN('RI compounds'!$D$20))),"")</f>
        <v>#REF!</v>
      </c>
      <c r="W250" s="28"/>
      <c r="X250" s="48">
        <f>All!B250</f>
        <v>0</v>
      </c>
      <c r="Y250" s="46">
        <f>+All!F250</f>
        <v>0</v>
      </c>
      <c r="Z250" s="49">
        <f>+All!H250</f>
        <v>0</v>
      </c>
      <c r="AA250" s="50" t="e">
        <f>IF($Z250=500,'RI compounds'!$C$3,IF($Z250&lt;'RI compounds'!$D$3,(LN($Z250)-LN('RI compounds'!$D$3))*'RI compounds'!$H$4+'RI compounds'!$C$3,""))</f>
        <v>#NUM!</v>
      </c>
      <c r="AB250" s="50" t="str">
        <f>IF($Z250=600,'RI compounds'!$C$4,IF($Z250&lt;'RI compounds'!$D$4,IF($Z250&gt;'RI compounds'!$D$3,(LN($Z250)-LN('RI compounds'!$D$3))*'RI compounds'!$H$4+'RI compounds'!$C$3,""),""))</f>
        <v/>
      </c>
      <c r="AC250" s="50" t="str">
        <f>IF($Z250=700,+'RI compounds'!$C$5,IF($Z250&lt;'RI compounds'!$D$5,IF($Z250&gt;'RI compounds'!$D$4,(LN($Z250)-LN('RI compounds'!$D$4))*'RI compounds'!$H$5+'RI compounds'!$C$4,""),""))</f>
        <v/>
      </c>
      <c r="AD250" s="50" t="str">
        <f>IF($Z250=800,'RI compounds'!$C$6,IF($Z250&lt;'RI compounds'!$D$6,IF($Z250&gt;'RI compounds'!$D$5,(LN($Z250)-LN('RI compounds'!$D$5))*'RI compounds'!$H$6+'RI compounds'!$C$5,""),""))</f>
        <v/>
      </c>
      <c r="AE250" s="50" t="str">
        <f>IF($Z250=900,'RI compounds'!$C$7,IF($Z250&lt;'RI compounds'!$D$7,IF($Z250&gt;'RI compounds'!$D$6,(LN($Z250)-LN('RI compounds'!$D$6))*'RI compounds'!$H$7+'RI compounds'!$C$6,""),""))</f>
        <v/>
      </c>
      <c r="AF250" s="50" t="str">
        <f>IF($Z250=1000,'RI compounds'!$C$8,IF($Z250&lt;'RI compounds'!$D$8,IF($Z250&gt;'RI compounds'!$D$7,(LN($Z250)-LN('RI compounds'!$D$7))*'RI compounds'!$H$8+'RI compounds'!$C$7,""),""))</f>
        <v/>
      </c>
      <c r="AG250" s="50" t="str">
        <f>IF($Z250=1100,'RI compounds'!$C$9,IF($Z250&lt;'RI compounds'!$D$9,IF($Z250&gt;'RI compounds'!$D$8,(LN($Z250)-LN('RI compounds'!$D$8))*'RI compounds'!$H$9+'RI compounds'!$C$8,""),""))</f>
        <v/>
      </c>
      <c r="AH250" s="50" t="str">
        <f>IF($Z250=1200,'RI compounds'!$C$10,IF($Z250&lt;'RI compounds'!$D$10,IF($Z250&gt;'RI compounds'!$D$9,(LN($Z250)-LN('RI compounds'!$D$9))*'RI compounds'!$H$10+'RI compounds'!$C$9,""),""))</f>
        <v/>
      </c>
      <c r="AI250" s="50" t="str">
        <f>IF($Z250=1300,'RI compounds'!$C$11,IF($Z250&lt;'RI compounds'!$D$11,IF($Z250&gt;'RI compounds'!$D$10,(LN($Z250)-LN('RI compounds'!$D$10))*'RI compounds'!$H$11+'RI compounds'!$C$10,""),""))</f>
        <v/>
      </c>
      <c r="AJ250" s="50" t="str">
        <f>IF($Z250=1400,'RI compounds'!$C$12,IF($Z250&lt;'RI compounds'!$D$12,IF($Z250&gt;'RI compounds'!$D$11,(LN($Z250)-LN('RI compounds'!$D$11))*'RI compounds'!$H$12+'RI compounds'!$C$11,""),""))</f>
        <v/>
      </c>
      <c r="AK250" s="50" t="str">
        <f>IF($Z250=1500,'RI compounds'!$C$13,IF($Z250&lt;'RI compounds'!$D$13,IF($Z250&gt;'RI compounds'!$D$12,(LN($Z250)-LN('RI compounds'!$D$12))*'RI compounds'!$H$13+'RI compounds'!$C$12,""),""))</f>
        <v/>
      </c>
      <c r="AL250" s="50" t="str">
        <f>IF($Z250=1600,'RI compounds'!$C$14,IF($Z250&lt;'RI compounds'!$D$14,IF($Z250&gt;'RI compounds'!$D$13,(LN($Z250)-LN('RI compounds'!$D$13))*'RI compounds'!$H$14+'RI compounds'!$C$13,""),""))</f>
        <v/>
      </c>
      <c r="AM250" s="50" t="str">
        <f>IF($Z250=1700,'RI compounds'!$C$15,IF($Z250&lt;'RI compounds'!$D$15,IF($Z250&gt;'RI compounds'!$D$14,(LN($Z250)-LN('RI compounds'!$D$14))*'RI compounds'!$H$15+'RI compounds'!$C$14,""),""))</f>
        <v/>
      </c>
      <c r="AN250" s="50" t="str">
        <f>IF($Z250=1800,'RI compounds'!$C$16,IF($Z250&lt;'RI compounds'!$D$16,IF($Z250&gt;'RI compounds'!$D$15,(LN($Z250)-LN('RI compounds'!$D$15))*'RI compounds'!$H$16+'RI compounds'!$C$15,""),""))</f>
        <v/>
      </c>
      <c r="AO250" s="50" t="str">
        <f>IF($Z250=1900,'RI compounds'!$C$17,IF($Z250&lt;'RI compounds'!$D$17,IF($Z250&gt;'RI compounds'!$D$16,(LN($Z250)-LN('RI compounds'!$D$16))*'RI compounds'!$H$17+'RI compounds'!$C$16,""),""))</f>
        <v/>
      </c>
      <c r="AP250" s="50" t="str">
        <f>IF($Z250=2000,'RI compounds'!$C$18,IF($Z250&lt;'RI compounds'!$D$18,IF($Z250&gt;'RI compounds'!$D$17,(LN($Z250)-LN('RI compounds'!$D$17))*'RI compounds'!$H$18+'RI compounds'!$C$17,""),""))</f>
        <v/>
      </c>
      <c r="AQ250" s="50" t="str">
        <f>IF($Z250=2100,'RI compounds'!$C$19,IF($Z250&lt;'RI compounds'!$D$19,IF($Z250&gt;'RI compounds'!$D$18,(LN($Z250)-LN('RI compounds'!$D$18))*'RI compounds'!$H$19+'RI compounds'!$C$18,""),""))</f>
        <v/>
      </c>
      <c r="AR250" s="50" t="str">
        <f>IF($Z250=2200,'RI compounds'!$C$20,IF($Z250&lt;'RI compounds'!$D$20,IF($Z250&gt;'RI compounds'!$D$19,(LN($Z250)-LN('RI compounds'!$D$19))*'RI compounds'!$H$20+'RI compounds'!$C$19,""),""))</f>
        <v/>
      </c>
      <c r="AS250" s="50" t="str">
        <f>IF($Z250=2300,'RI compounds'!$C$21,IF($Z250&lt;'RI compounds'!$D$21,IF($Z250&gt;'RI compounds'!$D$20,(LN($Z250)-LN('RI compounds'!$D$20))*'RI compounds'!$H$21+'RI compounds'!$C$20,""),""))</f>
        <v/>
      </c>
      <c r="AT250" s="50" t="str">
        <f>IF($Z250&gt;2300,(LN($Z250)-LN('RI compounds'!$D$20))*'RI compounds'!$H$21+'RI compounds'!$C$20,"")</f>
        <v/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43"/>
  <sheetViews>
    <sheetView topLeftCell="A113" workbookViewId="0">
      <selection activeCell="C133" sqref="C1:C1048576"/>
    </sheetView>
  </sheetViews>
  <sheetFormatPr defaultRowHeight="15" x14ac:dyDescent="0.25"/>
  <cols>
    <col min="1" max="1" width="9.140625" style="66"/>
    <col min="2" max="2" width="11.28515625" bestFit="1" customWidth="1"/>
    <col min="3" max="3" width="65.5703125" bestFit="1" customWidth="1"/>
  </cols>
  <sheetData>
    <row r="1" spans="1:6" x14ac:dyDescent="0.25">
      <c r="A1" s="61" t="s">
        <v>2</v>
      </c>
      <c r="B1" s="62" t="s">
        <v>387</v>
      </c>
      <c r="C1" s="63" t="s">
        <v>0</v>
      </c>
    </row>
    <row r="2" spans="1:6" ht="16.5" x14ac:dyDescent="0.25">
      <c r="A2" s="64">
        <v>12</v>
      </c>
      <c r="B2" s="65" t="s">
        <v>388</v>
      </c>
      <c r="C2" s="1" t="s">
        <v>389</v>
      </c>
      <c r="E2" t="s">
        <v>390</v>
      </c>
      <c r="F2" t="s">
        <v>391</v>
      </c>
    </row>
    <row r="3" spans="1:6" ht="16.5" x14ac:dyDescent="0.25">
      <c r="A3" s="66">
        <v>22</v>
      </c>
      <c r="B3" s="65" t="s">
        <v>35</v>
      </c>
      <c r="C3" s="1" t="s">
        <v>392</v>
      </c>
      <c r="E3" t="s">
        <v>393</v>
      </c>
      <c r="F3" t="s">
        <v>394</v>
      </c>
    </row>
    <row r="4" spans="1:6" ht="16.5" x14ac:dyDescent="0.25">
      <c r="A4" s="66">
        <v>80</v>
      </c>
      <c r="B4" s="65" t="s">
        <v>395</v>
      </c>
      <c r="C4" s="1" t="s">
        <v>396</v>
      </c>
      <c r="E4" t="s">
        <v>397</v>
      </c>
      <c r="F4" t="s">
        <v>398</v>
      </c>
    </row>
    <row r="5" spans="1:6" ht="16.5" x14ac:dyDescent="0.25">
      <c r="A5" s="66">
        <v>90</v>
      </c>
      <c r="B5" s="65" t="s">
        <v>399</v>
      </c>
      <c r="C5" s="1" t="s">
        <v>400</v>
      </c>
      <c r="E5" t="s">
        <v>401</v>
      </c>
      <c r="F5" t="s">
        <v>402</v>
      </c>
    </row>
    <row r="6" spans="1:6" ht="16.5" x14ac:dyDescent="0.25">
      <c r="A6" s="66">
        <v>67</v>
      </c>
      <c r="B6" s="65" t="s">
        <v>91</v>
      </c>
      <c r="C6" s="1" t="s">
        <v>403</v>
      </c>
      <c r="E6" t="s">
        <v>404</v>
      </c>
      <c r="F6" t="s">
        <v>405</v>
      </c>
    </row>
    <row r="7" spans="1:6" ht="16.5" x14ac:dyDescent="0.25">
      <c r="A7" s="66">
        <v>44</v>
      </c>
      <c r="B7" s="65" t="s">
        <v>406</v>
      </c>
      <c r="C7" s="1" t="s">
        <v>407</v>
      </c>
      <c r="E7" t="s">
        <v>408</v>
      </c>
      <c r="F7" t="s">
        <v>409</v>
      </c>
    </row>
    <row r="8" spans="1:6" ht="16.5" x14ac:dyDescent="0.25">
      <c r="A8" s="66">
        <v>69</v>
      </c>
      <c r="B8" s="65" t="s">
        <v>406</v>
      </c>
      <c r="C8" s="1" t="s">
        <v>410</v>
      </c>
      <c r="E8" t="s">
        <v>411</v>
      </c>
      <c r="F8" t="s">
        <v>412</v>
      </c>
    </row>
    <row r="9" spans="1:6" ht="16.5" x14ac:dyDescent="0.25">
      <c r="A9" s="66">
        <v>35</v>
      </c>
      <c r="B9" s="65" t="s">
        <v>67</v>
      </c>
      <c r="C9" s="1" t="s">
        <v>413</v>
      </c>
      <c r="E9" t="s">
        <v>414</v>
      </c>
      <c r="F9" s="67" t="s">
        <v>349</v>
      </c>
    </row>
    <row r="10" spans="1:6" ht="16.5" x14ac:dyDescent="0.25">
      <c r="A10" s="66">
        <v>27</v>
      </c>
      <c r="B10" s="65" t="s">
        <v>415</v>
      </c>
      <c r="C10" s="1" t="s">
        <v>416</v>
      </c>
      <c r="E10" t="s">
        <v>417</v>
      </c>
      <c r="F10" t="s">
        <v>418</v>
      </c>
    </row>
    <row r="11" spans="1:6" ht="16.5" x14ac:dyDescent="0.25">
      <c r="A11" s="66">
        <v>203</v>
      </c>
      <c r="B11" s="65" t="s">
        <v>419</v>
      </c>
      <c r="C11" s="1" t="s">
        <v>420</v>
      </c>
      <c r="E11" t="s">
        <v>421</v>
      </c>
      <c r="F11" t="s">
        <v>422</v>
      </c>
    </row>
    <row r="12" spans="1:6" ht="16.5" x14ac:dyDescent="0.25">
      <c r="A12" s="66">
        <v>202</v>
      </c>
      <c r="B12" s="65" t="s">
        <v>423</v>
      </c>
      <c r="C12" s="1" t="s">
        <v>424</v>
      </c>
      <c r="E12" t="s">
        <v>425</v>
      </c>
      <c r="F12" t="s">
        <v>426</v>
      </c>
    </row>
    <row r="13" spans="1:6" ht="16.5" x14ac:dyDescent="0.25">
      <c r="A13" s="68">
        <v>221</v>
      </c>
      <c r="B13" s="65" t="s">
        <v>98</v>
      </c>
      <c r="C13" s="1" t="s">
        <v>427</v>
      </c>
    </row>
    <row r="14" spans="1:6" ht="16.5" x14ac:dyDescent="0.25">
      <c r="A14" s="66">
        <v>49</v>
      </c>
      <c r="B14" s="65" t="s">
        <v>78</v>
      </c>
      <c r="C14" s="1" t="s">
        <v>428</v>
      </c>
    </row>
    <row r="15" spans="1:6" ht="16.5" x14ac:dyDescent="0.25">
      <c r="A15" s="66">
        <v>66</v>
      </c>
      <c r="B15" s="65" t="s">
        <v>88</v>
      </c>
      <c r="C15" s="1" t="s">
        <v>429</v>
      </c>
    </row>
    <row r="16" spans="1:6" ht="16.5" x14ac:dyDescent="0.25">
      <c r="A16" s="66">
        <v>97</v>
      </c>
      <c r="B16" s="65" t="s">
        <v>133</v>
      </c>
      <c r="C16" s="1" t="s">
        <v>430</v>
      </c>
    </row>
    <row r="17" spans="1:3" ht="16.5" x14ac:dyDescent="0.25">
      <c r="A17" s="66">
        <v>130</v>
      </c>
      <c r="B17" s="65" t="s">
        <v>431</v>
      </c>
      <c r="C17" s="1" t="s">
        <v>432</v>
      </c>
    </row>
    <row r="18" spans="1:3" ht="16.5" x14ac:dyDescent="0.25">
      <c r="A18" s="66">
        <v>152</v>
      </c>
      <c r="B18" s="65" t="s">
        <v>178</v>
      </c>
      <c r="C18" s="1" t="s">
        <v>433</v>
      </c>
    </row>
    <row r="19" spans="1:3" ht="16.5" x14ac:dyDescent="0.25">
      <c r="A19" s="66">
        <v>162</v>
      </c>
      <c r="B19" s="65" t="s">
        <v>185</v>
      </c>
      <c r="C19" s="1" t="s">
        <v>434</v>
      </c>
    </row>
    <row r="20" spans="1:3" ht="16.5" x14ac:dyDescent="0.25">
      <c r="A20" s="66">
        <v>169</v>
      </c>
      <c r="B20" s="65" t="s">
        <v>194</v>
      </c>
      <c r="C20" s="1" t="s">
        <v>435</v>
      </c>
    </row>
    <row r="21" spans="1:3" ht="16.5" x14ac:dyDescent="0.25">
      <c r="A21" s="66">
        <v>15</v>
      </c>
      <c r="B21" s="65" t="s">
        <v>436</v>
      </c>
      <c r="C21" s="1" t="s">
        <v>437</v>
      </c>
    </row>
    <row r="22" spans="1:3" ht="16.5" x14ac:dyDescent="0.25">
      <c r="A22" s="66">
        <v>18</v>
      </c>
      <c r="B22" s="65" t="s">
        <v>438</v>
      </c>
      <c r="C22" s="1" t="s">
        <v>439</v>
      </c>
    </row>
    <row r="23" spans="1:3" ht="16.5" x14ac:dyDescent="0.25">
      <c r="A23" s="66">
        <v>29</v>
      </c>
      <c r="B23" s="65" t="s">
        <v>42</v>
      </c>
      <c r="C23" s="1" t="s">
        <v>440</v>
      </c>
    </row>
    <row r="24" spans="1:3" ht="16.5" x14ac:dyDescent="0.25">
      <c r="A24" s="66">
        <v>26</v>
      </c>
      <c r="B24" s="65" t="s">
        <v>38</v>
      </c>
      <c r="C24" s="1" t="s">
        <v>39</v>
      </c>
    </row>
    <row r="25" spans="1:3" ht="16.5" x14ac:dyDescent="0.25">
      <c r="A25" s="64">
        <v>1</v>
      </c>
      <c r="B25" s="65" t="s">
        <v>12</v>
      </c>
      <c r="C25" s="1" t="s">
        <v>13</v>
      </c>
    </row>
    <row r="26" spans="1:3" ht="16.5" x14ac:dyDescent="0.25">
      <c r="A26" s="66">
        <v>2</v>
      </c>
      <c r="B26" s="65" t="s">
        <v>441</v>
      </c>
      <c r="C26" s="1" t="s">
        <v>442</v>
      </c>
    </row>
    <row r="27" spans="1:3" ht="16.5" x14ac:dyDescent="0.25">
      <c r="A27" s="66">
        <v>13</v>
      </c>
      <c r="B27" s="65" t="s">
        <v>443</v>
      </c>
      <c r="C27" s="1" t="s">
        <v>444</v>
      </c>
    </row>
    <row r="28" spans="1:3" ht="16.5" x14ac:dyDescent="0.25">
      <c r="A28" s="66">
        <v>7</v>
      </c>
      <c r="B28" s="65" t="s">
        <v>445</v>
      </c>
      <c r="C28" s="1" t="s">
        <v>446</v>
      </c>
    </row>
    <row r="29" spans="1:3" ht="16.5" x14ac:dyDescent="0.25">
      <c r="A29" s="66">
        <v>34</v>
      </c>
      <c r="B29" s="65" t="s">
        <v>447</v>
      </c>
      <c r="C29" s="1" t="s">
        <v>46</v>
      </c>
    </row>
    <row r="30" spans="1:3" ht="16.5" x14ac:dyDescent="0.25">
      <c r="A30" s="66">
        <v>113</v>
      </c>
      <c r="B30" s="65" t="s">
        <v>152</v>
      </c>
      <c r="C30" s="1" t="s">
        <v>153</v>
      </c>
    </row>
    <row r="31" spans="1:3" ht="16.5" x14ac:dyDescent="0.25">
      <c r="A31" s="66">
        <v>158</v>
      </c>
      <c r="B31" s="65" t="s">
        <v>448</v>
      </c>
      <c r="C31" s="1" t="s">
        <v>449</v>
      </c>
    </row>
    <row r="32" spans="1:3" ht="16.5" x14ac:dyDescent="0.25">
      <c r="A32" s="66">
        <v>174</v>
      </c>
      <c r="B32" s="65" t="s">
        <v>450</v>
      </c>
      <c r="C32" s="1" t="s">
        <v>451</v>
      </c>
    </row>
    <row r="33" spans="1:3" ht="16.5" x14ac:dyDescent="0.25">
      <c r="A33" s="66">
        <v>187</v>
      </c>
      <c r="B33" s="65" t="s">
        <v>452</v>
      </c>
      <c r="C33" s="1" t="s">
        <v>453</v>
      </c>
    </row>
    <row r="34" spans="1:3" ht="16.5" x14ac:dyDescent="0.25">
      <c r="A34" s="66">
        <v>188</v>
      </c>
      <c r="B34" s="65" t="s">
        <v>454</v>
      </c>
      <c r="C34" s="1" t="s">
        <v>455</v>
      </c>
    </row>
    <row r="35" spans="1:3" ht="16.5" x14ac:dyDescent="0.25">
      <c r="A35" s="66">
        <v>190</v>
      </c>
      <c r="B35" s="65" t="s">
        <v>456</v>
      </c>
      <c r="C35" s="1" t="s">
        <v>457</v>
      </c>
    </row>
    <row r="36" spans="1:3" ht="16.5" x14ac:dyDescent="0.25">
      <c r="A36" s="66">
        <v>68</v>
      </c>
      <c r="B36" s="65" t="s">
        <v>458</v>
      </c>
      <c r="C36" s="1" t="s">
        <v>459</v>
      </c>
    </row>
    <row r="37" spans="1:3" ht="16.5" x14ac:dyDescent="0.25">
      <c r="A37" s="66">
        <v>201</v>
      </c>
      <c r="B37" s="65" t="s">
        <v>460</v>
      </c>
      <c r="C37" s="1" t="s">
        <v>461</v>
      </c>
    </row>
    <row r="38" spans="1:3" ht="16.5" x14ac:dyDescent="0.25">
      <c r="A38" s="66">
        <v>207</v>
      </c>
      <c r="B38" s="65" t="s">
        <v>462</v>
      </c>
      <c r="C38" s="1" t="s">
        <v>463</v>
      </c>
    </row>
    <row r="39" spans="1:3" ht="16.5" x14ac:dyDescent="0.25">
      <c r="A39" s="66">
        <v>210</v>
      </c>
      <c r="B39" s="65" t="s">
        <v>464</v>
      </c>
      <c r="C39" s="1" t="s">
        <v>465</v>
      </c>
    </row>
    <row r="40" spans="1:3" ht="16.5" x14ac:dyDescent="0.25">
      <c r="A40" s="66">
        <v>218</v>
      </c>
      <c r="B40" s="65" t="s">
        <v>466</v>
      </c>
      <c r="C40" s="1" t="s">
        <v>467</v>
      </c>
    </row>
    <row r="41" spans="1:3" ht="16.5" x14ac:dyDescent="0.25">
      <c r="A41" s="66">
        <v>54</v>
      </c>
      <c r="B41" s="65" t="s">
        <v>86</v>
      </c>
      <c r="C41" s="1" t="s">
        <v>87</v>
      </c>
    </row>
    <row r="42" spans="1:3" ht="16.5" x14ac:dyDescent="0.25">
      <c r="A42" s="66">
        <v>249</v>
      </c>
      <c r="B42" s="65" t="s">
        <v>468</v>
      </c>
      <c r="C42" s="1" t="s">
        <v>469</v>
      </c>
    </row>
    <row r="43" spans="1:3" ht="16.5" x14ac:dyDescent="0.25">
      <c r="A43" s="66">
        <v>81</v>
      </c>
      <c r="B43" s="65" t="s">
        <v>114</v>
      </c>
      <c r="C43" s="1" t="s">
        <v>115</v>
      </c>
    </row>
    <row r="44" spans="1:3" ht="16.5" x14ac:dyDescent="0.25">
      <c r="A44" s="66">
        <v>144</v>
      </c>
      <c r="B44" s="65" t="s">
        <v>176</v>
      </c>
      <c r="C44" s="1" t="s">
        <v>177</v>
      </c>
    </row>
    <row r="45" spans="1:3" ht="16.5" x14ac:dyDescent="0.25">
      <c r="A45" s="66">
        <v>56</v>
      </c>
      <c r="B45" s="65" t="s">
        <v>339</v>
      </c>
      <c r="C45" s="1" t="s">
        <v>470</v>
      </c>
    </row>
    <row r="46" spans="1:3" ht="16.5" x14ac:dyDescent="0.25">
      <c r="A46" s="66">
        <v>107</v>
      </c>
      <c r="B46" s="65" t="s">
        <v>339</v>
      </c>
      <c r="C46" s="1" t="s">
        <v>471</v>
      </c>
    </row>
    <row r="47" spans="1:3" ht="16.5" x14ac:dyDescent="0.25">
      <c r="A47" s="66">
        <v>129</v>
      </c>
      <c r="B47" s="65" t="s">
        <v>339</v>
      </c>
      <c r="C47" s="1" t="s">
        <v>472</v>
      </c>
    </row>
    <row r="48" spans="1:3" ht="16.5" x14ac:dyDescent="0.25">
      <c r="A48" s="66">
        <v>172</v>
      </c>
      <c r="B48" s="65" t="s">
        <v>339</v>
      </c>
      <c r="C48" s="1" t="s">
        <v>473</v>
      </c>
    </row>
    <row r="49" spans="1:3" ht="16.5" x14ac:dyDescent="0.25">
      <c r="A49" s="66">
        <v>5</v>
      </c>
      <c r="B49" s="65" t="s">
        <v>17</v>
      </c>
      <c r="C49" s="1" t="s">
        <v>18</v>
      </c>
    </row>
    <row r="50" spans="1:3" ht="16.5" x14ac:dyDescent="0.25">
      <c r="A50" s="66">
        <v>8</v>
      </c>
      <c r="B50" s="65" t="s">
        <v>474</v>
      </c>
      <c r="C50" s="1" t="s">
        <v>475</v>
      </c>
    </row>
    <row r="51" spans="1:3" ht="16.5" x14ac:dyDescent="0.25">
      <c r="A51" s="66">
        <v>20</v>
      </c>
      <c r="B51" s="65" t="s">
        <v>476</v>
      </c>
      <c r="C51" s="1" t="s">
        <v>477</v>
      </c>
    </row>
    <row r="52" spans="1:3" ht="16.5" x14ac:dyDescent="0.25">
      <c r="A52" s="66">
        <v>36</v>
      </c>
      <c r="B52" s="65" t="s">
        <v>478</v>
      </c>
      <c r="C52" s="1" t="s">
        <v>479</v>
      </c>
    </row>
    <row r="53" spans="1:3" ht="16.5" x14ac:dyDescent="0.25">
      <c r="A53" s="66">
        <v>82</v>
      </c>
      <c r="B53" s="65" t="s">
        <v>109</v>
      </c>
      <c r="C53" s="1" t="s">
        <v>110</v>
      </c>
    </row>
    <row r="54" spans="1:3" ht="16.5" x14ac:dyDescent="0.25">
      <c r="A54" s="66">
        <v>143</v>
      </c>
      <c r="B54" s="65" t="s">
        <v>480</v>
      </c>
      <c r="C54" s="1" t="s">
        <v>481</v>
      </c>
    </row>
    <row r="55" spans="1:3" ht="16.5" x14ac:dyDescent="0.25">
      <c r="A55" s="66">
        <v>146</v>
      </c>
      <c r="B55" s="65" t="s">
        <v>482</v>
      </c>
      <c r="C55" s="1" t="s">
        <v>483</v>
      </c>
    </row>
    <row r="56" spans="1:3" ht="16.5" x14ac:dyDescent="0.25">
      <c r="A56" s="66">
        <v>43</v>
      </c>
      <c r="B56" s="65" t="s">
        <v>71</v>
      </c>
      <c r="C56" s="1" t="s">
        <v>72</v>
      </c>
    </row>
    <row r="57" spans="1:3" ht="16.5" x14ac:dyDescent="0.25">
      <c r="A57" s="66">
        <v>40</v>
      </c>
      <c r="B57" s="65" t="s">
        <v>484</v>
      </c>
      <c r="C57" s="1" t="s">
        <v>485</v>
      </c>
    </row>
    <row r="58" spans="1:3" ht="16.5" x14ac:dyDescent="0.25">
      <c r="A58" s="66">
        <v>14</v>
      </c>
      <c r="B58" s="65" t="s">
        <v>486</v>
      </c>
      <c r="C58" s="1" t="s">
        <v>487</v>
      </c>
    </row>
    <row r="59" spans="1:3" ht="16.5" x14ac:dyDescent="0.25">
      <c r="A59" s="66">
        <v>123</v>
      </c>
      <c r="B59" s="65" t="s">
        <v>158</v>
      </c>
      <c r="C59" s="1" t="s">
        <v>488</v>
      </c>
    </row>
    <row r="60" spans="1:3" ht="16.5" x14ac:dyDescent="0.25">
      <c r="A60" s="66">
        <v>149</v>
      </c>
      <c r="B60" s="65" t="s">
        <v>489</v>
      </c>
      <c r="C60" s="1" t="s">
        <v>490</v>
      </c>
    </row>
    <row r="61" spans="1:3" ht="16.5" x14ac:dyDescent="0.25">
      <c r="A61" s="66">
        <v>102</v>
      </c>
      <c r="B61" s="65" t="s">
        <v>141</v>
      </c>
      <c r="C61" s="1" t="s">
        <v>142</v>
      </c>
    </row>
    <row r="62" spans="1:3" ht="16.5" x14ac:dyDescent="0.25">
      <c r="A62" s="66">
        <v>59</v>
      </c>
      <c r="B62" s="65" t="s">
        <v>491</v>
      </c>
      <c r="C62" s="1" t="s">
        <v>492</v>
      </c>
    </row>
    <row r="63" spans="1:3" ht="16.5" x14ac:dyDescent="0.25">
      <c r="A63" s="66">
        <v>112</v>
      </c>
      <c r="B63" s="65" t="s">
        <v>493</v>
      </c>
      <c r="C63" s="1" t="s">
        <v>494</v>
      </c>
    </row>
    <row r="64" spans="1:3" ht="16.5" x14ac:dyDescent="0.25">
      <c r="A64" s="66">
        <v>30</v>
      </c>
      <c r="B64" s="65" t="s">
        <v>40</v>
      </c>
      <c r="C64" s="1" t="s">
        <v>41</v>
      </c>
    </row>
    <row r="65" spans="1:3" ht="16.5" x14ac:dyDescent="0.25">
      <c r="A65" s="66">
        <v>111</v>
      </c>
      <c r="B65" s="65" t="s">
        <v>495</v>
      </c>
      <c r="C65" s="1" t="s">
        <v>496</v>
      </c>
    </row>
    <row r="66" spans="1:3" ht="16.5" x14ac:dyDescent="0.25">
      <c r="A66" s="66">
        <v>24</v>
      </c>
      <c r="B66" s="65" t="s">
        <v>497</v>
      </c>
      <c r="C66" s="1" t="s">
        <v>498</v>
      </c>
    </row>
    <row r="67" spans="1:3" ht="16.5" x14ac:dyDescent="0.25">
      <c r="A67" s="66">
        <v>25</v>
      </c>
      <c r="B67" s="65" t="s">
        <v>499</v>
      </c>
      <c r="C67" s="1" t="s">
        <v>500</v>
      </c>
    </row>
    <row r="68" spans="1:3" ht="16.5" x14ac:dyDescent="0.25">
      <c r="A68" s="66">
        <v>42</v>
      </c>
      <c r="B68" s="65" t="s">
        <v>501</v>
      </c>
      <c r="C68" s="1" t="s">
        <v>502</v>
      </c>
    </row>
    <row r="69" spans="1:3" ht="16.5" x14ac:dyDescent="0.25">
      <c r="A69" s="66">
        <v>48</v>
      </c>
      <c r="B69" s="65" t="s">
        <v>80</v>
      </c>
      <c r="C69" s="1" t="s">
        <v>503</v>
      </c>
    </row>
    <row r="70" spans="1:3" ht="16.5" x14ac:dyDescent="0.25">
      <c r="A70" s="66">
        <v>50</v>
      </c>
      <c r="B70" s="65" t="s">
        <v>82</v>
      </c>
      <c r="C70" s="1" t="s">
        <v>504</v>
      </c>
    </row>
    <row r="71" spans="1:3" ht="16.5" x14ac:dyDescent="0.25">
      <c r="A71" s="66">
        <v>52</v>
      </c>
      <c r="B71" s="65" t="s">
        <v>505</v>
      </c>
      <c r="C71" s="1" t="s">
        <v>506</v>
      </c>
    </row>
    <row r="72" spans="1:3" ht="16.5" x14ac:dyDescent="0.25">
      <c r="A72" s="66">
        <v>53</v>
      </c>
      <c r="B72" s="65" t="s">
        <v>507</v>
      </c>
      <c r="C72" s="1" t="s">
        <v>508</v>
      </c>
    </row>
    <row r="73" spans="1:3" ht="16.5" x14ac:dyDescent="0.25">
      <c r="A73" s="66">
        <v>58</v>
      </c>
      <c r="B73" s="65" t="s">
        <v>509</v>
      </c>
      <c r="C73" s="1" t="s">
        <v>510</v>
      </c>
    </row>
    <row r="74" spans="1:3" ht="16.5" x14ac:dyDescent="0.25">
      <c r="A74" s="66">
        <v>62</v>
      </c>
      <c r="B74" s="65" t="s">
        <v>511</v>
      </c>
      <c r="C74" s="1" t="s">
        <v>498</v>
      </c>
    </row>
    <row r="75" spans="1:3" ht="16.5" x14ac:dyDescent="0.25">
      <c r="A75" s="66">
        <v>64</v>
      </c>
      <c r="B75" s="65" t="s">
        <v>512</v>
      </c>
      <c r="C75" s="1" t="s">
        <v>513</v>
      </c>
    </row>
    <row r="76" spans="1:3" ht="16.5" x14ac:dyDescent="0.25">
      <c r="A76" s="66">
        <v>95</v>
      </c>
      <c r="B76" s="65" t="s">
        <v>514</v>
      </c>
      <c r="C76" s="1" t="s">
        <v>515</v>
      </c>
    </row>
    <row r="77" spans="1:3" ht="16.5" x14ac:dyDescent="0.25">
      <c r="A77" s="66">
        <v>153</v>
      </c>
      <c r="B77" s="65" t="s">
        <v>516</v>
      </c>
      <c r="C77" s="1" t="s">
        <v>517</v>
      </c>
    </row>
    <row r="78" spans="1:3" ht="16.5" x14ac:dyDescent="0.25">
      <c r="A78" s="66">
        <v>154</v>
      </c>
      <c r="B78" s="65" t="s">
        <v>518</v>
      </c>
      <c r="C78" s="1" t="s">
        <v>180</v>
      </c>
    </row>
    <row r="79" spans="1:3" ht="16.5" x14ac:dyDescent="0.25">
      <c r="A79" s="66">
        <v>72</v>
      </c>
      <c r="B79" s="65" t="s">
        <v>101</v>
      </c>
      <c r="C79" s="1" t="s">
        <v>102</v>
      </c>
    </row>
    <row r="80" spans="1:3" ht="16.5" x14ac:dyDescent="0.25">
      <c r="A80" s="66">
        <v>89</v>
      </c>
      <c r="B80" s="65" t="s">
        <v>519</v>
      </c>
      <c r="C80" s="1" t="s">
        <v>520</v>
      </c>
    </row>
    <row r="81" spans="1:3" ht="16.5" x14ac:dyDescent="0.25">
      <c r="A81" s="66">
        <v>193</v>
      </c>
      <c r="B81" s="65" t="s">
        <v>135</v>
      </c>
      <c r="C81" s="1" t="s">
        <v>136</v>
      </c>
    </row>
    <row r="82" spans="1:3" ht="16.5" x14ac:dyDescent="0.25">
      <c r="A82" s="66">
        <v>200</v>
      </c>
      <c r="B82" s="65" t="s">
        <v>521</v>
      </c>
      <c r="C82" s="1" t="s">
        <v>338</v>
      </c>
    </row>
    <row r="83" spans="1:3" ht="16.5" x14ac:dyDescent="0.25">
      <c r="A83" s="66">
        <v>198</v>
      </c>
      <c r="B83" s="65" t="s">
        <v>522</v>
      </c>
      <c r="C83" s="1" t="s">
        <v>75</v>
      </c>
    </row>
    <row r="84" spans="1:3" ht="16.5" x14ac:dyDescent="0.25">
      <c r="A84" s="66">
        <v>204</v>
      </c>
      <c r="B84" s="65" t="s">
        <v>523</v>
      </c>
      <c r="C84" s="1" t="s">
        <v>485</v>
      </c>
    </row>
    <row r="85" spans="1:3" ht="16.5" x14ac:dyDescent="0.25">
      <c r="A85" s="66">
        <v>206</v>
      </c>
      <c r="B85" s="65" t="s">
        <v>524</v>
      </c>
      <c r="C85" s="1" t="s">
        <v>57</v>
      </c>
    </row>
    <row r="86" spans="1:3" ht="16.5" x14ac:dyDescent="0.25">
      <c r="A86" s="66">
        <v>230</v>
      </c>
      <c r="B86" s="65" t="s">
        <v>525</v>
      </c>
      <c r="C86" s="1" t="s">
        <v>526</v>
      </c>
    </row>
    <row r="87" spans="1:3" ht="16.5" x14ac:dyDescent="0.25">
      <c r="A87" s="66">
        <v>253</v>
      </c>
      <c r="B87" s="65" t="s">
        <v>527</v>
      </c>
      <c r="C87" s="1" t="s">
        <v>97</v>
      </c>
    </row>
    <row r="88" spans="1:3" ht="16.5" x14ac:dyDescent="0.25">
      <c r="A88" s="66">
        <v>256</v>
      </c>
      <c r="B88" s="65" t="s">
        <v>528</v>
      </c>
      <c r="C88" s="1" t="s">
        <v>175</v>
      </c>
    </row>
    <row r="89" spans="1:3" ht="16.5" x14ac:dyDescent="0.25">
      <c r="A89" s="66">
        <v>47</v>
      </c>
      <c r="B89" s="65" t="s">
        <v>73</v>
      </c>
      <c r="C89" s="1" t="s">
        <v>529</v>
      </c>
    </row>
    <row r="90" spans="1:3" ht="16.5" x14ac:dyDescent="0.25">
      <c r="A90" s="66">
        <v>166</v>
      </c>
      <c r="B90" s="65" t="s">
        <v>368</v>
      </c>
      <c r="C90" s="1" t="s">
        <v>530</v>
      </c>
    </row>
    <row r="91" spans="1:3" ht="16.5" x14ac:dyDescent="0.25">
      <c r="A91" s="66">
        <v>93</v>
      </c>
      <c r="B91" s="65" t="s">
        <v>131</v>
      </c>
      <c r="C91" s="1" t="s">
        <v>132</v>
      </c>
    </row>
    <row r="92" spans="1:3" ht="16.5" x14ac:dyDescent="0.25">
      <c r="A92" s="66">
        <v>45</v>
      </c>
      <c r="B92" s="65" t="s">
        <v>531</v>
      </c>
      <c r="C92" s="1" t="s">
        <v>532</v>
      </c>
    </row>
    <row r="93" spans="1:3" ht="16.5" x14ac:dyDescent="0.25">
      <c r="A93" s="66">
        <v>114</v>
      </c>
      <c r="B93" s="65" t="s">
        <v>533</v>
      </c>
      <c r="C93" s="1" t="s">
        <v>534</v>
      </c>
    </row>
    <row r="94" spans="1:3" ht="16.5" x14ac:dyDescent="0.25">
      <c r="A94" s="66">
        <v>96</v>
      </c>
      <c r="B94" s="65" t="s">
        <v>138</v>
      </c>
      <c r="C94" s="1" t="s">
        <v>139</v>
      </c>
    </row>
    <row r="95" spans="1:3" ht="16.5" x14ac:dyDescent="0.25">
      <c r="A95" s="66">
        <v>138</v>
      </c>
      <c r="B95" s="65" t="s">
        <v>168</v>
      </c>
      <c r="C95" s="1" t="s">
        <v>169</v>
      </c>
    </row>
    <row r="96" spans="1:3" ht="16.5" x14ac:dyDescent="0.25">
      <c r="A96" s="66">
        <v>31</v>
      </c>
      <c r="B96" s="65" t="s">
        <v>535</v>
      </c>
      <c r="C96" s="1" t="s">
        <v>312</v>
      </c>
    </row>
    <row r="97" spans="1:3" ht="16.5" x14ac:dyDescent="0.25">
      <c r="A97" s="66">
        <v>85</v>
      </c>
      <c r="B97" s="65" t="s">
        <v>536</v>
      </c>
      <c r="C97" s="1" t="s">
        <v>123</v>
      </c>
    </row>
    <row r="98" spans="1:3" ht="16.5" x14ac:dyDescent="0.25">
      <c r="A98" s="66">
        <v>57</v>
      </c>
      <c r="B98" s="65" t="s">
        <v>537</v>
      </c>
      <c r="C98" s="1" t="s">
        <v>538</v>
      </c>
    </row>
    <row r="99" spans="1:3" ht="16.5" x14ac:dyDescent="0.25">
      <c r="A99" s="66">
        <v>65</v>
      </c>
      <c r="B99" s="65" t="s">
        <v>539</v>
      </c>
      <c r="C99" s="1" t="s">
        <v>540</v>
      </c>
    </row>
    <row r="100" spans="1:3" ht="16.5" x14ac:dyDescent="0.25">
      <c r="A100" s="66">
        <v>70</v>
      </c>
      <c r="B100" s="65" t="s">
        <v>541</v>
      </c>
      <c r="C100" s="1" t="s">
        <v>542</v>
      </c>
    </row>
    <row r="101" spans="1:3" ht="16.5" x14ac:dyDescent="0.25">
      <c r="A101" s="66">
        <v>84</v>
      </c>
      <c r="B101" s="65" t="s">
        <v>543</v>
      </c>
      <c r="C101" s="1" t="s">
        <v>544</v>
      </c>
    </row>
    <row r="102" spans="1:3" ht="16.5" x14ac:dyDescent="0.25">
      <c r="A102" s="66">
        <v>94</v>
      </c>
      <c r="B102" s="65" t="s">
        <v>545</v>
      </c>
      <c r="C102" s="1" t="s">
        <v>546</v>
      </c>
    </row>
    <row r="103" spans="1:3" ht="16.5" x14ac:dyDescent="0.25">
      <c r="A103" s="66">
        <v>125</v>
      </c>
      <c r="B103" s="65" t="s">
        <v>161</v>
      </c>
      <c r="C103" s="1" t="s">
        <v>162</v>
      </c>
    </row>
    <row r="104" spans="1:3" ht="16.5" x14ac:dyDescent="0.25">
      <c r="A104" s="66">
        <v>41</v>
      </c>
      <c r="B104" s="65" t="s">
        <v>64</v>
      </c>
      <c r="C104" s="1" t="s">
        <v>65</v>
      </c>
    </row>
    <row r="105" spans="1:3" ht="16.5" x14ac:dyDescent="0.25">
      <c r="A105" s="66">
        <v>73</v>
      </c>
      <c r="B105" s="65" t="s">
        <v>547</v>
      </c>
      <c r="C105" s="1" t="s">
        <v>548</v>
      </c>
    </row>
    <row r="106" spans="1:3" ht="16.5" x14ac:dyDescent="0.25">
      <c r="A106" s="66">
        <v>79</v>
      </c>
      <c r="B106" s="65" t="s">
        <v>549</v>
      </c>
      <c r="C106" s="1" t="s">
        <v>550</v>
      </c>
    </row>
    <row r="107" spans="1:3" ht="16.5" x14ac:dyDescent="0.25">
      <c r="A107" s="66">
        <v>83</v>
      </c>
      <c r="B107" s="65" t="s">
        <v>111</v>
      </c>
      <c r="C107" s="1" t="s">
        <v>551</v>
      </c>
    </row>
    <row r="108" spans="1:3" ht="16.5" x14ac:dyDescent="0.25">
      <c r="A108" s="66">
        <v>120</v>
      </c>
      <c r="B108" s="65" t="s">
        <v>552</v>
      </c>
      <c r="C108" s="1" t="s">
        <v>553</v>
      </c>
    </row>
    <row r="109" spans="1:3" ht="16.5" x14ac:dyDescent="0.25">
      <c r="A109" s="66">
        <v>131</v>
      </c>
      <c r="B109" s="65" t="s">
        <v>554</v>
      </c>
      <c r="C109" s="1" t="s">
        <v>165</v>
      </c>
    </row>
    <row r="110" spans="1:3" ht="16.5" x14ac:dyDescent="0.25">
      <c r="A110" s="66">
        <v>136</v>
      </c>
      <c r="B110" s="65" t="s">
        <v>166</v>
      </c>
      <c r="C110" s="1" t="s">
        <v>167</v>
      </c>
    </row>
    <row r="111" spans="1:3" ht="16.5" x14ac:dyDescent="0.25">
      <c r="A111" s="66">
        <v>139</v>
      </c>
      <c r="B111" s="65" t="s">
        <v>555</v>
      </c>
      <c r="C111" s="1" t="s">
        <v>556</v>
      </c>
    </row>
    <row r="112" spans="1:3" ht="16.5" x14ac:dyDescent="0.25">
      <c r="A112" s="66">
        <v>142</v>
      </c>
      <c r="B112" s="65" t="s">
        <v>557</v>
      </c>
      <c r="C112" s="1" t="s">
        <v>154</v>
      </c>
    </row>
    <row r="113" spans="1:3" ht="16.5" x14ac:dyDescent="0.25">
      <c r="A113" s="66">
        <v>160</v>
      </c>
      <c r="B113" s="65" t="s">
        <v>558</v>
      </c>
      <c r="C113" s="1" t="s">
        <v>559</v>
      </c>
    </row>
    <row r="114" spans="1:3" ht="16.5" x14ac:dyDescent="0.25">
      <c r="A114" s="66">
        <v>250</v>
      </c>
      <c r="B114" s="65" t="s">
        <v>181</v>
      </c>
      <c r="C114" s="1" t="s">
        <v>182</v>
      </c>
    </row>
    <row r="115" spans="1:3" ht="16.5" x14ac:dyDescent="0.25">
      <c r="A115" s="66">
        <v>171</v>
      </c>
      <c r="B115" s="65" t="s">
        <v>560</v>
      </c>
      <c r="C115" s="1" t="s">
        <v>561</v>
      </c>
    </row>
    <row r="116" spans="1:3" ht="16.5" x14ac:dyDescent="0.25">
      <c r="A116" s="66">
        <v>179</v>
      </c>
      <c r="B116" s="65" t="s">
        <v>562</v>
      </c>
      <c r="C116" s="1" t="s">
        <v>563</v>
      </c>
    </row>
    <row r="117" spans="1:3" ht="16.5" x14ac:dyDescent="0.25">
      <c r="A117" s="66">
        <v>180</v>
      </c>
      <c r="B117" s="65" t="s">
        <v>564</v>
      </c>
      <c r="C117" s="1" t="s">
        <v>565</v>
      </c>
    </row>
    <row r="118" spans="1:3" ht="16.5" x14ac:dyDescent="0.25">
      <c r="A118" s="66">
        <v>185</v>
      </c>
      <c r="B118" s="65" t="s">
        <v>566</v>
      </c>
      <c r="C118" s="1" t="s">
        <v>567</v>
      </c>
    </row>
    <row r="119" spans="1:3" ht="16.5" x14ac:dyDescent="0.25">
      <c r="A119" s="66">
        <v>192</v>
      </c>
      <c r="B119" s="65" t="s">
        <v>127</v>
      </c>
      <c r="C119" s="1" t="s">
        <v>568</v>
      </c>
    </row>
    <row r="120" spans="1:3" ht="16.5" x14ac:dyDescent="0.25">
      <c r="A120" s="66">
        <v>197</v>
      </c>
      <c r="B120" s="65" t="s">
        <v>569</v>
      </c>
      <c r="C120" s="1" t="s">
        <v>570</v>
      </c>
    </row>
    <row r="121" spans="1:3" ht="16.5" x14ac:dyDescent="0.25">
      <c r="A121" s="66">
        <v>205</v>
      </c>
      <c r="B121" s="65" t="s">
        <v>163</v>
      </c>
      <c r="C121" s="1" t="s">
        <v>164</v>
      </c>
    </row>
    <row r="122" spans="1:3" ht="16.5" x14ac:dyDescent="0.25">
      <c r="A122" s="66">
        <v>209</v>
      </c>
      <c r="B122" s="65" t="s">
        <v>571</v>
      </c>
      <c r="C122" s="1" t="s">
        <v>572</v>
      </c>
    </row>
    <row r="123" spans="1:3" ht="16.5" x14ac:dyDescent="0.25">
      <c r="A123" s="66">
        <v>215</v>
      </c>
      <c r="B123" s="65" t="s">
        <v>573</v>
      </c>
      <c r="C123" s="1" t="s">
        <v>574</v>
      </c>
    </row>
    <row r="124" spans="1:3" ht="16.5" x14ac:dyDescent="0.25">
      <c r="A124" s="66">
        <v>216</v>
      </c>
      <c r="B124" s="65" t="s">
        <v>575</v>
      </c>
      <c r="C124" s="1" t="s">
        <v>576</v>
      </c>
    </row>
    <row r="125" spans="1:3" ht="16.5" x14ac:dyDescent="0.25">
      <c r="A125" s="66">
        <v>217</v>
      </c>
      <c r="B125" s="65" t="s">
        <v>577</v>
      </c>
      <c r="C125" s="1" t="s">
        <v>578</v>
      </c>
    </row>
    <row r="126" spans="1:3" ht="16.5" x14ac:dyDescent="0.25">
      <c r="A126" s="66">
        <v>219</v>
      </c>
      <c r="B126" s="65" t="s">
        <v>579</v>
      </c>
      <c r="C126" s="1" t="s">
        <v>580</v>
      </c>
    </row>
    <row r="127" spans="1:3" ht="16.5" x14ac:dyDescent="0.25">
      <c r="A127" s="66">
        <v>223</v>
      </c>
      <c r="B127" s="65" t="s">
        <v>129</v>
      </c>
      <c r="C127" s="1" t="s">
        <v>130</v>
      </c>
    </row>
    <row r="128" spans="1:3" ht="16.5" x14ac:dyDescent="0.25">
      <c r="A128" s="66">
        <v>231</v>
      </c>
      <c r="B128" s="65" t="s">
        <v>581</v>
      </c>
      <c r="C128" s="1" t="s">
        <v>90</v>
      </c>
    </row>
    <row r="129" spans="1:3" ht="16.5" x14ac:dyDescent="0.25">
      <c r="A129" s="66">
        <v>236</v>
      </c>
      <c r="B129" s="65" t="s">
        <v>582</v>
      </c>
      <c r="C129" s="1" t="s">
        <v>583</v>
      </c>
    </row>
    <row r="130" spans="1:3" ht="16.5" x14ac:dyDescent="0.25">
      <c r="A130" s="66">
        <v>242</v>
      </c>
      <c r="B130" s="65" t="s">
        <v>584</v>
      </c>
      <c r="C130" s="1" t="s">
        <v>147</v>
      </c>
    </row>
    <row r="131" spans="1:3" ht="16.5" x14ac:dyDescent="0.25">
      <c r="A131" s="66">
        <v>246</v>
      </c>
      <c r="B131" s="65" t="s">
        <v>585</v>
      </c>
      <c r="C131" s="1" t="s">
        <v>33</v>
      </c>
    </row>
    <row r="132" spans="1:3" ht="16.5" x14ac:dyDescent="0.25">
      <c r="A132" s="66">
        <v>248</v>
      </c>
      <c r="B132" s="65" t="s">
        <v>586</v>
      </c>
      <c r="C132" s="1" t="s">
        <v>69</v>
      </c>
    </row>
    <row r="133" spans="1:3" ht="16.5" x14ac:dyDescent="0.25">
      <c r="A133" s="66">
        <v>259</v>
      </c>
      <c r="B133" s="65" t="s">
        <v>587</v>
      </c>
      <c r="C133" s="6" t="s">
        <v>55</v>
      </c>
    </row>
    <row r="134" spans="1:3" ht="16.5" x14ac:dyDescent="0.25">
      <c r="A134" s="66">
        <v>261</v>
      </c>
      <c r="B134" s="65" t="s">
        <v>588</v>
      </c>
      <c r="C134" s="1" t="s">
        <v>58</v>
      </c>
    </row>
    <row r="135" spans="1:3" ht="16.5" x14ac:dyDescent="0.25">
      <c r="A135" s="66">
        <v>263</v>
      </c>
      <c r="B135" s="65" t="s">
        <v>122</v>
      </c>
      <c r="C135" s="1" t="s">
        <v>762</v>
      </c>
    </row>
    <row r="136" spans="1:3" ht="16.5" x14ac:dyDescent="0.25">
      <c r="A136" s="66">
        <v>23</v>
      </c>
      <c r="B136" s="65" t="s">
        <v>589</v>
      </c>
      <c r="C136" s="1" t="s">
        <v>34</v>
      </c>
    </row>
    <row r="137" spans="1:3" ht="16.5" x14ac:dyDescent="0.25">
      <c r="A137" s="66">
        <v>39</v>
      </c>
      <c r="B137" s="65" t="s">
        <v>590</v>
      </c>
      <c r="C137" s="1" t="s">
        <v>591</v>
      </c>
    </row>
    <row r="138" spans="1:3" ht="16.5" x14ac:dyDescent="0.25">
      <c r="A138" s="66">
        <v>63</v>
      </c>
      <c r="B138" s="65" t="s">
        <v>592</v>
      </c>
      <c r="C138" s="1" t="s">
        <v>593</v>
      </c>
    </row>
    <row r="139" spans="1:3" ht="16.5" x14ac:dyDescent="0.25">
      <c r="A139" s="66">
        <v>87</v>
      </c>
      <c r="B139" s="65" t="s">
        <v>594</v>
      </c>
      <c r="C139" s="1" t="s">
        <v>595</v>
      </c>
    </row>
    <row r="140" spans="1:3" ht="16.5" x14ac:dyDescent="0.25">
      <c r="A140" s="66">
        <v>128</v>
      </c>
      <c r="B140" s="65" t="s">
        <v>596</v>
      </c>
      <c r="C140" s="1" t="s">
        <v>597</v>
      </c>
    </row>
    <row r="141" spans="1:3" ht="16.5" x14ac:dyDescent="0.25">
      <c r="A141" s="66">
        <v>151</v>
      </c>
      <c r="B141" s="65" t="s">
        <v>598</v>
      </c>
      <c r="C141" s="1" t="s">
        <v>599</v>
      </c>
    </row>
    <row r="142" spans="1:3" ht="16.5" x14ac:dyDescent="0.25">
      <c r="A142" s="66">
        <v>167</v>
      </c>
      <c r="B142" s="65" t="s">
        <v>600</v>
      </c>
      <c r="C142" s="1" t="s">
        <v>601</v>
      </c>
    </row>
    <row r="143" spans="1:3" ht="16.5" x14ac:dyDescent="0.25">
      <c r="A143" s="66">
        <v>170</v>
      </c>
      <c r="B143" s="65" t="s">
        <v>602</v>
      </c>
      <c r="C143" s="1" t="s">
        <v>603</v>
      </c>
    </row>
    <row r="144" spans="1:3" ht="16.5" x14ac:dyDescent="0.25">
      <c r="A144" s="66">
        <v>55</v>
      </c>
      <c r="B144" s="65" t="s">
        <v>84</v>
      </c>
      <c r="C144" s="1" t="s">
        <v>85</v>
      </c>
    </row>
    <row r="145" spans="1:3" ht="16.5" x14ac:dyDescent="0.25">
      <c r="A145" s="66">
        <v>178</v>
      </c>
      <c r="B145" s="65" t="s">
        <v>604</v>
      </c>
      <c r="C145" s="1" t="s">
        <v>605</v>
      </c>
    </row>
    <row r="146" spans="1:3" ht="16.5" x14ac:dyDescent="0.25">
      <c r="A146" s="66">
        <v>181</v>
      </c>
      <c r="B146" s="65" t="s">
        <v>606</v>
      </c>
      <c r="C146" s="1" t="s">
        <v>607</v>
      </c>
    </row>
    <row r="147" spans="1:3" ht="16.5" x14ac:dyDescent="0.25">
      <c r="A147" s="66">
        <v>77</v>
      </c>
      <c r="B147" s="65" t="s">
        <v>608</v>
      </c>
      <c r="C147" s="1" t="s">
        <v>609</v>
      </c>
    </row>
    <row r="148" spans="1:3" ht="16.5" x14ac:dyDescent="0.25">
      <c r="A148" s="66">
        <v>92</v>
      </c>
      <c r="B148" s="65" t="s">
        <v>610</v>
      </c>
      <c r="C148" s="1" t="s">
        <v>611</v>
      </c>
    </row>
    <row r="149" spans="1:3" ht="16.5" x14ac:dyDescent="0.25">
      <c r="A149" s="66">
        <v>195</v>
      </c>
      <c r="B149" s="65" t="s">
        <v>612</v>
      </c>
      <c r="C149" s="1" t="s">
        <v>613</v>
      </c>
    </row>
    <row r="150" spans="1:3" ht="16.5" x14ac:dyDescent="0.25">
      <c r="A150" s="66">
        <v>196</v>
      </c>
      <c r="B150" s="65" t="s">
        <v>614</v>
      </c>
      <c r="C150" s="1" t="s">
        <v>615</v>
      </c>
    </row>
    <row r="151" spans="1:3" ht="16.5" x14ac:dyDescent="0.25">
      <c r="A151" s="66">
        <v>225</v>
      </c>
      <c r="B151" s="65" t="s">
        <v>183</v>
      </c>
      <c r="C151" s="1" t="s">
        <v>184</v>
      </c>
    </row>
    <row r="152" spans="1:3" ht="16.5" x14ac:dyDescent="0.25">
      <c r="A152" s="66">
        <v>234</v>
      </c>
      <c r="B152" s="65" t="s">
        <v>616</v>
      </c>
      <c r="C152" s="1" t="s">
        <v>160</v>
      </c>
    </row>
    <row r="153" spans="1:3" ht="16.5" x14ac:dyDescent="0.25">
      <c r="A153" s="66">
        <v>243</v>
      </c>
      <c r="B153" s="65" t="s">
        <v>617</v>
      </c>
      <c r="C153" s="1" t="s">
        <v>146</v>
      </c>
    </row>
    <row r="154" spans="1:3" ht="16.5" x14ac:dyDescent="0.25">
      <c r="A154" s="66">
        <v>244</v>
      </c>
      <c r="B154" s="65" t="s">
        <v>618</v>
      </c>
      <c r="C154" s="1" t="s">
        <v>140</v>
      </c>
    </row>
    <row r="155" spans="1:3" ht="16.5" x14ac:dyDescent="0.25">
      <c r="A155" s="66">
        <v>106</v>
      </c>
      <c r="B155" s="65" t="s">
        <v>148</v>
      </c>
      <c r="C155" s="1" t="s">
        <v>619</v>
      </c>
    </row>
    <row r="156" spans="1:3" ht="16.5" x14ac:dyDescent="0.25">
      <c r="A156" s="66">
        <v>251</v>
      </c>
      <c r="B156" s="65" t="s">
        <v>620</v>
      </c>
      <c r="C156" s="1" t="s">
        <v>124</v>
      </c>
    </row>
    <row r="157" spans="1:3" ht="16.5" x14ac:dyDescent="0.25">
      <c r="A157" s="66">
        <v>252</v>
      </c>
      <c r="B157" s="65" t="s">
        <v>59</v>
      </c>
      <c r="C157" s="1" t="s">
        <v>60</v>
      </c>
    </row>
    <row r="158" spans="1:3" ht="16.5" x14ac:dyDescent="0.25">
      <c r="A158" s="66">
        <v>254</v>
      </c>
      <c r="B158" s="65" t="s">
        <v>621</v>
      </c>
      <c r="C158" s="1" t="s">
        <v>622</v>
      </c>
    </row>
    <row r="159" spans="1:3" ht="16.5" x14ac:dyDescent="0.25">
      <c r="A159" s="66">
        <v>255</v>
      </c>
      <c r="B159" s="65" t="s">
        <v>623</v>
      </c>
      <c r="C159" s="1" t="s">
        <v>117</v>
      </c>
    </row>
    <row r="160" spans="1:3" ht="16.5" x14ac:dyDescent="0.25">
      <c r="A160" s="66">
        <v>257</v>
      </c>
      <c r="B160" s="65" t="s">
        <v>624</v>
      </c>
      <c r="C160" s="1" t="s">
        <v>108</v>
      </c>
    </row>
    <row r="161" spans="1:3" ht="16.5" x14ac:dyDescent="0.25">
      <c r="A161" s="66">
        <v>258</v>
      </c>
      <c r="B161" s="65" t="s">
        <v>625</v>
      </c>
      <c r="C161" s="1" t="s">
        <v>104</v>
      </c>
    </row>
    <row r="162" spans="1:3" ht="16.5" x14ac:dyDescent="0.25">
      <c r="A162" s="66">
        <v>173</v>
      </c>
      <c r="B162" s="65" t="s">
        <v>196</v>
      </c>
      <c r="C162" s="1" t="s">
        <v>197</v>
      </c>
    </row>
    <row r="163" spans="1:3" ht="16.5" x14ac:dyDescent="0.25">
      <c r="A163" s="66">
        <v>189</v>
      </c>
      <c r="B163" s="65" t="s">
        <v>626</v>
      </c>
      <c r="C163" s="1" t="s">
        <v>627</v>
      </c>
    </row>
    <row r="164" spans="1:3" ht="16.5" x14ac:dyDescent="0.25">
      <c r="A164" s="66">
        <v>9</v>
      </c>
      <c r="B164" s="65" t="s">
        <v>628</v>
      </c>
      <c r="C164" s="1" t="s">
        <v>629</v>
      </c>
    </row>
    <row r="165" spans="1:3" ht="16.5" x14ac:dyDescent="0.25">
      <c r="A165" s="66">
        <v>117</v>
      </c>
      <c r="B165" s="65" t="s">
        <v>630</v>
      </c>
      <c r="C165" s="1" t="s">
        <v>631</v>
      </c>
    </row>
    <row r="166" spans="1:3" ht="16.5" x14ac:dyDescent="0.25">
      <c r="A166" s="66">
        <v>119</v>
      </c>
      <c r="B166" s="65" t="s">
        <v>632</v>
      </c>
      <c r="C166" s="1" t="s">
        <v>633</v>
      </c>
    </row>
    <row r="167" spans="1:3" ht="16.5" x14ac:dyDescent="0.25">
      <c r="A167" s="66">
        <v>148</v>
      </c>
      <c r="B167" s="65" t="s">
        <v>634</v>
      </c>
      <c r="C167" s="1" t="s">
        <v>635</v>
      </c>
    </row>
    <row r="168" spans="1:3" ht="16.5" x14ac:dyDescent="0.25">
      <c r="A168" s="66">
        <v>159</v>
      </c>
      <c r="B168" s="65" t="s">
        <v>636</v>
      </c>
      <c r="C168" s="1" t="s">
        <v>637</v>
      </c>
    </row>
    <row r="169" spans="1:3" ht="16.5" x14ac:dyDescent="0.25">
      <c r="A169" s="66">
        <v>168</v>
      </c>
      <c r="B169" s="65" t="s">
        <v>638</v>
      </c>
      <c r="C169" s="1" t="s">
        <v>639</v>
      </c>
    </row>
    <row r="170" spans="1:3" ht="16.5" x14ac:dyDescent="0.25">
      <c r="A170" s="66">
        <v>86</v>
      </c>
      <c r="B170" s="65" t="s">
        <v>640</v>
      </c>
      <c r="C170" s="1" t="s">
        <v>641</v>
      </c>
    </row>
    <row r="171" spans="1:3" ht="16.5" x14ac:dyDescent="0.25">
      <c r="A171" s="66">
        <v>3</v>
      </c>
      <c r="B171" s="65" t="s">
        <v>642</v>
      </c>
      <c r="C171" s="1" t="s">
        <v>643</v>
      </c>
    </row>
    <row r="172" spans="1:3" ht="16.5" x14ac:dyDescent="0.25">
      <c r="A172" s="66">
        <v>21</v>
      </c>
      <c r="B172" s="65" t="s">
        <v>644</v>
      </c>
      <c r="C172" s="1" t="s">
        <v>645</v>
      </c>
    </row>
    <row r="173" spans="1:3" ht="16.5" x14ac:dyDescent="0.25">
      <c r="A173" s="66">
        <v>98</v>
      </c>
      <c r="B173" s="65" t="s">
        <v>646</v>
      </c>
      <c r="C173" s="1" t="s">
        <v>647</v>
      </c>
    </row>
    <row r="174" spans="1:3" ht="16.5" x14ac:dyDescent="0.25">
      <c r="A174" s="66">
        <v>38</v>
      </c>
      <c r="B174" s="65" t="s">
        <v>648</v>
      </c>
      <c r="C174" s="1" t="s">
        <v>649</v>
      </c>
    </row>
    <row r="175" spans="1:3" ht="16.5" x14ac:dyDescent="0.25">
      <c r="A175" s="66">
        <v>100</v>
      </c>
      <c r="B175" s="65" t="s">
        <v>650</v>
      </c>
      <c r="C175" s="1" t="s">
        <v>651</v>
      </c>
    </row>
    <row r="176" spans="1:3" ht="16.5" x14ac:dyDescent="0.25">
      <c r="A176" s="66">
        <v>101</v>
      </c>
      <c r="B176" s="65" t="s">
        <v>652</v>
      </c>
      <c r="C176" s="1" t="s">
        <v>653</v>
      </c>
    </row>
    <row r="177" spans="1:3" ht="16.5" x14ac:dyDescent="0.25">
      <c r="A177" s="66">
        <v>103</v>
      </c>
      <c r="B177" s="65" t="s">
        <v>654</v>
      </c>
      <c r="C177" s="1" t="s">
        <v>655</v>
      </c>
    </row>
    <row r="178" spans="1:3" ht="16.5" x14ac:dyDescent="0.25">
      <c r="A178" s="66">
        <v>115</v>
      </c>
      <c r="B178" s="65" t="s">
        <v>656</v>
      </c>
      <c r="C178" s="1" t="s">
        <v>657</v>
      </c>
    </row>
    <row r="179" spans="1:3" ht="16.5" x14ac:dyDescent="0.25">
      <c r="A179" s="66">
        <v>116</v>
      </c>
      <c r="B179" s="65" t="s">
        <v>658</v>
      </c>
      <c r="C179" s="1" t="s">
        <v>659</v>
      </c>
    </row>
    <row r="180" spans="1:3" ht="16.5" x14ac:dyDescent="0.25">
      <c r="A180" s="66">
        <v>118</v>
      </c>
      <c r="B180" s="65" t="s">
        <v>660</v>
      </c>
      <c r="C180" s="1" t="s">
        <v>661</v>
      </c>
    </row>
    <row r="181" spans="1:3" ht="16.5" x14ac:dyDescent="0.25">
      <c r="A181" s="66">
        <v>122</v>
      </c>
      <c r="B181" s="65" t="s">
        <v>662</v>
      </c>
      <c r="C181" s="1" t="s">
        <v>663</v>
      </c>
    </row>
    <row r="182" spans="1:3" ht="16.5" x14ac:dyDescent="0.25">
      <c r="A182" s="66">
        <v>124</v>
      </c>
      <c r="B182" s="65" t="s">
        <v>664</v>
      </c>
      <c r="C182" s="1" t="s">
        <v>665</v>
      </c>
    </row>
    <row r="183" spans="1:3" ht="16.5" x14ac:dyDescent="0.25">
      <c r="A183" s="66">
        <v>126</v>
      </c>
      <c r="B183" s="65" t="s">
        <v>666</v>
      </c>
      <c r="C183" s="1" t="s">
        <v>667</v>
      </c>
    </row>
    <row r="184" spans="1:3" ht="16.5" x14ac:dyDescent="0.25">
      <c r="A184" s="66">
        <v>127</v>
      </c>
      <c r="B184" s="65" t="s">
        <v>668</v>
      </c>
      <c r="C184" s="1" t="s">
        <v>669</v>
      </c>
    </row>
    <row r="185" spans="1:3" ht="16.5" x14ac:dyDescent="0.25">
      <c r="A185" s="66">
        <v>132</v>
      </c>
      <c r="B185" s="65" t="s">
        <v>670</v>
      </c>
      <c r="C185" s="1" t="s">
        <v>671</v>
      </c>
    </row>
    <row r="186" spans="1:3" ht="16.5" x14ac:dyDescent="0.25">
      <c r="A186" s="66">
        <v>133</v>
      </c>
      <c r="B186" s="65" t="s">
        <v>672</v>
      </c>
      <c r="C186" s="1" t="s">
        <v>673</v>
      </c>
    </row>
    <row r="187" spans="1:3" ht="16.5" x14ac:dyDescent="0.25">
      <c r="A187" s="66">
        <v>134</v>
      </c>
      <c r="B187" s="65" t="s">
        <v>674</v>
      </c>
      <c r="C187" s="1" t="s">
        <v>675</v>
      </c>
    </row>
    <row r="188" spans="1:3" ht="16.5" x14ac:dyDescent="0.25">
      <c r="A188" s="66">
        <v>135</v>
      </c>
      <c r="B188" s="65" t="s">
        <v>676</v>
      </c>
      <c r="C188" s="1" t="s">
        <v>677</v>
      </c>
    </row>
    <row r="189" spans="1:3" ht="16.5" x14ac:dyDescent="0.25">
      <c r="A189" s="66">
        <v>141</v>
      </c>
      <c r="B189" s="65" t="s">
        <v>678</v>
      </c>
      <c r="C189" s="1" t="s">
        <v>679</v>
      </c>
    </row>
    <row r="190" spans="1:3" ht="16.5" x14ac:dyDescent="0.25">
      <c r="A190" s="66">
        <v>145</v>
      </c>
      <c r="B190" s="65" t="s">
        <v>680</v>
      </c>
      <c r="C190" s="1" t="s">
        <v>681</v>
      </c>
    </row>
    <row r="191" spans="1:3" ht="16.5" x14ac:dyDescent="0.25">
      <c r="A191" s="66">
        <v>147</v>
      </c>
      <c r="B191" s="65" t="s">
        <v>682</v>
      </c>
      <c r="C191" s="1" t="s">
        <v>683</v>
      </c>
    </row>
    <row r="192" spans="1:3" ht="16.5" x14ac:dyDescent="0.25">
      <c r="A192" s="66">
        <v>6</v>
      </c>
      <c r="B192" s="65" t="s">
        <v>20</v>
      </c>
      <c r="C192" s="1" t="s">
        <v>21</v>
      </c>
    </row>
    <row r="193" spans="1:3" ht="16.5" x14ac:dyDescent="0.25">
      <c r="A193" s="66">
        <v>16</v>
      </c>
      <c r="B193" s="65" t="s">
        <v>29</v>
      </c>
      <c r="C193" s="1" t="s">
        <v>30</v>
      </c>
    </row>
    <row r="194" spans="1:3" ht="16.5" x14ac:dyDescent="0.25">
      <c r="A194" s="66">
        <v>37</v>
      </c>
      <c r="B194" s="65" t="s">
        <v>62</v>
      </c>
      <c r="C194" s="1" t="s">
        <v>63</v>
      </c>
    </row>
    <row r="195" spans="1:3" ht="16.5" x14ac:dyDescent="0.25">
      <c r="A195" s="66">
        <v>19</v>
      </c>
      <c r="B195" s="65" t="s">
        <v>31</v>
      </c>
      <c r="C195" s="1" t="s">
        <v>281</v>
      </c>
    </row>
    <row r="196" spans="1:3" ht="16.5" x14ac:dyDescent="0.25">
      <c r="A196" s="66">
        <v>28</v>
      </c>
      <c r="B196" s="65" t="s">
        <v>44</v>
      </c>
      <c r="C196" s="1" t="s">
        <v>684</v>
      </c>
    </row>
    <row r="197" spans="1:3" ht="16.5" x14ac:dyDescent="0.25">
      <c r="A197" s="66">
        <v>76</v>
      </c>
      <c r="B197" s="65" t="s">
        <v>685</v>
      </c>
      <c r="C197" s="1" t="s">
        <v>686</v>
      </c>
    </row>
    <row r="198" spans="1:3" ht="16.5" x14ac:dyDescent="0.25">
      <c r="A198" s="66">
        <v>99</v>
      </c>
      <c r="B198" s="65" t="s">
        <v>687</v>
      </c>
      <c r="C198" s="1" t="s">
        <v>688</v>
      </c>
    </row>
    <row r="199" spans="1:3" ht="16.5" x14ac:dyDescent="0.25">
      <c r="A199" s="66">
        <v>104</v>
      </c>
      <c r="B199" s="65" t="s">
        <v>689</v>
      </c>
      <c r="C199" s="1" t="s">
        <v>690</v>
      </c>
    </row>
    <row r="200" spans="1:3" ht="16.5" x14ac:dyDescent="0.25">
      <c r="A200" s="66">
        <v>105</v>
      </c>
      <c r="B200" s="65" t="s">
        <v>691</v>
      </c>
      <c r="C200" s="1" t="s">
        <v>692</v>
      </c>
    </row>
    <row r="201" spans="1:3" ht="16.5" x14ac:dyDescent="0.25">
      <c r="A201" s="66">
        <v>137</v>
      </c>
      <c r="B201" s="65" t="s">
        <v>693</v>
      </c>
      <c r="C201" s="1" t="s">
        <v>341</v>
      </c>
    </row>
    <row r="202" spans="1:3" ht="16.5" x14ac:dyDescent="0.25">
      <c r="A202" s="66">
        <v>155</v>
      </c>
      <c r="B202" s="65" t="s">
        <v>694</v>
      </c>
      <c r="C202" s="1" t="s">
        <v>695</v>
      </c>
    </row>
    <row r="203" spans="1:3" ht="16.5" x14ac:dyDescent="0.25">
      <c r="A203" s="66">
        <v>157</v>
      </c>
      <c r="B203" s="65" t="s">
        <v>696</v>
      </c>
      <c r="C203" s="1" t="s">
        <v>697</v>
      </c>
    </row>
    <row r="204" spans="1:3" ht="16.5" x14ac:dyDescent="0.25">
      <c r="A204" s="66">
        <v>32</v>
      </c>
      <c r="B204" s="65" t="s">
        <v>47</v>
      </c>
      <c r="C204" s="1" t="s">
        <v>48</v>
      </c>
    </row>
    <row r="205" spans="1:3" ht="16.5" x14ac:dyDescent="0.25">
      <c r="A205" s="66">
        <v>60</v>
      </c>
      <c r="B205" s="65" t="s">
        <v>698</v>
      </c>
      <c r="C205" s="1" t="s">
        <v>699</v>
      </c>
    </row>
    <row r="206" spans="1:3" ht="16.5" x14ac:dyDescent="0.25">
      <c r="A206" s="66">
        <v>33</v>
      </c>
      <c r="B206" s="65" t="s">
        <v>50</v>
      </c>
      <c r="C206" s="1" t="s">
        <v>51</v>
      </c>
    </row>
    <row r="207" spans="1:3" ht="16.5" x14ac:dyDescent="0.25">
      <c r="A207" s="66">
        <v>194</v>
      </c>
      <c r="B207" s="65" t="s">
        <v>700</v>
      </c>
      <c r="C207" s="1" t="s">
        <v>701</v>
      </c>
    </row>
    <row r="208" spans="1:3" ht="16.5" x14ac:dyDescent="0.25">
      <c r="A208" s="66">
        <v>199</v>
      </c>
      <c r="B208" s="65" t="s">
        <v>702</v>
      </c>
      <c r="C208" s="1" t="s">
        <v>703</v>
      </c>
    </row>
    <row r="209" spans="1:3" ht="16.5" x14ac:dyDescent="0.25">
      <c r="A209" s="66">
        <v>208</v>
      </c>
      <c r="B209" s="65" t="s">
        <v>704</v>
      </c>
      <c r="C209" s="1" t="s">
        <v>705</v>
      </c>
    </row>
    <row r="210" spans="1:3" ht="16.5" x14ac:dyDescent="0.25">
      <c r="A210" s="66">
        <v>51</v>
      </c>
      <c r="B210" s="65" t="s">
        <v>706</v>
      </c>
      <c r="C210" s="1" t="s">
        <v>707</v>
      </c>
    </row>
    <row r="211" spans="1:3" ht="16.5" x14ac:dyDescent="0.25">
      <c r="A211" s="66">
        <v>214</v>
      </c>
      <c r="B211" s="65" t="s">
        <v>708</v>
      </c>
      <c r="C211" s="1" t="s">
        <v>709</v>
      </c>
    </row>
    <row r="212" spans="1:3" ht="16.5" x14ac:dyDescent="0.25">
      <c r="A212" s="66">
        <v>239</v>
      </c>
      <c r="B212" s="65" t="s">
        <v>710</v>
      </c>
      <c r="C212" s="1" t="s">
        <v>202</v>
      </c>
    </row>
    <row r="213" spans="1:3" ht="16.5" x14ac:dyDescent="0.25">
      <c r="A213" s="66">
        <v>260</v>
      </c>
      <c r="B213" s="65" t="s">
        <v>711</v>
      </c>
      <c r="C213" s="6" t="s">
        <v>52</v>
      </c>
    </row>
    <row r="214" spans="1:3" ht="16.5" x14ac:dyDescent="0.25">
      <c r="A214" s="66">
        <v>262</v>
      </c>
      <c r="B214" s="65" t="s">
        <v>712</v>
      </c>
      <c r="C214" s="1" t="s">
        <v>49</v>
      </c>
    </row>
    <row r="215" spans="1:3" ht="16.5" x14ac:dyDescent="0.25">
      <c r="A215" s="66">
        <v>75</v>
      </c>
      <c r="B215" s="65" t="s">
        <v>106</v>
      </c>
      <c r="C215" s="1" t="s">
        <v>107</v>
      </c>
    </row>
    <row r="216" spans="1:3" ht="16.5" x14ac:dyDescent="0.25">
      <c r="A216" s="66">
        <v>140</v>
      </c>
      <c r="B216" s="65" t="s">
        <v>170</v>
      </c>
      <c r="C216" s="1" t="s">
        <v>171</v>
      </c>
    </row>
    <row r="217" spans="1:3" ht="16.5" x14ac:dyDescent="0.25">
      <c r="A217" s="66">
        <v>165</v>
      </c>
      <c r="B217" s="65" t="s">
        <v>190</v>
      </c>
      <c r="C217" s="1" t="s">
        <v>191</v>
      </c>
    </row>
    <row r="218" spans="1:3" ht="16.5" x14ac:dyDescent="0.25">
      <c r="A218" s="66">
        <v>121</v>
      </c>
      <c r="B218" s="65" t="s">
        <v>713</v>
      </c>
      <c r="C218" s="1" t="s">
        <v>714</v>
      </c>
    </row>
    <row r="219" spans="1:3" ht="16.5" x14ac:dyDescent="0.25">
      <c r="A219" s="66">
        <v>182</v>
      </c>
      <c r="B219" s="65" t="s">
        <v>198</v>
      </c>
      <c r="C219" s="1" t="s">
        <v>199</v>
      </c>
    </row>
    <row r="220" spans="1:3" ht="16.5" x14ac:dyDescent="0.25">
      <c r="A220" s="66">
        <v>184</v>
      </c>
      <c r="B220" s="65" t="s">
        <v>204</v>
      </c>
      <c r="C220" s="1" t="s">
        <v>205</v>
      </c>
    </row>
    <row r="221" spans="1:3" ht="16.5" x14ac:dyDescent="0.25">
      <c r="A221" s="66">
        <v>212</v>
      </c>
      <c r="B221" s="65" t="s">
        <v>715</v>
      </c>
      <c r="C221" s="1" t="s">
        <v>716</v>
      </c>
    </row>
    <row r="222" spans="1:3" ht="16.5" x14ac:dyDescent="0.25">
      <c r="A222" s="66">
        <v>220</v>
      </c>
      <c r="B222" s="65" t="s">
        <v>717</v>
      </c>
      <c r="C222" s="1" t="s">
        <v>718</v>
      </c>
    </row>
    <row r="223" spans="1:3" ht="16.5" x14ac:dyDescent="0.25">
      <c r="A223" s="66">
        <v>222</v>
      </c>
      <c r="B223" s="65" t="s">
        <v>125</v>
      </c>
      <c r="C223" s="1" t="s">
        <v>719</v>
      </c>
    </row>
    <row r="224" spans="1:3" ht="16.5" x14ac:dyDescent="0.25">
      <c r="A224" s="66">
        <v>224</v>
      </c>
      <c r="B224" s="65" t="s">
        <v>172</v>
      </c>
      <c r="C224" s="1" t="s">
        <v>173</v>
      </c>
    </row>
    <row r="225" spans="1:3" ht="16.5" x14ac:dyDescent="0.25">
      <c r="A225" s="66">
        <v>235</v>
      </c>
      <c r="B225" s="65" t="s">
        <v>192</v>
      </c>
      <c r="C225" s="1" t="s">
        <v>193</v>
      </c>
    </row>
    <row r="226" spans="1:3" ht="16.5" x14ac:dyDescent="0.25">
      <c r="A226" s="66">
        <v>163</v>
      </c>
      <c r="B226" s="65" t="s">
        <v>720</v>
      </c>
      <c r="C226" s="1" t="s">
        <v>721</v>
      </c>
    </row>
    <row r="227" spans="1:3" ht="16.5" x14ac:dyDescent="0.25">
      <c r="A227" s="66">
        <v>186</v>
      </c>
      <c r="B227" s="65" t="s">
        <v>722</v>
      </c>
      <c r="C227" s="1" t="s">
        <v>723</v>
      </c>
    </row>
    <row r="228" spans="1:3" ht="16.5" x14ac:dyDescent="0.25">
      <c r="A228" s="66">
        <v>164</v>
      </c>
      <c r="B228" s="65" t="s">
        <v>724</v>
      </c>
      <c r="C228" s="1" t="s">
        <v>725</v>
      </c>
    </row>
    <row r="229" spans="1:3" ht="16.5" x14ac:dyDescent="0.25">
      <c r="A229" s="66">
        <v>183</v>
      </c>
      <c r="B229" s="65" t="s">
        <v>726</v>
      </c>
      <c r="C229" s="1" t="s">
        <v>727</v>
      </c>
    </row>
    <row r="230" spans="1:3" ht="16.5" x14ac:dyDescent="0.25">
      <c r="A230" s="66">
        <v>213</v>
      </c>
      <c r="B230" s="65" t="s">
        <v>728</v>
      </c>
      <c r="C230" s="1" t="s">
        <v>729</v>
      </c>
    </row>
    <row r="231" spans="1:3" ht="16.5" x14ac:dyDescent="0.25">
      <c r="A231" s="66">
        <v>175</v>
      </c>
      <c r="B231" s="65" t="s">
        <v>730</v>
      </c>
      <c r="C231" s="1" t="s">
        <v>731</v>
      </c>
    </row>
    <row r="232" spans="1:3" ht="16.5" x14ac:dyDescent="0.25">
      <c r="A232" s="66">
        <v>176</v>
      </c>
      <c r="B232" s="65" t="s">
        <v>732</v>
      </c>
      <c r="C232" s="1" t="s">
        <v>733</v>
      </c>
    </row>
    <row r="233" spans="1:3" ht="16.5" x14ac:dyDescent="0.25">
      <c r="A233" s="66">
        <v>177</v>
      </c>
      <c r="B233" s="65" t="s">
        <v>200</v>
      </c>
      <c r="C233" s="1" t="s">
        <v>201</v>
      </c>
    </row>
    <row r="234" spans="1:3" ht="16.5" x14ac:dyDescent="0.25">
      <c r="A234" s="66">
        <v>17</v>
      </c>
      <c r="B234" s="65" t="s">
        <v>734</v>
      </c>
      <c r="C234" s="1" t="s">
        <v>735</v>
      </c>
    </row>
    <row r="235" spans="1:3" ht="16.5" x14ac:dyDescent="0.25">
      <c r="A235" s="66">
        <v>245</v>
      </c>
      <c r="B235" s="65" t="s">
        <v>736</v>
      </c>
      <c r="C235" s="1" t="s">
        <v>116</v>
      </c>
    </row>
    <row r="236" spans="1:3" ht="16.5" x14ac:dyDescent="0.25">
      <c r="A236" s="66">
        <v>247</v>
      </c>
      <c r="B236" s="65" t="s">
        <v>737</v>
      </c>
      <c r="C236" s="1" t="s">
        <v>37</v>
      </c>
    </row>
    <row r="237" spans="1:3" ht="16.5" x14ac:dyDescent="0.25">
      <c r="A237" s="66">
        <v>61</v>
      </c>
      <c r="B237" s="65" t="s">
        <v>738</v>
      </c>
      <c r="C237" s="1" t="s">
        <v>739</v>
      </c>
    </row>
    <row r="238" spans="1:3" ht="16.5" x14ac:dyDescent="0.25">
      <c r="A238" s="66">
        <v>71</v>
      </c>
      <c r="B238" s="65" t="s">
        <v>740</v>
      </c>
      <c r="C238" s="1" t="s">
        <v>741</v>
      </c>
    </row>
    <row r="239" spans="1:3" ht="16.5" x14ac:dyDescent="0.25">
      <c r="A239" s="66">
        <v>11</v>
      </c>
      <c r="B239" s="65" t="s">
        <v>742</v>
      </c>
      <c r="C239" s="1" t="s">
        <v>743</v>
      </c>
    </row>
    <row r="240" spans="1:3" ht="16.5" x14ac:dyDescent="0.25">
      <c r="A240" s="66">
        <v>211</v>
      </c>
      <c r="B240" s="65" t="s">
        <v>156</v>
      </c>
      <c r="C240" s="1" t="s">
        <v>157</v>
      </c>
    </row>
    <row r="241" spans="1:3" ht="16.5" x14ac:dyDescent="0.25">
      <c r="A241" s="66">
        <v>237</v>
      </c>
      <c r="B241" s="65" t="s">
        <v>744</v>
      </c>
      <c r="C241" s="1" t="s">
        <v>70</v>
      </c>
    </row>
    <row r="242" spans="1:3" ht="16.5" x14ac:dyDescent="0.25">
      <c r="A242" s="66">
        <v>238</v>
      </c>
      <c r="B242" s="65" t="s">
        <v>745</v>
      </c>
      <c r="C242" s="1" t="s">
        <v>137</v>
      </c>
    </row>
    <row r="243" spans="1:3" ht="16.5" x14ac:dyDescent="0.25">
      <c r="A243" s="66">
        <v>240</v>
      </c>
      <c r="B243" s="65" t="s">
        <v>746</v>
      </c>
      <c r="C243" s="1" t="s">
        <v>747</v>
      </c>
    </row>
    <row r="244" spans="1:3" ht="16.5" x14ac:dyDescent="0.25">
      <c r="A244" s="66">
        <v>241</v>
      </c>
      <c r="B244" s="65" t="s">
        <v>748</v>
      </c>
      <c r="C244" s="1" t="s">
        <v>155</v>
      </c>
    </row>
    <row r="245" spans="1:3" ht="16.5" x14ac:dyDescent="0.25">
      <c r="A245" s="66">
        <v>4</v>
      </c>
      <c r="B245" s="65" t="s">
        <v>14</v>
      </c>
      <c r="C245" s="1" t="s">
        <v>15</v>
      </c>
    </row>
    <row r="246" spans="1:3" ht="16.5" x14ac:dyDescent="0.25">
      <c r="A246" s="66">
        <v>156</v>
      </c>
      <c r="B246" s="65" t="s">
        <v>749</v>
      </c>
      <c r="C246" s="1" t="s">
        <v>750</v>
      </c>
    </row>
    <row r="247" spans="1:3" ht="16.5" x14ac:dyDescent="0.25">
      <c r="A247" s="66">
        <v>161</v>
      </c>
      <c r="B247" s="65" t="s">
        <v>751</v>
      </c>
      <c r="C247" s="1" t="s">
        <v>752</v>
      </c>
    </row>
    <row r="248" spans="1:3" ht="16.5" x14ac:dyDescent="0.25">
      <c r="A248" s="66">
        <v>226</v>
      </c>
      <c r="B248" s="65" t="s">
        <v>26</v>
      </c>
      <c r="C248" s="1" t="s">
        <v>27</v>
      </c>
    </row>
    <row r="249" spans="1:3" ht="16.5" x14ac:dyDescent="0.25">
      <c r="A249" s="66">
        <v>227</v>
      </c>
      <c r="B249" s="65" t="s">
        <v>188</v>
      </c>
      <c r="C249" s="1" t="s">
        <v>189</v>
      </c>
    </row>
    <row r="250" spans="1:3" ht="16.5" x14ac:dyDescent="0.25">
      <c r="A250" s="66">
        <v>228</v>
      </c>
      <c r="B250" s="65" t="s">
        <v>93</v>
      </c>
      <c r="C250" s="1" t="s">
        <v>94</v>
      </c>
    </row>
    <row r="251" spans="1:3" ht="16.5" x14ac:dyDescent="0.25">
      <c r="A251" s="66">
        <v>229</v>
      </c>
      <c r="B251" s="65" t="s">
        <v>95</v>
      </c>
      <c r="C251" s="1" t="s">
        <v>96</v>
      </c>
    </row>
    <row r="252" spans="1:3" ht="16.5" x14ac:dyDescent="0.25">
      <c r="A252" s="66">
        <v>232</v>
      </c>
      <c r="B252" s="65" t="s">
        <v>24</v>
      </c>
      <c r="C252" s="1" t="s">
        <v>96</v>
      </c>
    </row>
    <row r="253" spans="1:3" ht="16.5" x14ac:dyDescent="0.25">
      <c r="A253" s="66">
        <v>233</v>
      </c>
      <c r="B253" s="65" t="s">
        <v>7</v>
      </c>
      <c r="C253" s="1" t="s">
        <v>8</v>
      </c>
    </row>
    <row r="254" spans="1:3" ht="16.5" x14ac:dyDescent="0.25">
      <c r="A254" s="66">
        <v>78</v>
      </c>
      <c r="B254" s="65" t="s">
        <v>118</v>
      </c>
      <c r="C254" s="1" t="s">
        <v>119</v>
      </c>
    </row>
    <row r="255" spans="1:3" ht="16.5" x14ac:dyDescent="0.25">
      <c r="A255" s="66">
        <v>10</v>
      </c>
      <c r="B255" s="65" t="s">
        <v>22</v>
      </c>
      <c r="C255" s="1" t="s">
        <v>23</v>
      </c>
    </row>
    <row r="256" spans="1:3" ht="16.5" x14ac:dyDescent="0.25">
      <c r="A256" s="66">
        <v>46</v>
      </c>
      <c r="B256" s="65" t="s">
        <v>76</v>
      </c>
      <c r="C256" s="1" t="s">
        <v>77</v>
      </c>
    </row>
    <row r="257" spans="1:3" ht="16.5" x14ac:dyDescent="0.25">
      <c r="A257" s="66">
        <v>191</v>
      </c>
      <c r="B257" s="65" t="s">
        <v>53</v>
      </c>
      <c r="C257" s="1" t="s">
        <v>753</v>
      </c>
    </row>
    <row r="258" spans="1:3" ht="16.5" x14ac:dyDescent="0.25">
      <c r="A258" s="66">
        <v>110</v>
      </c>
      <c r="B258" s="65" t="s">
        <v>144</v>
      </c>
      <c r="C258" s="1" t="s">
        <v>145</v>
      </c>
    </row>
    <row r="259" spans="1:3" ht="16.5" x14ac:dyDescent="0.25">
      <c r="A259" s="66">
        <v>74</v>
      </c>
      <c r="B259" s="65" t="s">
        <v>120</v>
      </c>
      <c r="C259" s="1" t="s">
        <v>121</v>
      </c>
    </row>
    <row r="260" spans="1:3" ht="16.5" x14ac:dyDescent="0.25">
      <c r="A260" s="66">
        <v>108</v>
      </c>
      <c r="B260" s="65" t="s">
        <v>754</v>
      </c>
      <c r="C260" s="1" t="s">
        <v>755</v>
      </c>
    </row>
    <row r="261" spans="1:3" ht="16.5" x14ac:dyDescent="0.25">
      <c r="A261" s="66">
        <v>109</v>
      </c>
      <c r="B261" s="65" t="s">
        <v>150</v>
      </c>
      <c r="C261" s="1" t="s">
        <v>151</v>
      </c>
    </row>
    <row r="262" spans="1:3" ht="16.5" x14ac:dyDescent="0.25">
      <c r="A262" s="66">
        <v>88</v>
      </c>
      <c r="B262" s="65" t="s">
        <v>756</v>
      </c>
      <c r="C262" s="1" t="s">
        <v>757</v>
      </c>
    </row>
    <row r="263" spans="1:3" ht="16.5" x14ac:dyDescent="0.25">
      <c r="A263" s="66">
        <v>91</v>
      </c>
      <c r="B263" s="65" t="s">
        <v>758</v>
      </c>
      <c r="C263" s="1" t="s">
        <v>759</v>
      </c>
    </row>
    <row r="264" spans="1:3" ht="16.5" x14ac:dyDescent="0.25">
      <c r="A264" s="66">
        <v>150</v>
      </c>
      <c r="B264" s="65" t="s">
        <v>760</v>
      </c>
      <c r="C264" s="1" t="s">
        <v>761</v>
      </c>
    </row>
    <row r="265" spans="1:3" ht="16.5" x14ac:dyDescent="0.25">
      <c r="B265" s="65" t="s">
        <v>763</v>
      </c>
      <c r="C265" s="6" t="s">
        <v>764</v>
      </c>
    </row>
    <row r="266" spans="1:3" ht="16.5" x14ac:dyDescent="0.25">
      <c r="B266" s="65" t="s">
        <v>765</v>
      </c>
      <c r="C266" s="6" t="s">
        <v>364</v>
      </c>
    </row>
    <row r="267" spans="1:3" ht="16.5" x14ac:dyDescent="0.25">
      <c r="B267" s="65" t="s">
        <v>766</v>
      </c>
      <c r="C267" s="1" t="s">
        <v>382</v>
      </c>
    </row>
    <row r="268" spans="1:3" ht="16.5" x14ac:dyDescent="0.25">
      <c r="B268" s="65"/>
      <c r="C268" s="1"/>
    </row>
    <row r="269" spans="1:3" ht="16.5" x14ac:dyDescent="0.25">
      <c r="B269" s="65"/>
      <c r="C269" s="1"/>
    </row>
    <row r="270" spans="1:3" ht="16.5" x14ac:dyDescent="0.25">
      <c r="B270" s="65"/>
      <c r="C270" s="1"/>
    </row>
    <row r="271" spans="1:3" ht="16.5" x14ac:dyDescent="0.25">
      <c r="B271" s="65"/>
      <c r="C271" s="1"/>
    </row>
    <row r="272" spans="1:3" ht="16.5" x14ac:dyDescent="0.25">
      <c r="B272" s="65"/>
      <c r="C272" s="1"/>
    </row>
    <row r="273" spans="2:3" ht="16.5" x14ac:dyDescent="0.25">
      <c r="B273" s="65"/>
      <c r="C273" s="1"/>
    </row>
    <row r="274" spans="2:3" ht="16.5" x14ac:dyDescent="0.25">
      <c r="B274" s="65"/>
      <c r="C274" s="1"/>
    </row>
    <row r="275" spans="2:3" ht="16.5" x14ac:dyDescent="0.25">
      <c r="B275" s="65"/>
      <c r="C275" s="1"/>
    </row>
    <row r="276" spans="2:3" ht="16.5" x14ac:dyDescent="0.25">
      <c r="B276" s="65"/>
      <c r="C276" s="1"/>
    </row>
    <row r="277" spans="2:3" ht="16.5" x14ac:dyDescent="0.25">
      <c r="B277" s="65"/>
      <c r="C277" s="1"/>
    </row>
    <row r="278" spans="2:3" ht="16.5" x14ac:dyDescent="0.25">
      <c r="B278" s="65"/>
      <c r="C278" s="1"/>
    </row>
    <row r="279" spans="2:3" ht="16.5" x14ac:dyDescent="0.25">
      <c r="B279" s="65"/>
      <c r="C279" s="1"/>
    </row>
    <row r="280" spans="2:3" ht="16.5" x14ac:dyDescent="0.25">
      <c r="B280" s="65"/>
      <c r="C280" s="1"/>
    </row>
    <row r="281" spans="2:3" ht="16.5" x14ac:dyDescent="0.25">
      <c r="B281" s="65"/>
      <c r="C281" s="1"/>
    </row>
    <row r="282" spans="2:3" ht="16.5" x14ac:dyDescent="0.25">
      <c r="B282" s="65"/>
      <c r="C282" s="1"/>
    </row>
    <row r="283" spans="2:3" ht="16.5" x14ac:dyDescent="0.25">
      <c r="B283" s="65"/>
      <c r="C283" s="1"/>
    </row>
    <row r="284" spans="2:3" ht="16.5" x14ac:dyDescent="0.25">
      <c r="B284" s="65"/>
      <c r="C284" s="1"/>
    </row>
    <row r="285" spans="2:3" ht="16.5" x14ac:dyDescent="0.25">
      <c r="B285" s="65"/>
      <c r="C285" s="1"/>
    </row>
    <row r="286" spans="2:3" ht="16.5" x14ac:dyDescent="0.25">
      <c r="B286" s="65"/>
      <c r="C286" s="1"/>
    </row>
    <row r="287" spans="2:3" ht="16.5" x14ac:dyDescent="0.25">
      <c r="B287" s="65"/>
      <c r="C287" s="1"/>
    </row>
    <row r="288" spans="2:3" ht="16.5" x14ac:dyDescent="0.25">
      <c r="B288" s="65"/>
      <c r="C288" s="1"/>
    </row>
    <row r="289" spans="2:3" ht="16.5" x14ac:dyDescent="0.25">
      <c r="B289" s="65"/>
      <c r="C289" s="1"/>
    </row>
    <row r="290" spans="2:3" ht="16.5" x14ac:dyDescent="0.25">
      <c r="B290" s="65"/>
      <c r="C290" s="1"/>
    </row>
    <row r="291" spans="2:3" ht="16.5" x14ac:dyDescent="0.25">
      <c r="B291" s="65"/>
      <c r="C291" s="1"/>
    </row>
    <row r="292" spans="2:3" ht="16.5" x14ac:dyDescent="0.25">
      <c r="B292" s="65"/>
      <c r="C292" s="1"/>
    </row>
    <row r="293" spans="2:3" ht="16.5" x14ac:dyDescent="0.25">
      <c r="B293" s="65"/>
      <c r="C293" s="1"/>
    </row>
    <row r="294" spans="2:3" ht="16.5" x14ac:dyDescent="0.25">
      <c r="B294" s="65"/>
      <c r="C294" s="1"/>
    </row>
    <row r="295" spans="2:3" ht="16.5" x14ac:dyDescent="0.25">
      <c r="B295" s="65"/>
      <c r="C295" s="1"/>
    </row>
    <row r="296" spans="2:3" ht="16.5" x14ac:dyDescent="0.25">
      <c r="B296" s="65"/>
      <c r="C296" s="1"/>
    </row>
    <row r="297" spans="2:3" ht="16.5" x14ac:dyDescent="0.25">
      <c r="B297" s="65"/>
      <c r="C297" s="1"/>
    </row>
    <row r="298" spans="2:3" ht="16.5" x14ac:dyDescent="0.25">
      <c r="B298" s="65"/>
      <c r="C298" s="1"/>
    </row>
    <row r="299" spans="2:3" ht="16.5" x14ac:dyDescent="0.25">
      <c r="B299" s="65"/>
      <c r="C299" s="1"/>
    </row>
    <row r="300" spans="2:3" ht="16.5" x14ac:dyDescent="0.25">
      <c r="B300" s="65"/>
      <c r="C300" s="1"/>
    </row>
    <row r="301" spans="2:3" ht="16.5" x14ac:dyDescent="0.25">
      <c r="B301" s="65"/>
      <c r="C301" s="1"/>
    </row>
    <row r="302" spans="2:3" ht="16.5" x14ac:dyDescent="0.25">
      <c r="B302" s="65"/>
      <c r="C302" s="1"/>
    </row>
    <row r="303" spans="2:3" ht="16.5" x14ac:dyDescent="0.25">
      <c r="B303" s="65"/>
      <c r="C303" s="1"/>
    </row>
    <row r="304" spans="2:3" ht="16.5" x14ac:dyDescent="0.25">
      <c r="B304" s="65"/>
      <c r="C304" s="1"/>
    </row>
    <row r="305" spans="2:3" ht="16.5" x14ac:dyDescent="0.25">
      <c r="B305" s="65"/>
      <c r="C305" s="1"/>
    </row>
    <row r="306" spans="2:3" ht="16.5" x14ac:dyDescent="0.25">
      <c r="B306" s="65"/>
      <c r="C306" s="1"/>
    </row>
    <row r="307" spans="2:3" ht="16.5" x14ac:dyDescent="0.25">
      <c r="B307" s="65"/>
      <c r="C307" s="1"/>
    </row>
    <row r="308" spans="2:3" ht="16.5" x14ac:dyDescent="0.25">
      <c r="B308" s="65"/>
      <c r="C308" s="1"/>
    </row>
    <row r="309" spans="2:3" ht="16.5" x14ac:dyDescent="0.25">
      <c r="B309" s="65"/>
      <c r="C309" s="1"/>
    </row>
    <row r="310" spans="2:3" ht="16.5" x14ac:dyDescent="0.25">
      <c r="B310" s="65"/>
      <c r="C310" s="1"/>
    </row>
    <row r="311" spans="2:3" ht="16.5" x14ac:dyDescent="0.25">
      <c r="B311" s="65"/>
      <c r="C311" s="1"/>
    </row>
    <row r="312" spans="2:3" ht="16.5" x14ac:dyDescent="0.25">
      <c r="B312" s="65"/>
      <c r="C312" s="1"/>
    </row>
    <row r="313" spans="2:3" ht="16.5" x14ac:dyDescent="0.25">
      <c r="B313" s="65"/>
      <c r="C313" s="1"/>
    </row>
    <row r="314" spans="2:3" ht="16.5" x14ac:dyDescent="0.25">
      <c r="B314" s="65"/>
      <c r="C314" s="1"/>
    </row>
    <row r="315" spans="2:3" ht="16.5" x14ac:dyDescent="0.25">
      <c r="B315" s="65"/>
      <c r="C315" s="1"/>
    </row>
    <row r="316" spans="2:3" ht="16.5" x14ac:dyDescent="0.25">
      <c r="B316" s="65"/>
      <c r="C316" s="1"/>
    </row>
    <row r="317" spans="2:3" ht="16.5" x14ac:dyDescent="0.25">
      <c r="B317" s="65"/>
      <c r="C317" s="1"/>
    </row>
    <row r="318" spans="2:3" ht="16.5" x14ac:dyDescent="0.25">
      <c r="B318" s="65"/>
      <c r="C318" s="1"/>
    </row>
    <row r="319" spans="2:3" ht="16.5" x14ac:dyDescent="0.25">
      <c r="B319" s="65"/>
      <c r="C319" s="1"/>
    </row>
    <row r="320" spans="2:3" ht="16.5" x14ac:dyDescent="0.25">
      <c r="B320" s="65"/>
      <c r="C320" s="1"/>
    </row>
    <row r="321" spans="2:3" ht="16.5" x14ac:dyDescent="0.25">
      <c r="B321" s="65"/>
      <c r="C321" s="1"/>
    </row>
    <row r="322" spans="2:3" ht="16.5" x14ac:dyDescent="0.25">
      <c r="B322" s="65"/>
      <c r="C322" s="1"/>
    </row>
    <row r="323" spans="2:3" ht="16.5" x14ac:dyDescent="0.25">
      <c r="B323" s="65"/>
      <c r="C323" s="1"/>
    </row>
    <row r="324" spans="2:3" ht="16.5" x14ac:dyDescent="0.25">
      <c r="B324" s="65"/>
      <c r="C324" s="1"/>
    </row>
    <row r="325" spans="2:3" ht="16.5" x14ac:dyDescent="0.25">
      <c r="B325" s="65"/>
      <c r="C325" s="1"/>
    </row>
    <row r="326" spans="2:3" ht="16.5" x14ac:dyDescent="0.25">
      <c r="B326" s="65"/>
      <c r="C326" s="1"/>
    </row>
    <row r="327" spans="2:3" ht="16.5" x14ac:dyDescent="0.25">
      <c r="B327" s="65"/>
      <c r="C327" s="1"/>
    </row>
    <row r="328" spans="2:3" ht="16.5" x14ac:dyDescent="0.25">
      <c r="B328" s="65"/>
      <c r="C328" s="1"/>
    </row>
    <row r="329" spans="2:3" ht="16.5" x14ac:dyDescent="0.25">
      <c r="B329" s="65"/>
      <c r="C329" s="1"/>
    </row>
    <row r="330" spans="2:3" ht="16.5" x14ac:dyDescent="0.25">
      <c r="B330" s="65"/>
      <c r="C330" s="1"/>
    </row>
    <row r="331" spans="2:3" ht="16.5" x14ac:dyDescent="0.25">
      <c r="B331" s="65"/>
      <c r="C331" s="1"/>
    </row>
    <row r="332" spans="2:3" ht="16.5" x14ac:dyDescent="0.25">
      <c r="B332" s="65"/>
      <c r="C332" s="1"/>
    </row>
    <row r="333" spans="2:3" ht="16.5" x14ac:dyDescent="0.25">
      <c r="B333" s="65"/>
      <c r="C333" s="1"/>
    </row>
    <row r="334" spans="2:3" ht="16.5" x14ac:dyDescent="0.25">
      <c r="B334" s="65"/>
      <c r="C334" s="1"/>
    </row>
    <row r="335" spans="2:3" ht="16.5" x14ac:dyDescent="0.25">
      <c r="B335" s="65"/>
      <c r="C335" s="1"/>
    </row>
    <row r="336" spans="2:3" ht="16.5" x14ac:dyDescent="0.25">
      <c r="B336" s="65"/>
      <c r="C336" s="1"/>
    </row>
    <row r="337" spans="2:3" ht="16.5" x14ac:dyDescent="0.25">
      <c r="B337" s="65"/>
      <c r="C337" s="1"/>
    </row>
    <row r="338" spans="2:3" ht="16.5" x14ac:dyDescent="0.25">
      <c r="B338" s="65"/>
      <c r="C338" s="1"/>
    </row>
    <row r="339" spans="2:3" ht="16.5" x14ac:dyDescent="0.25">
      <c r="B339" s="65"/>
      <c r="C339" s="1"/>
    </row>
    <row r="340" spans="2:3" ht="16.5" x14ac:dyDescent="0.25">
      <c r="B340" s="65"/>
      <c r="C340" s="1"/>
    </row>
    <row r="341" spans="2:3" ht="16.5" x14ac:dyDescent="0.25">
      <c r="B341" s="65"/>
      <c r="C341" s="1"/>
    </row>
    <row r="342" spans="2:3" ht="16.5" x14ac:dyDescent="0.25">
      <c r="B342" s="65"/>
      <c r="C342" s="1"/>
    </row>
    <row r="343" spans="2:3" ht="16.5" x14ac:dyDescent="0.25">
      <c r="B343" s="65"/>
      <c r="C343" s="1"/>
    </row>
    <row r="344" spans="2:3" ht="16.5" x14ac:dyDescent="0.25">
      <c r="B344" s="65"/>
      <c r="C344" s="1"/>
    </row>
    <row r="345" spans="2:3" ht="16.5" x14ac:dyDescent="0.25">
      <c r="B345" s="65"/>
      <c r="C345" s="1"/>
    </row>
    <row r="346" spans="2:3" ht="16.5" x14ac:dyDescent="0.25">
      <c r="B346" s="65"/>
      <c r="C346" s="1"/>
    </row>
    <row r="347" spans="2:3" ht="16.5" x14ac:dyDescent="0.25">
      <c r="B347" s="65"/>
      <c r="C347" s="1"/>
    </row>
    <row r="348" spans="2:3" ht="16.5" x14ac:dyDescent="0.25">
      <c r="B348" s="65"/>
      <c r="C348" s="1"/>
    </row>
    <row r="349" spans="2:3" ht="16.5" x14ac:dyDescent="0.25">
      <c r="B349" s="65"/>
      <c r="C349" s="1"/>
    </row>
    <row r="350" spans="2:3" ht="16.5" x14ac:dyDescent="0.25">
      <c r="B350" s="65"/>
      <c r="C350" s="1"/>
    </row>
    <row r="351" spans="2:3" ht="16.5" x14ac:dyDescent="0.25">
      <c r="B351" s="65"/>
      <c r="C351" s="1"/>
    </row>
    <row r="352" spans="2:3" ht="16.5" x14ac:dyDescent="0.25">
      <c r="B352" s="65"/>
      <c r="C352" s="1"/>
    </row>
    <row r="353" spans="2:3" ht="16.5" x14ac:dyDescent="0.25">
      <c r="B353" s="65"/>
      <c r="C353" s="1"/>
    </row>
    <row r="354" spans="2:3" ht="16.5" x14ac:dyDescent="0.25">
      <c r="B354" s="65"/>
      <c r="C354" s="1"/>
    </row>
    <row r="355" spans="2:3" ht="16.5" x14ac:dyDescent="0.25">
      <c r="B355" s="65"/>
      <c r="C355" s="1"/>
    </row>
    <row r="356" spans="2:3" ht="16.5" x14ac:dyDescent="0.25">
      <c r="B356" s="65"/>
      <c r="C356" s="1"/>
    </row>
    <row r="357" spans="2:3" ht="16.5" x14ac:dyDescent="0.25">
      <c r="B357" s="65"/>
      <c r="C357" s="1"/>
    </row>
    <row r="358" spans="2:3" ht="16.5" x14ac:dyDescent="0.25">
      <c r="B358" s="65"/>
      <c r="C358" s="1"/>
    </row>
    <row r="359" spans="2:3" ht="16.5" x14ac:dyDescent="0.25">
      <c r="B359" s="65"/>
      <c r="C359" s="1"/>
    </row>
    <row r="360" spans="2:3" ht="16.5" x14ac:dyDescent="0.25">
      <c r="B360" s="65"/>
      <c r="C360" s="1"/>
    </row>
    <row r="361" spans="2:3" ht="16.5" x14ac:dyDescent="0.25">
      <c r="B361" s="65"/>
      <c r="C361" s="1"/>
    </row>
    <row r="362" spans="2:3" ht="16.5" x14ac:dyDescent="0.25">
      <c r="B362" s="65"/>
      <c r="C362" s="1"/>
    </row>
    <row r="363" spans="2:3" ht="16.5" x14ac:dyDescent="0.25">
      <c r="B363" s="65"/>
      <c r="C363" s="1"/>
    </row>
    <row r="364" spans="2:3" ht="16.5" x14ac:dyDescent="0.25">
      <c r="B364" s="65"/>
      <c r="C364" s="1"/>
    </row>
    <row r="365" spans="2:3" ht="16.5" x14ac:dyDescent="0.25">
      <c r="B365" s="65"/>
      <c r="C365" s="1"/>
    </row>
    <row r="366" spans="2:3" ht="16.5" x14ac:dyDescent="0.25">
      <c r="B366" s="65"/>
      <c r="C366" s="1"/>
    </row>
    <row r="367" spans="2:3" ht="16.5" x14ac:dyDescent="0.25">
      <c r="B367" s="65"/>
      <c r="C367" s="1"/>
    </row>
    <row r="368" spans="2:3" ht="16.5" x14ac:dyDescent="0.25">
      <c r="B368" s="65"/>
      <c r="C368" s="1"/>
    </row>
    <row r="369" spans="2:3" ht="16.5" x14ac:dyDescent="0.25">
      <c r="B369" s="65"/>
      <c r="C369" s="1"/>
    </row>
    <row r="370" spans="2:3" ht="16.5" x14ac:dyDescent="0.25">
      <c r="B370" s="65"/>
      <c r="C370" s="1"/>
    </row>
    <row r="371" spans="2:3" ht="16.5" x14ac:dyDescent="0.25">
      <c r="B371" s="65"/>
      <c r="C371" s="1"/>
    </row>
    <row r="372" spans="2:3" ht="16.5" x14ac:dyDescent="0.25">
      <c r="B372" s="65"/>
      <c r="C372" s="1"/>
    </row>
    <row r="373" spans="2:3" ht="16.5" x14ac:dyDescent="0.25">
      <c r="B373" s="65"/>
      <c r="C373" s="1"/>
    </row>
    <row r="374" spans="2:3" ht="16.5" x14ac:dyDescent="0.25">
      <c r="B374" s="65"/>
      <c r="C374" s="1"/>
    </row>
    <row r="375" spans="2:3" ht="16.5" x14ac:dyDescent="0.25">
      <c r="B375" s="65"/>
      <c r="C375" s="1"/>
    </row>
    <row r="376" spans="2:3" ht="16.5" x14ac:dyDescent="0.25">
      <c r="B376" s="65"/>
      <c r="C376" s="1"/>
    </row>
    <row r="377" spans="2:3" ht="16.5" x14ac:dyDescent="0.25">
      <c r="B377" s="65"/>
      <c r="C377" s="1"/>
    </row>
    <row r="378" spans="2:3" ht="16.5" x14ac:dyDescent="0.25">
      <c r="B378" s="65"/>
      <c r="C378" s="1"/>
    </row>
    <row r="379" spans="2:3" ht="16.5" x14ac:dyDescent="0.25">
      <c r="B379" s="65"/>
      <c r="C379" s="1"/>
    </row>
    <row r="380" spans="2:3" ht="16.5" x14ac:dyDescent="0.25">
      <c r="B380" s="65"/>
      <c r="C380" s="1"/>
    </row>
    <row r="381" spans="2:3" ht="16.5" x14ac:dyDescent="0.25">
      <c r="B381" s="65"/>
      <c r="C381" s="1"/>
    </row>
    <row r="382" spans="2:3" ht="16.5" x14ac:dyDescent="0.25">
      <c r="B382" s="65"/>
      <c r="C382" s="1"/>
    </row>
    <row r="383" spans="2:3" ht="16.5" x14ac:dyDescent="0.25">
      <c r="B383" s="65"/>
      <c r="C383" s="1"/>
    </row>
    <row r="384" spans="2:3" ht="16.5" x14ac:dyDescent="0.25">
      <c r="B384" s="65"/>
      <c r="C384" s="1"/>
    </row>
    <row r="385" spans="2:3" ht="16.5" x14ac:dyDescent="0.25">
      <c r="B385" s="65"/>
      <c r="C385" s="1"/>
    </row>
    <row r="386" spans="2:3" ht="16.5" x14ac:dyDescent="0.25">
      <c r="B386" s="65"/>
      <c r="C386" s="1"/>
    </row>
    <row r="387" spans="2:3" ht="16.5" x14ac:dyDescent="0.25">
      <c r="B387" s="65"/>
      <c r="C387" s="1"/>
    </row>
    <row r="388" spans="2:3" ht="16.5" x14ac:dyDescent="0.25">
      <c r="B388" s="65"/>
      <c r="C388" s="1"/>
    </row>
    <row r="389" spans="2:3" ht="16.5" x14ac:dyDescent="0.25">
      <c r="B389" s="65"/>
      <c r="C389" s="1"/>
    </row>
    <row r="390" spans="2:3" ht="16.5" x14ac:dyDescent="0.25">
      <c r="B390" s="65"/>
      <c r="C390" s="1"/>
    </row>
    <row r="391" spans="2:3" ht="16.5" x14ac:dyDescent="0.25">
      <c r="B391" s="65"/>
      <c r="C391" s="1"/>
    </row>
    <row r="392" spans="2:3" ht="16.5" x14ac:dyDescent="0.25">
      <c r="B392" s="65"/>
      <c r="C392" s="1"/>
    </row>
    <row r="393" spans="2:3" ht="16.5" x14ac:dyDescent="0.25">
      <c r="B393" s="65"/>
      <c r="C393" s="1"/>
    </row>
    <row r="394" spans="2:3" ht="16.5" x14ac:dyDescent="0.25">
      <c r="B394" s="65"/>
      <c r="C394" s="1"/>
    </row>
    <row r="395" spans="2:3" ht="16.5" x14ac:dyDescent="0.25">
      <c r="B395" s="65"/>
      <c r="C395" s="1"/>
    </row>
    <row r="396" spans="2:3" ht="16.5" x14ac:dyDescent="0.25">
      <c r="B396" s="65"/>
      <c r="C396" s="1"/>
    </row>
    <row r="397" spans="2:3" ht="16.5" x14ac:dyDescent="0.25">
      <c r="B397" s="65"/>
      <c r="C397" s="1"/>
    </row>
    <row r="398" spans="2:3" ht="16.5" x14ac:dyDescent="0.25">
      <c r="B398" s="65"/>
      <c r="C398" s="1"/>
    </row>
    <row r="399" spans="2:3" ht="16.5" x14ac:dyDescent="0.25">
      <c r="B399" s="65"/>
      <c r="C399" s="1"/>
    </row>
    <row r="400" spans="2:3" ht="16.5" x14ac:dyDescent="0.25">
      <c r="B400" s="65"/>
      <c r="C400" s="1"/>
    </row>
    <row r="401" spans="2:3" ht="16.5" x14ac:dyDescent="0.25">
      <c r="B401" s="65"/>
      <c r="C401" s="1"/>
    </row>
    <row r="402" spans="2:3" ht="16.5" x14ac:dyDescent="0.25">
      <c r="B402" s="65"/>
      <c r="C402" s="1"/>
    </row>
    <row r="403" spans="2:3" ht="16.5" x14ac:dyDescent="0.25">
      <c r="B403" s="65"/>
      <c r="C403" s="1"/>
    </row>
    <row r="404" spans="2:3" ht="16.5" x14ac:dyDescent="0.25">
      <c r="B404" s="65"/>
      <c r="C404" s="1"/>
    </row>
    <row r="405" spans="2:3" ht="16.5" x14ac:dyDescent="0.25">
      <c r="B405" s="65"/>
      <c r="C405" s="1"/>
    </row>
    <row r="406" spans="2:3" ht="16.5" x14ac:dyDescent="0.25">
      <c r="B406" s="65"/>
      <c r="C406" s="1"/>
    </row>
    <row r="407" spans="2:3" ht="16.5" x14ac:dyDescent="0.25">
      <c r="B407" s="65"/>
      <c r="C407" s="1"/>
    </row>
    <row r="408" spans="2:3" ht="16.5" x14ac:dyDescent="0.25">
      <c r="B408" s="65"/>
      <c r="C408" s="1"/>
    </row>
    <row r="409" spans="2:3" ht="16.5" x14ac:dyDescent="0.25">
      <c r="B409" s="65"/>
      <c r="C409" s="1"/>
    </row>
    <row r="410" spans="2:3" ht="16.5" x14ac:dyDescent="0.25">
      <c r="B410" s="65"/>
      <c r="C410" s="1"/>
    </row>
    <row r="411" spans="2:3" ht="16.5" x14ac:dyDescent="0.25">
      <c r="B411" s="65"/>
      <c r="C411" s="1"/>
    </row>
    <row r="412" spans="2:3" ht="16.5" x14ac:dyDescent="0.25">
      <c r="B412" s="65"/>
      <c r="C412" s="1"/>
    </row>
    <row r="413" spans="2:3" ht="16.5" x14ac:dyDescent="0.25">
      <c r="B413" s="65"/>
      <c r="C413" s="1"/>
    </row>
    <row r="414" spans="2:3" ht="16.5" x14ac:dyDescent="0.25">
      <c r="B414" s="65"/>
      <c r="C414" s="1"/>
    </row>
    <row r="415" spans="2:3" ht="16.5" x14ac:dyDescent="0.25">
      <c r="B415" s="65"/>
      <c r="C415" s="1"/>
    </row>
    <row r="416" spans="2:3" ht="16.5" x14ac:dyDescent="0.25">
      <c r="B416" s="65"/>
      <c r="C416" s="1"/>
    </row>
    <row r="417" spans="2:3" ht="16.5" x14ac:dyDescent="0.25">
      <c r="B417" s="65"/>
      <c r="C417" s="1"/>
    </row>
    <row r="418" spans="2:3" ht="16.5" x14ac:dyDescent="0.25">
      <c r="B418" s="65"/>
      <c r="C418" s="1"/>
    </row>
    <row r="419" spans="2:3" ht="16.5" x14ac:dyDescent="0.25">
      <c r="B419" s="65"/>
      <c r="C419" s="1"/>
    </row>
    <row r="420" spans="2:3" ht="16.5" x14ac:dyDescent="0.25">
      <c r="B420" s="65"/>
      <c r="C420" s="1"/>
    </row>
    <row r="421" spans="2:3" ht="16.5" x14ac:dyDescent="0.25">
      <c r="B421" s="65"/>
      <c r="C421" s="1"/>
    </row>
    <row r="422" spans="2:3" ht="16.5" x14ac:dyDescent="0.25">
      <c r="B422" s="65"/>
      <c r="C422" s="1"/>
    </row>
    <row r="423" spans="2:3" ht="16.5" x14ac:dyDescent="0.25">
      <c r="B423" s="65"/>
      <c r="C423" s="1"/>
    </row>
    <row r="424" spans="2:3" ht="16.5" x14ac:dyDescent="0.25">
      <c r="B424" s="65"/>
      <c r="C424" s="1"/>
    </row>
    <row r="425" spans="2:3" ht="16.5" x14ac:dyDescent="0.25">
      <c r="B425" s="65"/>
      <c r="C425" s="1"/>
    </row>
    <row r="426" spans="2:3" ht="16.5" x14ac:dyDescent="0.25">
      <c r="B426" s="65"/>
      <c r="C426" s="1"/>
    </row>
    <row r="427" spans="2:3" ht="16.5" x14ac:dyDescent="0.25">
      <c r="B427" s="65"/>
      <c r="C427" s="1"/>
    </row>
    <row r="428" spans="2:3" ht="16.5" x14ac:dyDescent="0.25">
      <c r="B428" s="65"/>
      <c r="C428" s="1"/>
    </row>
    <row r="429" spans="2:3" ht="16.5" x14ac:dyDescent="0.25">
      <c r="B429" s="65"/>
      <c r="C429" s="1"/>
    </row>
    <row r="430" spans="2:3" ht="16.5" x14ac:dyDescent="0.25">
      <c r="B430" s="65"/>
      <c r="C430" s="1"/>
    </row>
    <row r="431" spans="2:3" ht="16.5" x14ac:dyDescent="0.25">
      <c r="B431" s="65"/>
      <c r="C431" s="1"/>
    </row>
    <row r="432" spans="2:3" ht="16.5" x14ac:dyDescent="0.25">
      <c r="B432" s="65"/>
      <c r="C432" s="1"/>
    </row>
    <row r="433" spans="2:3" ht="16.5" x14ac:dyDescent="0.25">
      <c r="B433" s="65"/>
      <c r="C433" s="1"/>
    </row>
    <row r="434" spans="2:3" ht="16.5" x14ac:dyDescent="0.25">
      <c r="B434" s="65"/>
      <c r="C434" s="1"/>
    </row>
    <row r="435" spans="2:3" ht="16.5" x14ac:dyDescent="0.25">
      <c r="B435" s="65"/>
      <c r="C435" s="1"/>
    </row>
    <row r="436" spans="2:3" ht="16.5" x14ac:dyDescent="0.25">
      <c r="B436" s="65"/>
      <c r="C436" s="1"/>
    </row>
    <row r="437" spans="2:3" ht="16.5" x14ac:dyDescent="0.25">
      <c r="B437" s="65"/>
      <c r="C437" s="1"/>
    </row>
    <row r="438" spans="2:3" ht="16.5" x14ac:dyDescent="0.25">
      <c r="B438" s="65"/>
      <c r="C438" s="1"/>
    </row>
    <row r="439" spans="2:3" ht="16.5" x14ac:dyDescent="0.25">
      <c r="B439" s="65"/>
      <c r="C439" s="1"/>
    </row>
    <row r="440" spans="2:3" ht="16.5" x14ac:dyDescent="0.25">
      <c r="B440" s="65"/>
      <c r="C440" s="1"/>
    </row>
    <row r="441" spans="2:3" ht="16.5" x14ac:dyDescent="0.25">
      <c r="B441" s="65"/>
      <c r="C441" s="1"/>
    </row>
    <row r="442" spans="2:3" ht="16.5" x14ac:dyDescent="0.25">
      <c r="B442" s="65"/>
      <c r="C442" s="1"/>
    </row>
    <row r="443" spans="2:3" ht="16.5" x14ac:dyDescent="0.25">
      <c r="B443" s="65"/>
      <c r="C443" s="1"/>
    </row>
  </sheetData>
  <sortState ref="A2:C443">
    <sortCondition ref="B2:B4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21"/>
  <sheetViews>
    <sheetView workbookViewId="0">
      <selection activeCell="G32" sqref="G32"/>
    </sheetView>
  </sheetViews>
  <sheetFormatPr defaultRowHeight="15" x14ac:dyDescent="0.25"/>
  <cols>
    <col min="1" max="1" width="34.85546875" bestFit="1" customWidth="1"/>
    <col min="5" max="5" width="30" bestFit="1" customWidth="1"/>
  </cols>
  <sheetData>
    <row r="1" spans="1:7" x14ac:dyDescent="0.25">
      <c r="A1" s="1" t="s">
        <v>8</v>
      </c>
      <c r="B1" s="2">
        <v>3.5775880814626175</v>
      </c>
      <c r="C1" s="3">
        <v>442</v>
      </c>
      <c r="E1" s="55" t="s">
        <v>8</v>
      </c>
      <c r="F1" s="56">
        <v>3.59</v>
      </c>
      <c r="G1" s="56">
        <v>442</v>
      </c>
    </row>
    <row r="2" spans="1:7" x14ac:dyDescent="0.25">
      <c r="A2" s="1" t="s">
        <v>13</v>
      </c>
      <c r="B2" s="2">
        <v>3.6402106447221696</v>
      </c>
      <c r="C2" s="3">
        <v>447</v>
      </c>
      <c r="E2" s="55" t="s">
        <v>13</v>
      </c>
      <c r="F2" s="56">
        <v>3.65</v>
      </c>
      <c r="G2" s="56">
        <v>447</v>
      </c>
    </row>
    <row r="3" spans="1:7" x14ac:dyDescent="0.25">
      <c r="A3" s="1" t="s">
        <v>15</v>
      </c>
      <c r="B3" s="2">
        <v>3.7389642261365137</v>
      </c>
      <c r="C3" s="3">
        <v>455</v>
      </c>
      <c r="E3" s="55" t="s">
        <v>15</v>
      </c>
      <c r="F3" s="56">
        <v>3.8</v>
      </c>
      <c r="G3" s="56">
        <v>445</v>
      </c>
    </row>
    <row r="4" spans="1:7" x14ac:dyDescent="0.25">
      <c r="A4" s="1" t="s">
        <v>18</v>
      </c>
      <c r="B4" s="2">
        <v>3.9549559046663383</v>
      </c>
      <c r="C4" s="3">
        <v>473</v>
      </c>
      <c r="E4" s="55" t="s">
        <v>19</v>
      </c>
      <c r="F4" s="56">
        <v>3.81</v>
      </c>
      <c r="G4" s="56">
        <v>473</v>
      </c>
    </row>
    <row r="5" spans="1:7" x14ac:dyDescent="0.25">
      <c r="A5" s="1" t="s">
        <v>19</v>
      </c>
      <c r="B5" s="2">
        <v>3.9549559046663383</v>
      </c>
      <c r="C5" s="3">
        <v>473</v>
      </c>
      <c r="E5" s="55" t="s">
        <v>18</v>
      </c>
      <c r="F5" s="56">
        <v>3.8479999999999999</v>
      </c>
      <c r="G5" s="56">
        <v>473</v>
      </c>
    </row>
    <row r="6" spans="1:7" x14ac:dyDescent="0.25">
      <c r="A6" s="1" t="s">
        <v>21</v>
      </c>
      <c r="B6" s="2">
        <v>4.0944309367437137</v>
      </c>
      <c r="C6" s="3">
        <v>485</v>
      </c>
      <c r="E6" s="55" t="s">
        <v>21</v>
      </c>
      <c r="F6" s="56">
        <v>4.1100000000000003</v>
      </c>
      <c r="G6" s="56">
        <v>485</v>
      </c>
    </row>
    <row r="7" spans="1:7" x14ac:dyDescent="0.25">
      <c r="A7" s="1" t="s">
        <v>23</v>
      </c>
      <c r="B7" s="2">
        <v>4.4285564287775045</v>
      </c>
      <c r="C7" s="3">
        <v>515</v>
      </c>
      <c r="E7" s="55" t="s">
        <v>23</v>
      </c>
      <c r="F7" s="56">
        <v>4.3319999999999999</v>
      </c>
      <c r="G7" s="56">
        <v>515</v>
      </c>
    </row>
    <row r="8" spans="1:7" x14ac:dyDescent="0.25">
      <c r="A8" s="1" t="s">
        <v>25</v>
      </c>
      <c r="B8" s="2">
        <v>4.6924488248498815</v>
      </c>
      <c r="C8" s="3">
        <v>540</v>
      </c>
      <c r="E8" s="55" t="s">
        <v>27</v>
      </c>
      <c r="F8" s="56">
        <v>4.5119999999999996</v>
      </c>
      <c r="G8" s="56">
        <v>545</v>
      </c>
    </row>
    <row r="9" spans="1:7" x14ac:dyDescent="0.25">
      <c r="A9" s="1" t="s">
        <v>27</v>
      </c>
      <c r="B9" s="2">
        <v>4.7437587472529117</v>
      </c>
      <c r="C9" s="3">
        <v>545</v>
      </c>
      <c r="E9" s="55" t="s">
        <v>25</v>
      </c>
      <c r="F9" s="56">
        <v>4.71</v>
      </c>
      <c r="G9" s="56">
        <v>540</v>
      </c>
    </row>
    <row r="10" spans="1:7" x14ac:dyDescent="0.25">
      <c r="A10" s="1" t="s">
        <v>28</v>
      </c>
      <c r="B10" s="2">
        <v>5.0129452084170545</v>
      </c>
      <c r="C10" s="3">
        <v>572</v>
      </c>
      <c r="E10" s="55" t="s">
        <v>28</v>
      </c>
      <c r="F10" s="56">
        <v>4.8929999999999998</v>
      </c>
      <c r="G10" s="56">
        <v>572</v>
      </c>
    </row>
    <row r="11" spans="1:7" x14ac:dyDescent="0.25">
      <c r="A11" s="1" t="s">
        <v>30</v>
      </c>
      <c r="B11" s="2">
        <v>5.1570538719072223</v>
      </c>
      <c r="C11" s="3">
        <v>587</v>
      </c>
      <c r="E11" s="55" t="s">
        <v>30</v>
      </c>
      <c r="F11" s="56">
        <v>4.97</v>
      </c>
      <c r="G11" s="56">
        <v>587</v>
      </c>
    </row>
    <row r="12" spans="1:7" x14ac:dyDescent="0.25">
      <c r="A12" s="1" t="s">
        <v>32</v>
      </c>
      <c r="B12" s="2">
        <v>5.2230489041960508</v>
      </c>
      <c r="C12" s="3">
        <v>594</v>
      </c>
      <c r="E12" s="55" t="s">
        <v>281</v>
      </c>
      <c r="F12" s="56">
        <v>5.05</v>
      </c>
      <c r="G12" s="56">
        <v>590</v>
      </c>
    </row>
    <row r="13" spans="1:7" x14ac:dyDescent="0.25">
      <c r="A13" s="1" t="s">
        <v>33</v>
      </c>
      <c r="B13" s="2">
        <v>5.3617454017100714</v>
      </c>
      <c r="C13" s="3">
        <v>605</v>
      </c>
      <c r="E13" s="55" t="s">
        <v>283</v>
      </c>
      <c r="F13" s="56">
        <v>5.2090010979999999</v>
      </c>
      <c r="G13" s="56">
        <v>608</v>
      </c>
    </row>
    <row r="14" spans="1:7" x14ac:dyDescent="0.25">
      <c r="A14" s="4" t="s">
        <v>34</v>
      </c>
      <c r="B14" s="2">
        <v>5.4110650258409194</v>
      </c>
      <c r="C14" s="3">
        <v>608</v>
      </c>
      <c r="E14" s="55" t="s">
        <v>286</v>
      </c>
      <c r="F14" s="56">
        <v>5.2946438230000004</v>
      </c>
      <c r="G14" s="56">
        <v>615</v>
      </c>
    </row>
    <row r="15" spans="1:7" x14ac:dyDescent="0.25">
      <c r="A15" s="5" t="s">
        <v>36</v>
      </c>
      <c r="B15" s="2">
        <v>5.5252042048334165</v>
      </c>
      <c r="C15" s="3">
        <v>615</v>
      </c>
      <c r="E15" s="55" t="s">
        <v>36</v>
      </c>
      <c r="F15" s="56">
        <v>5.55</v>
      </c>
      <c r="G15" s="56">
        <v>615</v>
      </c>
    </row>
    <row r="16" spans="1:7" x14ac:dyDescent="0.25">
      <c r="A16" s="1" t="s">
        <v>37</v>
      </c>
      <c r="B16" s="2">
        <v>5.6059395745475387</v>
      </c>
      <c r="C16" s="3">
        <v>620</v>
      </c>
      <c r="E16" s="55" t="s">
        <v>39</v>
      </c>
      <c r="F16" s="56">
        <v>5.85</v>
      </c>
      <c r="G16" s="56">
        <v>652</v>
      </c>
    </row>
    <row r="17" spans="1:7" x14ac:dyDescent="0.25">
      <c r="A17" s="1" t="s">
        <v>39</v>
      </c>
      <c r="B17" s="2">
        <v>6.1534916159644988</v>
      </c>
      <c r="C17" s="3">
        <v>655</v>
      </c>
      <c r="E17" s="55" t="s">
        <v>41</v>
      </c>
      <c r="F17" s="56">
        <v>5.95</v>
      </c>
      <c r="G17" s="56">
        <v>657</v>
      </c>
    </row>
    <row r="18" spans="1:7" x14ac:dyDescent="0.25">
      <c r="A18" s="1" t="s">
        <v>41</v>
      </c>
      <c r="B18" s="2">
        <v>6.1838903092736359</v>
      </c>
      <c r="C18" s="3">
        <v>657</v>
      </c>
      <c r="E18" s="55" t="s">
        <v>43</v>
      </c>
      <c r="F18" s="56">
        <v>5.9939999999999998</v>
      </c>
      <c r="G18" s="56">
        <v>663</v>
      </c>
    </row>
    <row r="19" spans="1:7" x14ac:dyDescent="0.25">
      <c r="A19" s="1" t="s">
        <v>43</v>
      </c>
      <c r="B19" s="2">
        <v>6.2895617688655534</v>
      </c>
      <c r="C19" s="3">
        <v>664</v>
      </c>
      <c r="E19" s="55" t="s">
        <v>48</v>
      </c>
      <c r="F19" s="56">
        <v>6.3</v>
      </c>
      <c r="G19" s="56">
        <v>682</v>
      </c>
    </row>
    <row r="20" spans="1:7" x14ac:dyDescent="0.25">
      <c r="A20" s="1" t="s">
        <v>45</v>
      </c>
      <c r="B20" s="2">
        <v>6.5269721201092583</v>
      </c>
      <c r="C20" s="3">
        <v>680</v>
      </c>
      <c r="E20" s="55" t="s">
        <v>45</v>
      </c>
      <c r="F20" s="56">
        <v>6.5337500000000004</v>
      </c>
      <c r="G20" s="56">
        <v>674</v>
      </c>
    </row>
    <row r="21" spans="1:7" x14ac:dyDescent="0.25">
      <c r="A21" s="1" t="s">
        <v>46</v>
      </c>
      <c r="B21" s="2">
        <v>6.5269721201092583</v>
      </c>
      <c r="C21" s="3">
        <v>680</v>
      </c>
      <c r="E21" s="55" t="s">
        <v>51</v>
      </c>
      <c r="F21" s="56">
        <v>6.71</v>
      </c>
      <c r="G21" s="56">
        <v>690</v>
      </c>
    </row>
    <row r="22" spans="1:7" x14ac:dyDescent="0.25">
      <c r="A22" s="1" t="s">
        <v>48</v>
      </c>
      <c r="B22" s="2">
        <v>6.5562548538794649</v>
      </c>
      <c r="C22" s="3">
        <v>682</v>
      </c>
      <c r="E22" s="55" t="s">
        <v>63</v>
      </c>
      <c r="F22" s="56">
        <v>6.726</v>
      </c>
      <c r="G22" s="56">
        <v>711</v>
      </c>
    </row>
    <row r="23" spans="1:7" x14ac:dyDescent="0.25">
      <c r="A23" s="1" t="s">
        <v>49</v>
      </c>
      <c r="B23" s="2">
        <v>6.6000183345932637</v>
      </c>
      <c r="C23" s="3">
        <v>685</v>
      </c>
      <c r="E23" s="55" t="s">
        <v>54</v>
      </c>
      <c r="F23" s="56">
        <v>6.7640000000000002</v>
      </c>
      <c r="G23" s="56">
        <v>696</v>
      </c>
    </row>
    <row r="24" spans="1:7" x14ac:dyDescent="0.25">
      <c r="A24" s="1" t="s">
        <v>51</v>
      </c>
      <c r="B24" s="2">
        <v>6.6725332991806461</v>
      </c>
      <c r="C24" s="3">
        <v>690</v>
      </c>
      <c r="E24" s="55" t="s">
        <v>60</v>
      </c>
      <c r="F24" s="56">
        <v>6.83</v>
      </c>
      <c r="G24" s="56">
        <v>709</v>
      </c>
    </row>
    <row r="25" spans="1:7" x14ac:dyDescent="0.25">
      <c r="A25" s="6" t="s">
        <v>52</v>
      </c>
      <c r="B25" s="2">
        <v>6.7445246854507941</v>
      </c>
      <c r="C25" s="3">
        <v>695</v>
      </c>
      <c r="E25" s="55" t="s">
        <v>65</v>
      </c>
      <c r="F25" s="56">
        <v>7.07</v>
      </c>
      <c r="G25" s="56">
        <v>711</v>
      </c>
    </row>
    <row r="26" spans="1:7" x14ac:dyDescent="0.25">
      <c r="A26" s="6" t="s">
        <v>54</v>
      </c>
      <c r="B26" s="2">
        <v>6.758860796737455</v>
      </c>
      <c r="C26" s="3">
        <v>696</v>
      </c>
      <c r="E26" s="55" t="s">
        <v>68</v>
      </c>
      <c r="F26" s="56">
        <v>7.11</v>
      </c>
      <c r="G26" s="56">
        <v>713</v>
      </c>
    </row>
    <row r="27" spans="1:7" x14ac:dyDescent="0.25">
      <c r="A27" s="6" t="s">
        <v>55</v>
      </c>
      <c r="B27" s="2">
        <v>6.801745867933839</v>
      </c>
      <c r="C27" s="3">
        <v>699</v>
      </c>
      <c r="E27" s="55" t="s">
        <v>74</v>
      </c>
      <c r="F27" s="56">
        <v>7.17</v>
      </c>
      <c r="G27" s="56">
        <v>728</v>
      </c>
    </row>
    <row r="28" spans="1:7" x14ac:dyDescent="0.25">
      <c r="A28" s="6" t="s">
        <v>56</v>
      </c>
      <c r="B28" s="2">
        <v>6.801745867933839</v>
      </c>
      <c r="C28" s="3">
        <v>699</v>
      </c>
      <c r="E28" s="55" t="s">
        <v>72</v>
      </c>
      <c r="F28" s="56">
        <v>7.18</v>
      </c>
      <c r="G28" s="56">
        <v>728</v>
      </c>
    </row>
    <row r="29" spans="1:7" x14ac:dyDescent="0.25">
      <c r="A29" s="6" t="s">
        <v>57</v>
      </c>
      <c r="B29" s="2">
        <v>6.8362376075483109</v>
      </c>
      <c r="C29" s="3">
        <v>701</v>
      </c>
      <c r="E29" s="55" t="s">
        <v>16</v>
      </c>
      <c r="F29" s="56">
        <v>7.32</v>
      </c>
      <c r="G29" s="56">
        <v>742</v>
      </c>
    </row>
    <row r="30" spans="1:7" x14ac:dyDescent="0.25">
      <c r="A30" s="1" t="s">
        <v>58</v>
      </c>
      <c r="B30" s="2">
        <v>6.9570602850373424</v>
      </c>
      <c r="C30" s="3">
        <v>707</v>
      </c>
      <c r="E30" s="55" t="s">
        <v>77</v>
      </c>
      <c r="F30" s="56">
        <v>7.4</v>
      </c>
      <c r="G30" s="56">
        <v>744</v>
      </c>
    </row>
    <row r="31" spans="1:7" x14ac:dyDescent="0.25">
      <c r="A31" s="1" t="s">
        <v>60</v>
      </c>
      <c r="B31" s="2">
        <v>6.9971067570916023</v>
      </c>
      <c r="C31" s="3">
        <v>709</v>
      </c>
      <c r="E31" s="55" t="s">
        <v>66</v>
      </c>
      <c r="F31" s="56">
        <v>7.52</v>
      </c>
      <c r="G31" s="56">
        <v>722</v>
      </c>
    </row>
    <row r="32" spans="1:7" x14ac:dyDescent="0.25">
      <c r="A32" s="6" t="s">
        <v>61</v>
      </c>
      <c r="B32" s="2">
        <v>7.0170876507165501</v>
      </c>
      <c r="C32" s="3">
        <v>710</v>
      </c>
      <c r="E32" s="55" t="s">
        <v>81</v>
      </c>
      <c r="F32" s="56">
        <v>8.2899999999999991</v>
      </c>
      <c r="G32" s="56">
        <v>782</v>
      </c>
    </row>
    <row r="33" spans="1:7" x14ac:dyDescent="0.25">
      <c r="A33" s="6" t="s">
        <v>63</v>
      </c>
      <c r="B33" s="2">
        <v>7.037040422032935</v>
      </c>
      <c r="C33" s="3">
        <v>711</v>
      </c>
      <c r="E33" s="55" t="s">
        <v>79</v>
      </c>
      <c r="F33" s="56">
        <v>8.2899999999999991</v>
      </c>
      <c r="G33" s="56">
        <v>775</v>
      </c>
    </row>
    <row r="34" spans="1:7" x14ac:dyDescent="0.25">
      <c r="A34" s="1" t="s">
        <v>65</v>
      </c>
      <c r="B34" s="2">
        <v>7.037040422032935</v>
      </c>
      <c r="C34" s="3">
        <v>711</v>
      </c>
      <c r="E34" s="55" t="s">
        <v>85</v>
      </c>
      <c r="F34" s="56">
        <v>8.2899999999999991</v>
      </c>
      <c r="G34" s="56">
        <v>794</v>
      </c>
    </row>
    <row r="35" spans="1:7" x14ac:dyDescent="0.25">
      <c r="A35" s="5" t="s">
        <v>68</v>
      </c>
      <c r="B35" s="2">
        <v>7.0768619136104229</v>
      </c>
      <c r="C35" s="3">
        <v>713</v>
      </c>
      <c r="E35" s="55" t="s">
        <v>87</v>
      </c>
      <c r="F35" s="56">
        <v>8.36</v>
      </c>
      <c r="G35" s="56">
        <v>797</v>
      </c>
    </row>
    <row r="36" spans="1:7" x14ac:dyDescent="0.25">
      <c r="A36" s="1" t="s">
        <v>69</v>
      </c>
      <c r="B36" s="2">
        <v>7.0768619136104229</v>
      </c>
      <c r="C36" s="3">
        <v>713</v>
      </c>
      <c r="E36" s="55" t="s">
        <v>83</v>
      </c>
      <c r="F36" s="56">
        <v>8.64</v>
      </c>
      <c r="G36" s="56">
        <v>794</v>
      </c>
    </row>
    <row r="37" spans="1:7" x14ac:dyDescent="0.25">
      <c r="A37" s="1" t="s">
        <v>70</v>
      </c>
      <c r="B37" s="2">
        <v>7.1165718602474968</v>
      </c>
      <c r="C37" s="3">
        <v>715</v>
      </c>
      <c r="E37" s="55" t="s">
        <v>89</v>
      </c>
      <c r="F37" s="56">
        <v>9.2449999999999992</v>
      </c>
      <c r="G37" s="56">
        <v>817</v>
      </c>
    </row>
    <row r="38" spans="1:7" x14ac:dyDescent="0.25">
      <c r="A38" s="1" t="s">
        <v>66</v>
      </c>
      <c r="B38" s="2">
        <v>7.2546872070725126</v>
      </c>
      <c r="C38" s="3">
        <v>722</v>
      </c>
      <c r="E38" s="55" t="s">
        <v>92</v>
      </c>
      <c r="F38" s="56">
        <v>9.2449999999999992</v>
      </c>
      <c r="G38" s="56">
        <v>831</v>
      </c>
    </row>
    <row r="39" spans="1:7" x14ac:dyDescent="0.25">
      <c r="A39" s="1" t="s">
        <v>72</v>
      </c>
      <c r="B39" s="2">
        <v>7.3720101526682278</v>
      </c>
      <c r="C39" s="3">
        <v>728</v>
      </c>
      <c r="E39" s="55" t="s">
        <v>94</v>
      </c>
      <c r="F39" s="56">
        <v>9.4499999999999993</v>
      </c>
      <c r="G39" s="56">
        <v>832</v>
      </c>
    </row>
    <row r="40" spans="1:7" x14ac:dyDescent="0.25">
      <c r="A40" s="1" t="s">
        <v>74</v>
      </c>
      <c r="B40" s="2">
        <v>7.3720101526682278</v>
      </c>
      <c r="C40" s="3">
        <v>728</v>
      </c>
      <c r="E40" s="55" t="s">
        <v>96</v>
      </c>
      <c r="F40" s="56">
        <v>9.6199999999999992</v>
      </c>
      <c r="G40" s="56">
        <v>840</v>
      </c>
    </row>
    <row r="41" spans="1:7" x14ac:dyDescent="0.25">
      <c r="A41" s="1" t="s">
        <v>75</v>
      </c>
      <c r="B41" s="2">
        <v>7.5076709169089684</v>
      </c>
      <c r="C41" s="3">
        <v>735</v>
      </c>
      <c r="E41" s="55" t="s">
        <v>102</v>
      </c>
      <c r="F41" s="56">
        <v>9.6639999999999997</v>
      </c>
      <c r="G41" s="56">
        <v>863</v>
      </c>
    </row>
    <row r="42" spans="1:7" x14ac:dyDescent="0.25">
      <c r="A42" s="1" t="s">
        <v>16</v>
      </c>
      <c r="B42" s="2">
        <v>7.6420457777808695</v>
      </c>
      <c r="C42" s="3">
        <v>742</v>
      </c>
      <c r="E42" s="55" t="s">
        <v>99</v>
      </c>
      <c r="F42" s="56">
        <v>10.11</v>
      </c>
      <c r="G42" s="56">
        <v>857</v>
      </c>
    </row>
    <row r="43" spans="1:7" x14ac:dyDescent="0.25">
      <c r="A43" s="1" t="s">
        <v>77</v>
      </c>
      <c r="B43" s="2">
        <v>7.6802058053447215</v>
      </c>
      <c r="C43" s="3">
        <v>744</v>
      </c>
      <c r="E43" s="55" t="s">
        <v>107</v>
      </c>
      <c r="F43" s="56">
        <v>10.11</v>
      </c>
      <c r="G43" s="56">
        <v>882</v>
      </c>
    </row>
    <row r="44" spans="1:7" x14ac:dyDescent="0.25">
      <c r="A44" s="5" t="s">
        <v>79</v>
      </c>
      <c r="B44" s="2">
        <v>8.2589164299252396</v>
      </c>
      <c r="C44" s="3">
        <v>775</v>
      </c>
      <c r="E44" s="55" t="s">
        <v>112</v>
      </c>
      <c r="F44" s="56">
        <v>10.34</v>
      </c>
      <c r="G44" s="56">
        <v>896</v>
      </c>
    </row>
    <row r="45" spans="1:7" x14ac:dyDescent="0.25">
      <c r="A45" s="5" t="s">
        <v>81</v>
      </c>
      <c r="B45" s="2">
        <v>8.3863868992421455</v>
      </c>
      <c r="C45" s="3">
        <v>782</v>
      </c>
      <c r="E45" s="55" t="s">
        <v>110</v>
      </c>
      <c r="F45" s="56">
        <v>10.35</v>
      </c>
      <c r="G45" s="56">
        <v>896</v>
      </c>
    </row>
    <row r="46" spans="1:7" x14ac:dyDescent="0.25">
      <c r="A46" s="5" t="s">
        <v>83</v>
      </c>
      <c r="B46" s="2">
        <v>8.6022759701336309</v>
      </c>
      <c r="C46" s="3">
        <v>794</v>
      </c>
      <c r="E46" s="55" t="s">
        <v>115</v>
      </c>
      <c r="F46" s="56">
        <v>10.41</v>
      </c>
      <c r="G46" s="56">
        <v>899</v>
      </c>
    </row>
    <row r="47" spans="1:7" x14ac:dyDescent="0.25">
      <c r="A47" s="1" t="s">
        <v>85</v>
      </c>
      <c r="B47" s="2">
        <v>8.6022759701336309</v>
      </c>
      <c r="C47" s="3">
        <v>794</v>
      </c>
      <c r="E47" s="55" t="s">
        <v>123</v>
      </c>
      <c r="F47" s="56">
        <v>10.709616670000001</v>
      </c>
      <c r="G47" s="56">
        <v>915</v>
      </c>
    </row>
    <row r="48" spans="1:7" x14ac:dyDescent="0.25">
      <c r="A48" s="1" t="s">
        <v>87</v>
      </c>
      <c r="B48" s="2">
        <v>8.6557384156959465</v>
      </c>
      <c r="C48" s="3">
        <v>797</v>
      </c>
      <c r="E48" s="55" t="s">
        <v>121</v>
      </c>
      <c r="F48" s="56">
        <v>10.757</v>
      </c>
      <c r="G48" s="56">
        <v>910</v>
      </c>
    </row>
    <row r="49" spans="1:7" x14ac:dyDescent="0.25">
      <c r="A49" s="5" t="s">
        <v>89</v>
      </c>
      <c r="B49" s="2">
        <v>9.0860475031669594</v>
      </c>
      <c r="C49" s="3">
        <v>817</v>
      </c>
      <c r="E49" s="55" t="s">
        <v>119</v>
      </c>
      <c r="F49" s="56">
        <v>10.8</v>
      </c>
      <c r="G49" s="56">
        <v>908</v>
      </c>
    </row>
    <row r="50" spans="1:7" x14ac:dyDescent="0.25">
      <c r="A50" s="1" t="s">
        <v>90</v>
      </c>
      <c r="B50" s="2">
        <v>9.2607750730570615</v>
      </c>
      <c r="C50" s="3">
        <v>825</v>
      </c>
      <c r="E50" s="55" t="s">
        <v>128</v>
      </c>
      <c r="F50" s="56">
        <v>10.846666669999999</v>
      </c>
      <c r="G50" s="56">
        <v>915</v>
      </c>
    </row>
    <row r="51" spans="1:7" x14ac:dyDescent="0.25">
      <c r="A51" s="5" t="s">
        <v>92</v>
      </c>
      <c r="B51" s="2">
        <v>9.390712416839829</v>
      </c>
      <c r="C51" s="3">
        <v>831</v>
      </c>
      <c r="E51" s="55" t="s">
        <v>126</v>
      </c>
      <c r="F51" s="56">
        <v>11.16</v>
      </c>
      <c r="G51" s="56">
        <v>914</v>
      </c>
    </row>
    <row r="52" spans="1:7" x14ac:dyDescent="0.25">
      <c r="A52" s="1" t="s">
        <v>94</v>
      </c>
      <c r="B52" s="2">
        <v>9.4122773923520544</v>
      </c>
      <c r="C52" s="3">
        <v>832</v>
      </c>
      <c r="E52" s="55" t="s">
        <v>11</v>
      </c>
      <c r="F52" s="56">
        <v>11.17</v>
      </c>
      <c r="G52" s="56">
        <v>930</v>
      </c>
    </row>
    <row r="53" spans="1:7" x14ac:dyDescent="0.25">
      <c r="A53" s="1" t="s">
        <v>96</v>
      </c>
      <c r="B53" s="2">
        <v>9.5838698499031736</v>
      </c>
      <c r="C53" s="3">
        <v>840</v>
      </c>
      <c r="E53" s="55" t="s">
        <v>130</v>
      </c>
      <c r="F53" s="56">
        <v>11.2</v>
      </c>
      <c r="G53" s="56">
        <v>921</v>
      </c>
    </row>
    <row r="54" spans="1:7" x14ac:dyDescent="0.25">
      <c r="A54" s="1" t="s">
        <v>97</v>
      </c>
      <c r="B54" s="2">
        <v>9.8382184403946731</v>
      </c>
      <c r="C54" s="3">
        <v>852</v>
      </c>
      <c r="E54" s="55" t="s">
        <v>132</v>
      </c>
      <c r="F54" s="56">
        <v>11.29</v>
      </c>
      <c r="G54" s="56">
        <v>942</v>
      </c>
    </row>
    <row r="55" spans="1:7" x14ac:dyDescent="0.25">
      <c r="A55" s="5" t="s">
        <v>99</v>
      </c>
      <c r="B55" s="2">
        <v>9.9431413551941397</v>
      </c>
      <c r="C55" s="3">
        <v>857</v>
      </c>
      <c r="E55" s="55" t="s">
        <v>326</v>
      </c>
      <c r="F55" s="56">
        <v>12.1</v>
      </c>
      <c r="G55" s="56">
        <v>968</v>
      </c>
    </row>
    <row r="56" spans="1:7" x14ac:dyDescent="0.25">
      <c r="A56" s="5" t="s">
        <v>100</v>
      </c>
      <c r="B56" s="2">
        <v>10.04745389472701</v>
      </c>
      <c r="C56" s="3">
        <v>862</v>
      </c>
      <c r="E56" s="55" t="s">
        <v>139</v>
      </c>
      <c r="F56" s="56">
        <v>12.17</v>
      </c>
      <c r="G56" s="56">
        <v>968</v>
      </c>
    </row>
    <row r="57" spans="1:7" x14ac:dyDescent="0.25">
      <c r="A57" s="1" t="s">
        <v>102</v>
      </c>
      <c r="B57" s="2">
        <v>10.068243781087418</v>
      </c>
      <c r="C57" s="3">
        <v>863</v>
      </c>
      <c r="E57" s="55" t="s">
        <v>134</v>
      </c>
      <c r="F57" s="56">
        <v>12.36</v>
      </c>
      <c r="G57" s="56">
        <v>959</v>
      </c>
    </row>
    <row r="58" spans="1:7" x14ac:dyDescent="0.25">
      <c r="A58" s="1" t="s">
        <v>103</v>
      </c>
      <c r="B58" s="2">
        <v>10.130469204934068</v>
      </c>
      <c r="C58" s="3">
        <v>866</v>
      </c>
      <c r="E58" s="55" t="s">
        <v>145</v>
      </c>
      <c r="F58" s="56">
        <v>12.36</v>
      </c>
      <c r="G58" s="56">
        <v>982</v>
      </c>
    </row>
    <row r="59" spans="1:7" x14ac:dyDescent="0.25">
      <c r="A59" s="1" t="s">
        <v>104</v>
      </c>
      <c r="B59" s="2">
        <v>10.192479439565421</v>
      </c>
      <c r="C59" s="3">
        <v>869</v>
      </c>
      <c r="E59" s="55" t="s">
        <v>136</v>
      </c>
      <c r="F59" s="56">
        <v>12.393000000000001</v>
      </c>
      <c r="G59" s="56">
        <v>966</v>
      </c>
    </row>
    <row r="60" spans="1:7" x14ac:dyDescent="0.25">
      <c r="A60" s="5" t="s">
        <v>105</v>
      </c>
      <c r="B60" s="2">
        <v>10.213101954750746</v>
      </c>
      <c r="C60" s="3">
        <v>870</v>
      </c>
      <c r="E60" s="55" t="s">
        <v>142</v>
      </c>
      <c r="F60" s="56">
        <v>12.54</v>
      </c>
      <c r="G60" s="56">
        <v>978</v>
      </c>
    </row>
    <row r="61" spans="1:7" x14ac:dyDescent="0.25">
      <c r="A61" s="1" t="s">
        <v>107</v>
      </c>
      <c r="B61" s="2">
        <v>10.458739699806348</v>
      </c>
      <c r="C61" s="3">
        <v>882</v>
      </c>
      <c r="E61" s="55" t="s">
        <v>149</v>
      </c>
      <c r="F61" s="56">
        <v>12.59</v>
      </c>
      <c r="G61" s="56">
        <v>994</v>
      </c>
    </row>
    <row r="62" spans="1:7" x14ac:dyDescent="0.25">
      <c r="A62" s="1" t="s">
        <v>108</v>
      </c>
      <c r="B62" s="2">
        <v>10.741127819040621</v>
      </c>
      <c r="C62" s="3">
        <v>896</v>
      </c>
      <c r="E62" s="55" t="s">
        <v>331</v>
      </c>
      <c r="F62" s="56">
        <v>12.59</v>
      </c>
      <c r="G62" s="56">
        <v>994</v>
      </c>
    </row>
    <row r="63" spans="1:7" x14ac:dyDescent="0.25">
      <c r="A63" s="1" t="s">
        <v>110</v>
      </c>
      <c r="B63" s="2">
        <v>10.741127819040621</v>
      </c>
      <c r="C63" s="3">
        <v>896</v>
      </c>
      <c r="E63" s="55" t="s">
        <v>153</v>
      </c>
      <c r="F63" s="56">
        <v>12.86</v>
      </c>
      <c r="G63" s="56">
        <v>999</v>
      </c>
    </row>
    <row r="64" spans="1:7" x14ac:dyDescent="0.25">
      <c r="A64" s="5" t="s">
        <v>112</v>
      </c>
      <c r="B64" s="2">
        <v>10.741127819040621</v>
      </c>
      <c r="C64" s="3">
        <v>896</v>
      </c>
      <c r="E64" s="55" t="s">
        <v>151</v>
      </c>
      <c r="F64" s="56">
        <v>13.33</v>
      </c>
      <c r="G64" s="56">
        <v>999</v>
      </c>
    </row>
    <row r="65" spans="1:7" x14ac:dyDescent="0.25">
      <c r="A65" s="5" t="s">
        <v>113</v>
      </c>
      <c r="B65" s="2">
        <v>10.781108381818195</v>
      </c>
      <c r="C65" s="3">
        <v>898</v>
      </c>
      <c r="E65" s="55" t="s">
        <v>159</v>
      </c>
      <c r="F65" s="56">
        <v>13.91</v>
      </c>
      <c r="G65" s="56">
        <v>1043</v>
      </c>
    </row>
    <row r="66" spans="1:7" x14ac:dyDescent="0.25">
      <c r="A66" s="1" t="s">
        <v>115</v>
      </c>
      <c r="B66" s="2">
        <v>10.801065284242348</v>
      </c>
      <c r="C66" s="3">
        <v>899</v>
      </c>
      <c r="E66" s="55" t="s">
        <v>162</v>
      </c>
      <c r="F66" s="56">
        <v>14.15</v>
      </c>
      <c r="G66" s="56">
        <v>1052</v>
      </c>
    </row>
    <row r="67" spans="1:7" x14ac:dyDescent="0.25">
      <c r="A67" s="1" t="s">
        <v>116</v>
      </c>
      <c r="B67" s="2">
        <v>10.925382563616362</v>
      </c>
      <c r="C67" s="3">
        <v>904</v>
      </c>
      <c r="E67" s="55" t="s">
        <v>336</v>
      </c>
      <c r="F67" s="56">
        <v>14.15</v>
      </c>
      <c r="G67" s="56">
        <v>1052</v>
      </c>
    </row>
    <row r="68" spans="1:7" x14ac:dyDescent="0.25">
      <c r="A68" s="1" t="s">
        <v>117</v>
      </c>
      <c r="B68" s="2">
        <v>10.951406037268706</v>
      </c>
      <c r="C68" s="3">
        <v>905</v>
      </c>
      <c r="E68" s="55" t="s">
        <v>157</v>
      </c>
      <c r="F68" s="56">
        <v>14.45</v>
      </c>
      <c r="G68" s="56">
        <v>1038</v>
      </c>
    </row>
    <row r="69" spans="1:7" x14ac:dyDescent="0.25">
      <c r="A69" s="1" t="s">
        <v>119</v>
      </c>
      <c r="B69" s="2">
        <v>11.029304275561763</v>
      </c>
      <c r="C69" s="3">
        <v>908</v>
      </c>
      <c r="E69" s="55" t="s">
        <v>338</v>
      </c>
      <c r="F69" s="56">
        <v>14.620911680000001</v>
      </c>
      <c r="G69" s="56">
        <v>1070</v>
      </c>
    </row>
    <row r="70" spans="1:7" x14ac:dyDescent="0.25">
      <c r="A70" s="1" t="s">
        <v>121</v>
      </c>
      <c r="B70" s="2">
        <v>11.081093580328776</v>
      </c>
      <c r="C70" s="3">
        <v>910</v>
      </c>
      <c r="E70" s="55" t="s">
        <v>341</v>
      </c>
      <c r="F70" s="56">
        <v>14.89841667</v>
      </c>
      <c r="G70" s="56">
        <v>1080</v>
      </c>
    </row>
    <row r="71" spans="1:7" x14ac:dyDescent="0.25">
      <c r="A71" s="1" t="s">
        <v>123</v>
      </c>
      <c r="B71" s="2">
        <v>11.081093580328776</v>
      </c>
      <c r="C71" s="3">
        <v>910</v>
      </c>
      <c r="E71" s="55" t="s">
        <v>171</v>
      </c>
      <c r="F71" s="56">
        <v>15.15</v>
      </c>
      <c r="G71" s="56">
        <v>1088</v>
      </c>
    </row>
    <row r="72" spans="1:7" x14ac:dyDescent="0.25">
      <c r="A72" s="1" t="s">
        <v>124</v>
      </c>
      <c r="B72" s="2">
        <v>11.106945564828559</v>
      </c>
      <c r="C72" s="3">
        <v>911</v>
      </c>
      <c r="E72" s="55" t="s">
        <v>169</v>
      </c>
      <c r="F72" s="56">
        <v>15.23</v>
      </c>
      <c r="G72" s="56">
        <v>1087</v>
      </c>
    </row>
    <row r="73" spans="1:7" x14ac:dyDescent="0.25">
      <c r="A73" s="1" t="s">
        <v>126</v>
      </c>
      <c r="B73" s="2">
        <v>11.184331594601554</v>
      </c>
      <c r="C73" s="3">
        <v>914</v>
      </c>
      <c r="E73" s="55" t="s">
        <v>164</v>
      </c>
      <c r="F73" s="56">
        <v>15.25</v>
      </c>
      <c r="G73" s="56">
        <v>1080</v>
      </c>
    </row>
    <row r="74" spans="1:7" x14ac:dyDescent="0.25">
      <c r="A74" s="1" t="s">
        <v>128</v>
      </c>
      <c r="B74" s="2">
        <v>11.210070503148739</v>
      </c>
      <c r="C74" s="3">
        <v>915</v>
      </c>
      <c r="E74" s="55" t="s">
        <v>167</v>
      </c>
      <c r="F74" s="56">
        <v>15.43</v>
      </c>
      <c r="G74" s="56">
        <v>1085</v>
      </c>
    </row>
    <row r="75" spans="1:7" x14ac:dyDescent="0.25">
      <c r="A75" s="1" t="s">
        <v>130</v>
      </c>
      <c r="B75" s="2">
        <v>11.363915688213234</v>
      </c>
      <c r="C75" s="3">
        <v>921</v>
      </c>
      <c r="E75" s="55" t="s">
        <v>177</v>
      </c>
      <c r="F75" s="56">
        <v>15.56</v>
      </c>
      <c r="G75" s="56">
        <v>1103</v>
      </c>
    </row>
    <row r="76" spans="1:7" x14ac:dyDescent="0.25">
      <c r="A76" s="1" t="s">
        <v>11</v>
      </c>
      <c r="B76" s="2">
        <v>11.592814375558971</v>
      </c>
      <c r="C76" s="3">
        <v>930</v>
      </c>
      <c r="E76" s="55" t="s">
        <v>173</v>
      </c>
      <c r="F76" s="56">
        <v>15.8</v>
      </c>
      <c r="G76" s="56">
        <v>1094</v>
      </c>
    </row>
    <row r="77" spans="1:7" x14ac:dyDescent="0.25">
      <c r="A77" s="1" t="s">
        <v>132</v>
      </c>
      <c r="B77" s="2">
        <v>11.894590682418871</v>
      </c>
      <c r="C77" s="3">
        <v>942</v>
      </c>
      <c r="E77" s="55" t="s">
        <v>179</v>
      </c>
      <c r="F77" s="56">
        <v>17.64</v>
      </c>
      <c r="G77" s="56">
        <v>1155</v>
      </c>
    </row>
    <row r="78" spans="1:7" x14ac:dyDescent="0.25">
      <c r="A78" s="5" t="s">
        <v>134</v>
      </c>
      <c r="B78" s="2">
        <v>12.315590755212765</v>
      </c>
      <c r="C78" s="3">
        <v>959</v>
      </c>
      <c r="E78" s="55" t="s">
        <v>352</v>
      </c>
      <c r="F78" s="56">
        <v>17.894547159999998</v>
      </c>
      <c r="G78" s="56">
        <v>1181</v>
      </c>
    </row>
    <row r="79" spans="1:7" x14ac:dyDescent="0.25">
      <c r="A79" s="1" t="s">
        <v>136</v>
      </c>
      <c r="B79" s="2">
        <v>12.486778633551291</v>
      </c>
      <c r="C79" s="3">
        <v>966</v>
      </c>
      <c r="E79" s="55" t="s">
        <v>184</v>
      </c>
      <c r="F79" s="56">
        <v>18.02</v>
      </c>
      <c r="G79" s="56">
        <v>1191</v>
      </c>
    </row>
    <row r="80" spans="1:7" x14ac:dyDescent="0.25">
      <c r="A80" s="1" t="s">
        <v>137</v>
      </c>
      <c r="B80" s="2">
        <v>12.486778633551291</v>
      </c>
      <c r="C80" s="3">
        <v>966</v>
      </c>
      <c r="E80" s="55" t="s">
        <v>182</v>
      </c>
      <c r="F80" s="56">
        <v>18.18</v>
      </c>
      <c r="G80" s="56">
        <v>1176</v>
      </c>
    </row>
    <row r="81" spans="1:7" x14ac:dyDescent="0.25">
      <c r="A81" s="1" t="s">
        <v>139</v>
      </c>
      <c r="B81" s="2">
        <v>12.535461648880529</v>
      </c>
      <c r="C81" s="3">
        <v>968</v>
      </c>
      <c r="E81" s="55" t="s">
        <v>357</v>
      </c>
      <c r="F81" s="56">
        <v>18.353492809999999</v>
      </c>
      <c r="G81" s="56">
        <v>1206</v>
      </c>
    </row>
    <row r="82" spans="1:7" x14ac:dyDescent="0.25">
      <c r="A82" s="1" t="s">
        <v>140</v>
      </c>
      <c r="B82" s="2">
        <v>12.729193026627845</v>
      </c>
      <c r="C82" s="3">
        <v>976</v>
      </c>
      <c r="E82" s="55" t="s">
        <v>189</v>
      </c>
      <c r="F82" s="56">
        <v>19.62</v>
      </c>
      <c r="G82" s="56">
        <v>1255</v>
      </c>
    </row>
    <row r="83" spans="1:7" x14ac:dyDescent="0.25">
      <c r="A83" s="1" t="s">
        <v>142</v>
      </c>
      <c r="B83" s="2">
        <v>12.777377750764609</v>
      </c>
      <c r="C83" s="3">
        <v>978</v>
      </c>
      <c r="E83" s="55" t="s">
        <v>186</v>
      </c>
      <c r="F83" s="56">
        <v>19.78</v>
      </c>
      <c r="G83" s="56">
        <v>1248</v>
      </c>
    </row>
    <row r="84" spans="1:7" x14ac:dyDescent="0.25">
      <c r="A84" s="1" t="s">
        <v>143</v>
      </c>
      <c r="B84" s="2">
        <v>12.849470393708971</v>
      </c>
      <c r="C84" s="3">
        <v>981</v>
      </c>
      <c r="E84" s="55" t="s">
        <v>187</v>
      </c>
      <c r="F84" s="56">
        <v>19.86</v>
      </c>
      <c r="G84" s="56">
        <v>1252</v>
      </c>
    </row>
    <row r="85" spans="1:7" x14ac:dyDescent="0.25">
      <c r="A85" s="1" t="s">
        <v>145</v>
      </c>
      <c r="B85" s="2">
        <v>12.873452290354008</v>
      </c>
      <c r="C85" s="3">
        <v>982</v>
      </c>
      <c r="E85" s="55" t="s">
        <v>191</v>
      </c>
      <c r="F85" s="56">
        <v>20.2</v>
      </c>
      <c r="G85" s="56">
        <v>1293</v>
      </c>
    </row>
    <row r="86" spans="1:7" x14ac:dyDescent="0.25">
      <c r="A86" s="1" t="s">
        <v>146</v>
      </c>
      <c r="B86" s="2">
        <v>13.088196877337388</v>
      </c>
      <c r="C86" s="3">
        <v>991</v>
      </c>
      <c r="E86" s="55" t="s">
        <v>193</v>
      </c>
      <c r="F86" s="56">
        <v>20.27</v>
      </c>
      <c r="G86" s="56">
        <v>1295</v>
      </c>
    </row>
    <row r="87" spans="1:7" x14ac:dyDescent="0.25">
      <c r="A87" s="1" t="s">
        <v>147</v>
      </c>
      <c r="B87" s="2">
        <v>13.111936899038078</v>
      </c>
      <c r="C87" s="3">
        <v>992</v>
      </c>
      <c r="E87" s="55" t="s">
        <v>364</v>
      </c>
      <c r="F87" s="56">
        <v>20.499334609999998</v>
      </c>
      <c r="G87" s="56">
        <v>1309</v>
      </c>
    </row>
    <row r="88" spans="1:7" x14ac:dyDescent="0.25">
      <c r="A88" s="1" t="s">
        <v>149</v>
      </c>
      <c r="B88" s="2">
        <v>13.159345232327206</v>
      </c>
      <c r="C88" s="3">
        <v>994</v>
      </c>
      <c r="E88" s="55" t="s">
        <v>367</v>
      </c>
      <c r="F88" s="56">
        <v>21.429045949999999</v>
      </c>
      <c r="G88" s="56">
        <v>1369</v>
      </c>
    </row>
    <row r="89" spans="1:7" x14ac:dyDescent="0.25">
      <c r="A89" s="1" t="s">
        <v>151</v>
      </c>
      <c r="B89" s="2">
        <v>13.277449993512334</v>
      </c>
      <c r="C89" s="3">
        <v>999</v>
      </c>
      <c r="E89" s="55" t="s">
        <v>370</v>
      </c>
      <c r="F89" s="56">
        <v>21.635360989999999</v>
      </c>
      <c r="G89" s="56">
        <v>1382</v>
      </c>
    </row>
    <row r="90" spans="1:7" x14ac:dyDescent="0.25">
      <c r="A90" s="1" t="s">
        <v>153</v>
      </c>
      <c r="B90" s="2">
        <v>13.277449993512334</v>
      </c>
      <c r="C90" s="3">
        <v>999</v>
      </c>
      <c r="E90" s="55" t="s">
        <v>195</v>
      </c>
      <c r="F90" s="56">
        <v>21.67</v>
      </c>
      <c r="G90" s="56">
        <v>1357</v>
      </c>
    </row>
    <row r="91" spans="1:7" x14ac:dyDescent="0.25">
      <c r="A91" s="6" t="s">
        <v>154</v>
      </c>
      <c r="B91" s="2">
        <v>14.132137273051871</v>
      </c>
      <c r="C91" s="3">
        <v>1029</v>
      </c>
      <c r="E91" s="55" t="s">
        <v>373</v>
      </c>
      <c r="F91" s="56">
        <v>21.678034969999999</v>
      </c>
      <c r="G91" s="56">
        <v>1385</v>
      </c>
    </row>
    <row r="92" spans="1:7" x14ac:dyDescent="0.25">
      <c r="A92" s="1" t="s">
        <v>155</v>
      </c>
      <c r="B92" s="2">
        <v>14.216776327363066</v>
      </c>
      <c r="C92" s="3">
        <v>1032</v>
      </c>
      <c r="E92" s="55" t="s">
        <v>197</v>
      </c>
      <c r="F92" s="56">
        <v>21.76</v>
      </c>
      <c r="G92" s="56">
        <v>1390</v>
      </c>
    </row>
    <row r="93" spans="1:7" x14ac:dyDescent="0.25">
      <c r="A93" s="1" t="s">
        <v>157</v>
      </c>
      <c r="B93" s="2">
        <v>14.385318797183666</v>
      </c>
      <c r="C93" s="3">
        <v>1038</v>
      </c>
      <c r="E93" s="55" t="s">
        <v>376</v>
      </c>
      <c r="F93" s="56">
        <v>21.944561060000002</v>
      </c>
      <c r="G93" s="56">
        <v>1403</v>
      </c>
    </row>
    <row r="94" spans="1:7" x14ac:dyDescent="0.25">
      <c r="A94" s="6" t="s">
        <v>159</v>
      </c>
      <c r="B94" s="2">
        <v>14.525028314574076</v>
      </c>
      <c r="C94" s="3">
        <v>1043</v>
      </c>
      <c r="E94" s="55" t="s">
        <v>202</v>
      </c>
      <c r="F94" s="56">
        <v>23.044866670000001</v>
      </c>
      <c r="G94" s="56">
        <v>1505</v>
      </c>
    </row>
    <row r="95" spans="1:7" x14ac:dyDescent="0.25">
      <c r="A95" s="1" t="s">
        <v>160</v>
      </c>
      <c r="B95" s="2">
        <v>14.747176441210289</v>
      </c>
      <c r="C95" s="3">
        <v>1051</v>
      </c>
      <c r="E95" s="55" t="s">
        <v>199</v>
      </c>
      <c r="F95" s="56">
        <v>23.122</v>
      </c>
      <c r="G95" s="56">
        <v>1473</v>
      </c>
    </row>
    <row r="96" spans="1:7" x14ac:dyDescent="0.25">
      <c r="A96" s="1" t="s">
        <v>162</v>
      </c>
      <c r="B96" s="2">
        <v>14.774825986444402</v>
      </c>
      <c r="C96" s="3">
        <v>1052</v>
      </c>
      <c r="E96" s="55" t="s">
        <v>201</v>
      </c>
      <c r="F96" s="56">
        <v>23.2</v>
      </c>
      <c r="G96" s="56">
        <v>1503</v>
      </c>
    </row>
    <row r="97" spans="1:7" x14ac:dyDescent="0.25">
      <c r="A97" s="1" t="s">
        <v>164</v>
      </c>
      <c r="B97" s="2">
        <v>15.538526415604732</v>
      </c>
      <c r="C97" s="3">
        <v>1080</v>
      </c>
      <c r="E97" s="55" t="s">
        <v>205</v>
      </c>
      <c r="F97" s="56">
        <v>25.13</v>
      </c>
      <c r="G97" s="56">
        <v>1733</v>
      </c>
    </row>
    <row r="98" spans="1:7" x14ac:dyDescent="0.25">
      <c r="A98" s="1" t="s">
        <v>165</v>
      </c>
      <c r="B98" s="2">
        <v>15.15918373230711</v>
      </c>
      <c r="C98" s="3">
        <v>1066</v>
      </c>
      <c r="E98" s="55" t="s">
        <v>382</v>
      </c>
      <c r="F98" s="56">
        <v>25.6117338</v>
      </c>
      <c r="G98" s="56">
        <v>1795</v>
      </c>
    </row>
    <row r="99" spans="1:7" x14ac:dyDescent="0.25">
      <c r="A99" s="1" t="s">
        <v>167</v>
      </c>
      <c r="B99" s="2">
        <v>15.672815313118816</v>
      </c>
      <c r="C99" s="3">
        <v>1085</v>
      </c>
      <c r="E99" s="55" t="s">
        <v>384</v>
      </c>
      <c r="F99" s="56">
        <v>26.5902688</v>
      </c>
      <c r="G99" s="56">
        <v>1938</v>
      </c>
    </row>
    <row r="100" spans="1:7" x14ac:dyDescent="0.25">
      <c r="A100" s="1" t="s">
        <v>169</v>
      </c>
      <c r="B100" s="2">
        <v>15.726357675622406</v>
      </c>
      <c r="C100" s="3">
        <v>1087</v>
      </c>
    </row>
    <row r="101" spans="1:7" x14ac:dyDescent="0.25">
      <c r="A101" s="1" t="s">
        <v>171</v>
      </c>
      <c r="B101" s="2">
        <v>15.753091925434799</v>
      </c>
      <c r="C101" s="3">
        <v>1088</v>
      </c>
    </row>
    <row r="102" spans="1:7" x14ac:dyDescent="0.25">
      <c r="A102" s="1" t="s">
        <v>173</v>
      </c>
      <c r="B102" s="2">
        <v>15.91298322460956</v>
      </c>
      <c r="C102" s="3">
        <v>1094</v>
      </c>
    </row>
    <row r="103" spans="1:7" x14ac:dyDescent="0.25">
      <c r="A103" s="1" t="s">
        <v>174</v>
      </c>
      <c r="B103" s="2">
        <v>15.91298322460956</v>
      </c>
      <c r="C103" s="3">
        <v>1094</v>
      </c>
    </row>
    <row r="104" spans="1:7" x14ac:dyDescent="0.25">
      <c r="A104" s="1" t="s">
        <v>175</v>
      </c>
      <c r="B104" s="2">
        <v>16.1008023685499</v>
      </c>
      <c r="C104" s="3">
        <v>1101</v>
      </c>
    </row>
    <row r="105" spans="1:7" x14ac:dyDescent="0.25">
      <c r="A105" s="1" t="s">
        <v>177</v>
      </c>
      <c r="B105" s="2">
        <v>16.158328708129684</v>
      </c>
      <c r="C105" s="3">
        <v>1103</v>
      </c>
    </row>
    <row r="106" spans="1:7" x14ac:dyDescent="0.25">
      <c r="A106" s="5" t="s">
        <v>179</v>
      </c>
      <c r="B106" s="2">
        <v>17.618502048753129</v>
      </c>
      <c r="C106" s="3">
        <v>1155</v>
      </c>
    </row>
    <row r="107" spans="1:7" x14ac:dyDescent="0.25">
      <c r="A107" s="1" t="s">
        <v>180</v>
      </c>
      <c r="B107" s="2">
        <v>18.081637984760402</v>
      </c>
      <c r="C107" s="3">
        <v>1172</v>
      </c>
    </row>
    <row r="108" spans="1:7" x14ac:dyDescent="0.25">
      <c r="A108" s="1" t="s">
        <v>182</v>
      </c>
      <c r="B108" s="2">
        <v>18.189634697099905</v>
      </c>
      <c r="C108" s="3">
        <v>1176</v>
      </c>
    </row>
    <row r="109" spans="1:7" x14ac:dyDescent="0.25">
      <c r="A109" s="1" t="s">
        <v>184</v>
      </c>
      <c r="B109" s="2">
        <v>18.59137650607439</v>
      </c>
      <c r="C109" s="3">
        <v>1191</v>
      </c>
    </row>
    <row r="110" spans="1:7" x14ac:dyDescent="0.25">
      <c r="A110" s="5" t="s">
        <v>186</v>
      </c>
      <c r="B110" s="2">
        <v>19.801664708047738</v>
      </c>
      <c r="C110" s="3">
        <v>1248</v>
      </c>
    </row>
    <row r="111" spans="1:7" x14ac:dyDescent="0.25">
      <c r="A111" s="5" t="s">
        <v>187</v>
      </c>
      <c r="B111" s="2">
        <v>19.880942453633267</v>
      </c>
      <c r="C111" s="3">
        <v>1252</v>
      </c>
    </row>
    <row r="112" spans="1:7" x14ac:dyDescent="0.25">
      <c r="A112" s="1" t="s">
        <v>189</v>
      </c>
      <c r="B112" s="2">
        <v>19.940234722113715</v>
      </c>
      <c r="C112" s="3">
        <v>1255</v>
      </c>
    </row>
    <row r="113" spans="1:3" x14ac:dyDescent="0.25">
      <c r="A113" s="1" t="s">
        <v>191</v>
      </c>
      <c r="B113" s="2">
        <v>20.679239612986517</v>
      </c>
      <c r="C113" s="3">
        <v>1293</v>
      </c>
    </row>
    <row r="114" spans="1:3" x14ac:dyDescent="0.25">
      <c r="A114" s="1" t="s">
        <v>193</v>
      </c>
      <c r="B114" s="2">
        <v>20.717530616520669</v>
      </c>
      <c r="C114" s="3">
        <v>1295</v>
      </c>
    </row>
    <row r="115" spans="1:3" x14ac:dyDescent="0.25">
      <c r="A115" s="5" t="s">
        <v>195</v>
      </c>
      <c r="B115" s="2">
        <v>21.678677634018406</v>
      </c>
      <c r="C115" s="3">
        <v>1357</v>
      </c>
    </row>
    <row r="116" spans="1:3" x14ac:dyDescent="0.25">
      <c r="A116" s="1" t="s">
        <v>197</v>
      </c>
      <c r="B116" s="2">
        <v>22.163388138967079</v>
      </c>
      <c r="C116" s="3">
        <v>1390</v>
      </c>
    </row>
    <row r="117" spans="1:3" x14ac:dyDescent="0.25">
      <c r="A117" s="1" t="s">
        <v>199</v>
      </c>
      <c r="B117" s="2">
        <v>23.156709330803334</v>
      </c>
      <c r="C117" s="3">
        <v>1473</v>
      </c>
    </row>
    <row r="118" spans="1:3" x14ac:dyDescent="0.25">
      <c r="A118" s="1" t="s">
        <v>201</v>
      </c>
      <c r="B118" s="2">
        <v>23.489441339818615</v>
      </c>
      <c r="C118" s="3">
        <v>1503</v>
      </c>
    </row>
    <row r="119" spans="1:3" x14ac:dyDescent="0.25">
      <c r="A119" s="1" t="s">
        <v>202</v>
      </c>
      <c r="B119" s="2">
        <v>23.509036270468414</v>
      </c>
      <c r="C119" s="3">
        <v>1505</v>
      </c>
    </row>
    <row r="120" spans="1:3" x14ac:dyDescent="0.25">
      <c r="A120" s="5" t="s">
        <v>203</v>
      </c>
      <c r="B120" s="2">
        <v>24.253598844863362</v>
      </c>
      <c r="C120" s="3">
        <v>1583</v>
      </c>
    </row>
    <row r="121" spans="1:3" x14ac:dyDescent="0.25">
      <c r="A121" s="1" t="s">
        <v>205</v>
      </c>
      <c r="B121" s="2">
        <v>25.419059174526954</v>
      </c>
      <c r="C121" s="3">
        <v>1733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</vt:lpstr>
      <vt:lpstr>RI compounds</vt:lpstr>
      <vt:lpstr>RI_Calc</vt:lpstr>
      <vt:lpstr>CompoundCodes</vt:lpstr>
      <vt:lpstr>Sheet7</vt:lpstr>
      <vt:lpstr>All!Print_Area</vt:lpstr>
    </vt:vector>
  </TitlesOfParts>
  <Company>Chr. Hansen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DKFoodUser</dc:creator>
  <cp:lastModifiedBy>Asger Geppel</cp:lastModifiedBy>
  <dcterms:created xsi:type="dcterms:W3CDTF">2018-07-31T11:21:27Z</dcterms:created>
  <dcterms:modified xsi:type="dcterms:W3CDTF">2019-07-02T14:16:28Z</dcterms:modified>
</cp:coreProperties>
</file>