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375928a45800121/Physik Praktikum 2/11_RE/"/>
    </mc:Choice>
  </mc:AlternateContent>
  <xr:revisionPtr revIDLastSave="189" documentId="11_AD4DB114E441178AC67DF4976694C206693EDF1E" xr6:coauthVersionLast="47" xr6:coauthVersionMax="47" xr10:uidLastSave="{33D1599E-F7EE-4618-9C91-951E6E08F5C6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17" i="1"/>
  <c r="L16" i="1"/>
  <c r="L15" i="1"/>
  <c r="L14" i="1"/>
  <c r="L13" i="1"/>
  <c r="L12" i="1"/>
  <c r="L11" i="1"/>
  <c r="K6" i="1"/>
  <c r="K7" i="1"/>
  <c r="K8" i="1"/>
  <c r="K9" i="1"/>
  <c r="K10" i="1"/>
  <c r="K11" i="1"/>
  <c r="K12" i="1"/>
  <c r="K13" i="1"/>
  <c r="K14" i="1"/>
  <c r="K15" i="1"/>
  <c r="K16" i="1"/>
  <c r="K17" i="1"/>
  <c r="L3" i="1"/>
  <c r="L4" i="1"/>
  <c r="L5" i="1"/>
  <c r="L6" i="1"/>
  <c r="L7" i="1"/>
  <c r="L8" i="1"/>
  <c r="L9" i="1"/>
  <c r="L10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<sst xmlns="http://schemas.openxmlformats.org/spreadsheetml/2006/main" count="25" uniqueCount="23">
  <si>
    <t>Parallelkreis 1. Ordnung</t>
  </si>
  <si>
    <t>Kondensator in pF</t>
  </si>
  <si>
    <t>Ohmscher R in kOhm</t>
  </si>
  <si>
    <t>Spule in mH</t>
  </si>
  <si>
    <t>Messung 1</t>
  </si>
  <si>
    <t>R_gr in Ohm</t>
  </si>
  <si>
    <t>P_x in V/cm</t>
  </si>
  <si>
    <t>a in cm</t>
  </si>
  <si>
    <t>\pm b in cm</t>
  </si>
  <si>
    <t>a²+b² in cm²</t>
  </si>
  <si>
    <t>|z| in kOhm</t>
  </si>
  <si>
    <t>\phi in °</t>
  </si>
  <si>
    <t>\delta |Z|</t>
  </si>
  <si>
    <t>\Delta \phi</t>
  </si>
  <si>
    <t>P_y in mV/cm</t>
  </si>
  <si>
    <t>Fehler</t>
  </si>
  <si>
    <t>x_0/y_0 hat Fehler</t>
  </si>
  <si>
    <t>\del|z| (|z|= |(\delX0/x0)|² + |(\delY0/yo)|²</t>
  </si>
  <si>
    <t>f in kHz</t>
  </si>
  <si>
    <t>Resonanzf</t>
  </si>
  <si>
    <t>Genutzt</t>
  </si>
  <si>
    <t>Genau</t>
  </si>
  <si>
    <t>Kondensator in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</si>
</sst>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C8" sqref="C8"/>
    </sheetView>
  </sheetViews>
  <sheetFormatPr defaultRowHeight="14.25" x14ac:dyDescent="0.45"/>
  <cols>
    <col min="1" max="1" width="19.33203125" customWidth="1"/>
    <col min="4" max="4" width="14.3984375" customWidth="1"/>
    <col min="6" max="6" width="11.19921875" customWidth="1"/>
    <col min="7" max="7" width="10.86328125" customWidth="1"/>
    <col min="8" max="8" width="12.06640625" customWidth="1"/>
    <col min="10" max="10" width="11.53125" customWidth="1"/>
    <col min="11" max="11" width="12" customWidth="1"/>
    <col min="12" max="12" width="13.3984375" customWidth="1"/>
  </cols>
  <sheetData>
    <row r="1" spans="1:16" x14ac:dyDescent="0.45">
      <c r="A1" t="s">
        <v>0</v>
      </c>
      <c r="B1" t="s">
        <v>20</v>
      </c>
      <c r="C1" t="s">
        <v>21</v>
      </c>
      <c r="E1" t="s">
        <v>18</v>
      </c>
      <c r="F1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 x14ac:dyDescent="0.45">
      <c r="A2" t="s">
        <v>1</v>
      </c>
      <c r="B2">
        <v>5010</v>
      </c>
      <c r="C2">
        <v>4980</v>
      </c>
      <c r="D2" t="s">
        <v>4</v>
      </c>
      <c r="E2">
        <v>0.5</v>
      </c>
      <c r="F2">
        <v>100</v>
      </c>
      <c r="G2">
        <v>0.5</v>
      </c>
      <c r="H2">
        <v>50</v>
      </c>
      <c r="I2">
        <v>3.1</v>
      </c>
      <c r="J2">
        <v>2.9</v>
      </c>
      <c r="K2">
        <f>I2^2+J2^2</f>
        <v>18.020000000000003</v>
      </c>
      <c r="L2">
        <f>F2*G2/H2</f>
        <v>1</v>
      </c>
      <c r="M2">
        <f>DEGREES(2*(ATAN(J2/I2)))</f>
        <v>86.181695134007242</v>
      </c>
      <c r="N2" t="s">
        <v>17</v>
      </c>
      <c r="P2" t="s">
        <v>16</v>
      </c>
    </row>
    <row r="3" spans="1:16" x14ac:dyDescent="0.45">
      <c r="A3" t="s">
        <v>2</v>
      </c>
      <c r="B3">
        <v>22</v>
      </c>
      <c r="C3">
        <v>21.94</v>
      </c>
      <c r="E3">
        <v>1</v>
      </c>
      <c r="F3">
        <v>210</v>
      </c>
      <c r="G3">
        <v>0.5</v>
      </c>
      <c r="H3">
        <v>50</v>
      </c>
      <c r="I3">
        <v>3.15</v>
      </c>
      <c r="J3">
        <v>2.82</v>
      </c>
      <c r="K3">
        <f t="shared" ref="K3:K17" si="0">I3^2+J3^2</f>
        <v>17.874899999999997</v>
      </c>
      <c r="L3">
        <f t="shared" ref="L3:L17" si="1">F3*G3/H3</f>
        <v>2.1</v>
      </c>
      <c r="M3">
        <f t="shared" ref="M3:M17" si="2">DEGREES(2*(ATAN(J3/I3)))</f>
        <v>83.672232762238508</v>
      </c>
    </row>
    <row r="4" spans="1:16" x14ac:dyDescent="0.45">
      <c r="A4" t="s">
        <v>3</v>
      </c>
      <c r="B4">
        <v>300.89999999999998</v>
      </c>
      <c r="C4">
        <v>300.89999999999998</v>
      </c>
      <c r="E4">
        <v>1.5</v>
      </c>
      <c r="F4">
        <v>330</v>
      </c>
      <c r="G4">
        <v>0.5</v>
      </c>
      <c r="H4">
        <v>50</v>
      </c>
      <c r="I4">
        <v>3.2</v>
      </c>
      <c r="J4">
        <v>2.7</v>
      </c>
      <c r="K4">
        <f t="shared" si="0"/>
        <v>17.53</v>
      </c>
      <c r="L4">
        <f t="shared" si="1"/>
        <v>3.3</v>
      </c>
      <c r="M4">
        <f t="shared" si="2"/>
        <v>80.311999249838649</v>
      </c>
    </row>
    <row r="5" spans="1:16" x14ac:dyDescent="0.45">
      <c r="A5" t="s">
        <v>2</v>
      </c>
      <c r="B5">
        <v>1.5</v>
      </c>
      <c r="C5">
        <v>1.508</v>
      </c>
      <c r="E5">
        <v>2</v>
      </c>
      <c r="F5">
        <v>500</v>
      </c>
      <c r="G5">
        <v>0.5</v>
      </c>
      <c r="H5">
        <v>50</v>
      </c>
      <c r="I5">
        <v>3.32</v>
      </c>
      <c r="J5">
        <v>2.62</v>
      </c>
      <c r="K5">
        <f t="shared" si="0"/>
        <v>17.886800000000001</v>
      </c>
      <c r="L5">
        <f t="shared" si="1"/>
        <v>5</v>
      </c>
      <c r="M5">
        <f t="shared" si="2"/>
        <v>76.55794084872359</v>
      </c>
    </row>
    <row r="6" spans="1:16" x14ac:dyDescent="0.45">
      <c r="A6" t="s">
        <v>2</v>
      </c>
      <c r="B6">
        <v>3.3</v>
      </c>
      <c r="C6">
        <v>3.2759999999999998</v>
      </c>
      <c r="E6">
        <v>2.5</v>
      </c>
      <c r="F6">
        <v>730</v>
      </c>
      <c r="G6">
        <v>0.5</v>
      </c>
      <c r="H6">
        <v>50</v>
      </c>
      <c r="I6">
        <v>3.5</v>
      </c>
      <c r="J6">
        <v>2.4500000000000002</v>
      </c>
      <c r="K6">
        <f t="shared" si="0"/>
        <v>18.252500000000001</v>
      </c>
      <c r="L6">
        <f t="shared" si="1"/>
        <v>7.3</v>
      </c>
      <c r="M6">
        <f t="shared" si="2"/>
        <v>69.98404039711734</v>
      </c>
    </row>
    <row r="7" spans="1:16" x14ac:dyDescent="0.45">
      <c r="A7" t="s">
        <v>22</v>
      </c>
      <c r="B7">
        <v>22</v>
      </c>
      <c r="C7">
        <v>21.55</v>
      </c>
      <c r="E7">
        <v>3</v>
      </c>
      <c r="F7">
        <v>1100</v>
      </c>
      <c r="G7">
        <v>0.5</v>
      </c>
      <c r="H7">
        <v>50</v>
      </c>
      <c r="I7">
        <v>3.7</v>
      </c>
      <c r="J7">
        <v>2.1</v>
      </c>
      <c r="K7">
        <f t="shared" si="0"/>
        <v>18.100000000000001</v>
      </c>
      <c r="L7">
        <f t="shared" si="1"/>
        <v>11</v>
      </c>
      <c r="M7">
        <f t="shared" si="2"/>
        <v>59.155677362522653</v>
      </c>
    </row>
    <row r="8" spans="1:16" x14ac:dyDescent="0.45">
      <c r="E8">
        <v>3.5</v>
      </c>
      <c r="F8">
        <v>1700</v>
      </c>
      <c r="G8">
        <v>0.5</v>
      </c>
      <c r="H8">
        <v>50</v>
      </c>
      <c r="I8">
        <v>4</v>
      </c>
      <c r="J8">
        <v>1.35</v>
      </c>
      <c r="K8">
        <f t="shared" si="0"/>
        <v>17.822500000000002</v>
      </c>
      <c r="L8">
        <f t="shared" si="1"/>
        <v>17</v>
      </c>
      <c r="M8">
        <f t="shared" si="2"/>
        <v>37.299077508102819</v>
      </c>
    </row>
    <row r="9" spans="1:16" x14ac:dyDescent="0.45">
      <c r="E9">
        <v>4</v>
      </c>
      <c r="F9">
        <v>2120</v>
      </c>
      <c r="G9">
        <v>0.5</v>
      </c>
      <c r="H9">
        <v>50</v>
      </c>
      <c r="I9">
        <v>4.25</v>
      </c>
      <c r="J9">
        <v>0.1</v>
      </c>
      <c r="K9">
        <f t="shared" si="0"/>
        <v>18.072500000000002</v>
      </c>
      <c r="L9">
        <f t="shared" si="1"/>
        <v>21.2</v>
      </c>
      <c r="M9">
        <f t="shared" si="2"/>
        <v>2.6957745603971968</v>
      </c>
    </row>
    <row r="10" spans="1:16" x14ac:dyDescent="0.45">
      <c r="E10">
        <v>4.5</v>
      </c>
      <c r="F10">
        <v>1810</v>
      </c>
      <c r="G10">
        <v>0.5</v>
      </c>
      <c r="H10">
        <v>50</v>
      </c>
      <c r="I10">
        <v>4.0999999999999996</v>
      </c>
      <c r="J10">
        <v>-1.1499999999999999</v>
      </c>
      <c r="K10">
        <f t="shared" si="0"/>
        <v>18.1325</v>
      </c>
      <c r="L10">
        <f t="shared" si="1"/>
        <v>18.100000000000001</v>
      </c>
      <c r="M10">
        <f t="shared" si="2"/>
        <v>-31.336320843504986</v>
      </c>
    </row>
    <row r="11" spans="1:16" x14ac:dyDescent="0.45">
      <c r="E11">
        <v>5</v>
      </c>
      <c r="F11">
        <v>1340</v>
      </c>
      <c r="G11">
        <v>0.5</v>
      </c>
      <c r="H11">
        <v>50</v>
      </c>
      <c r="I11">
        <v>3.8</v>
      </c>
      <c r="J11">
        <v>-1.85</v>
      </c>
      <c r="K11">
        <f t="shared" si="0"/>
        <v>17.862500000000001</v>
      </c>
      <c r="L11">
        <f t="shared" si="1"/>
        <v>13.4</v>
      </c>
      <c r="M11">
        <f t="shared" si="2"/>
        <v>-51.917538523121287</v>
      </c>
    </row>
    <row r="12" spans="1:16" x14ac:dyDescent="0.45">
      <c r="E12">
        <v>5.5</v>
      </c>
      <c r="F12">
        <v>1040</v>
      </c>
      <c r="G12">
        <v>0.5</v>
      </c>
      <c r="H12">
        <v>50</v>
      </c>
      <c r="I12">
        <v>3.68</v>
      </c>
      <c r="J12">
        <v>-2.15</v>
      </c>
      <c r="K12">
        <f t="shared" si="0"/>
        <v>18.164899999999999</v>
      </c>
      <c r="L12">
        <f t="shared" si="1"/>
        <v>10.4</v>
      </c>
      <c r="M12">
        <f t="shared" si="2"/>
        <v>-60.590287967723022</v>
      </c>
    </row>
    <row r="13" spans="1:16" x14ac:dyDescent="0.45">
      <c r="E13">
        <v>6</v>
      </c>
      <c r="F13">
        <v>860</v>
      </c>
      <c r="G13">
        <v>0.5</v>
      </c>
      <c r="H13">
        <v>50</v>
      </c>
      <c r="I13">
        <v>3.58</v>
      </c>
      <c r="J13">
        <v>-2.35</v>
      </c>
      <c r="K13">
        <f t="shared" si="0"/>
        <v>18.338900000000002</v>
      </c>
      <c r="L13">
        <f t="shared" si="1"/>
        <v>8.6</v>
      </c>
      <c r="M13">
        <f t="shared" si="2"/>
        <v>-66.563758223157436</v>
      </c>
    </row>
    <row r="14" spans="1:16" x14ac:dyDescent="0.45">
      <c r="E14">
        <v>6.5</v>
      </c>
      <c r="F14">
        <v>720</v>
      </c>
      <c r="G14">
        <v>0.5</v>
      </c>
      <c r="H14">
        <v>50</v>
      </c>
      <c r="I14">
        <v>3.5</v>
      </c>
      <c r="J14">
        <v>-2.4500000000000002</v>
      </c>
      <c r="K14">
        <f t="shared" si="0"/>
        <v>18.252500000000001</v>
      </c>
      <c r="L14">
        <f t="shared" si="1"/>
        <v>7.2</v>
      </c>
      <c r="M14">
        <f t="shared" si="2"/>
        <v>-69.98404039711734</v>
      </c>
    </row>
    <row r="15" spans="1:16" x14ac:dyDescent="0.45">
      <c r="E15">
        <v>7</v>
      </c>
      <c r="F15">
        <v>630</v>
      </c>
      <c r="G15">
        <v>0.5</v>
      </c>
      <c r="H15">
        <v>50</v>
      </c>
      <c r="I15">
        <v>3.4</v>
      </c>
      <c r="J15">
        <v>-2.5</v>
      </c>
      <c r="K15">
        <f t="shared" si="0"/>
        <v>17.809999999999999</v>
      </c>
      <c r="L15">
        <f t="shared" si="1"/>
        <v>6.3</v>
      </c>
      <c r="M15">
        <f t="shared" si="2"/>
        <v>-72.653651904240476</v>
      </c>
    </row>
    <row r="16" spans="1:16" x14ac:dyDescent="0.45">
      <c r="E16">
        <v>7.5</v>
      </c>
      <c r="F16">
        <v>560</v>
      </c>
      <c r="G16">
        <v>0.5</v>
      </c>
      <c r="H16">
        <v>50</v>
      </c>
      <c r="I16">
        <v>3.35</v>
      </c>
      <c r="J16">
        <v>-2.6</v>
      </c>
      <c r="K16">
        <f t="shared" si="0"/>
        <v>17.982500000000002</v>
      </c>
      <c r="L16">
        <f t="shared" si="1"/>
        <v>5.6</v>
      </c>
      <c r="M16">
        <f t="shared" si="2"/>
        <v>-75.631465215146292</v>
      </c>
    </row>
    <row r="17" spans="4:13" x14ac:dyDescent="0.45">
      <c r="E17">
        <v>8</v>
      </c>
      <c r="F17">
        <v>510</v>
      </c>
      <c r="G17">
        <v>0.5</v>
      </c>
      <c r="H17">
        <v>50</v>
      </c>
      <c r="I17">
        <v>3.35</v>
      </c>
      <c r="J17">
        <v>-2.65</v>
      </c>
      <c r="K17">
        <f t="shared" si="0"/>
        <v>18.245000000000001</v>
      </c>
      <c r="L17">
        <f t="shared" si="1"/>
        <v>5.0999999999999996</v>
      </c>
      <c r="M17">
        <f t="shared" si="2"/>
        <v>-76.691149907986812</v>
      </c>
    </row>
    <row r="18" spans="4:13" x14ac:dyDescent="0.45">
      <c r="D18" t="s">
        <v>19</v>
      </c>
      <c r="E18">
        <v>4.0179999999999998</v>
      </c>
      <c r="F18">
        <v>2120</v>
      </c>
      <c r="G18">
        <v>0.5</v>
      </c>
      <c r="H18">
        <v>50</v>
      </c>
      <c r="I18">
        <v>4.2426406800000001</v>
      </c>
      <c r="J18">
        <v>0</v>
      </c>
      <c r="K18">
        <f t="shared" ref="K18" si="3">I18^2+J18^2</f>
        <v>17.999999939590865</v>
      </c>
      <c r="L18">
        <f t="shared" ref="L18" si="4">F18*G18/H18</f>
        <v>21.2</v>
      </c>
      <c r="M18">
        <f t="shared" ref="M18" si="5">DEGREES(2*(ATAN(J18/I18)))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Witte99</cp:lastModifiedBy>
  <dcterms:created xsi:type="dcterms:W3CDTF">2015-06-05T18:19:34Z</dcterms:created>
  <dcterms:modified xsi:type="dcterms:W3CDTF">2021-10-11T10:03:29Z</dcterms:modified>
</cp:coreProperties>
</file>