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20490" windowHeight="6705" tabRatio="740" activeTab="6"/>
  </bookViews>
  <sheets>
    <sheet name="Information Sales" sheetId="12" r:id="rId1"/>
    <sheet name="TASK LIST SC" sheetId="2" r:id="rId2"/>
    <sheet name="HRS DIST #1 SC" sheetId="4" r:id="rId3"/>
    <sheet name="PARTS LIST SC" sheetId="1" r:id="rId4"/>
    <sheet name="SUMMARY SC-Mang" sheetId="9" r:id="rId5"/>
    <sheet name="Scope of Work SC" sheetId="11" r:id="rId6"/>
    <sheet name="MRF SC-Mang" sheetId="14" r:id="rId7"/>
    <sheet name="Sheet2" sheetId="13" r:id="rId8"/>
  </sheets>
  <definedNames>
    <definedName name="Area">OFFSET(Sheet2!$F$2,0,0,COUNTA(Sheet2!$F:$F)-1,1)</definedName>
    <definedName name="AreaManager">OFFSET(Sheet2!$I$2,0,0,COUNTA(Sheet2!$I:$I)-1,1)</definedName>
    <definedName name="AreWeSupplyParts">OFFSET(Sheet2!$G$2,0,0,COUNTA(Sheet2!$G:$G),1)</definedName>
    <definedName name="Customers">OFFSET(Sheet2!$R$2,0,0,COUNTA(Sheet2!$R:$R)-1,1)</definedName>
    <definedName name="MarginPct">OFFSET(Sheet2!$T$2,0,0,COUNTA(Sheet2!$T:$T)-1,1)</definedName>
    <definedName name="_xlnm.Print_Titles" localSheetId="3">'PARTS LIST SC'!$1:$10</definedName>
    <definedName name="_xlnm.Print_Titles" localSheetId="1">'TASK LIST SC'!$1:$5</definedName>
    <definedName name="QuoteOrEstimate">OFFSET(Sheet2!$E$2,0,0,COUNTA(Sheet2!$E:$E),1)</definedName>
    <definedName name="QuoteType">OFFSET(Sheet2!$B$2,0,0,COUNTA(Sheet2!$B:$B)-1,1)</definedName>
    <definedName name="Salesman">OFFSET(Sheet2!$K$2,0,0,COUNTA(Sheet2!$K:$K)-1,1)</definedName>
    <definedName name="TypeOfParts">OFFSET(Sheet2!$N$2,0,0,COUNTA(Sheet2!$N:$N)-1,1)</definedName>
  </definedNames>
  <calcPr calcId="125725"/>
</workbook>
</file>

<file path=xl/calcChain.xml><?xml version="1.0" encoding="utf-8"?>
<calcChain xmlns="http://schemas.openxmlformats.org/spreadsheetml/2006/main">
  <c r="O216" i="14"/>
  <c r="N216"/>
  <c r="M216"/>
  <c r="L216"/>
  <c r="H216"/>
  <c r="F216"/>
  <c r="E216"/>
  <c r="D216"/>
  <c r="C216"/>
  <c r="O215"/>
  <c r="N215"/>
  <c r="M215"/>
  <c r="L215"/>
  <c r="H215"/>
  <c r="F215"/>
  <c r="E215"/>
  <c r="D215"/>
  <c r="C215"/>
  <c r="O214"/>
  <c r="N214"/>
  <c r="M214"/>
  <c r="L214"/>
  <c r="H214"/>
  <c r="F214"/>
  <c r="E214"/>
  <c r="D214"/>
  <c r="C214"/>
  <c r="O213"/>
  <c r="N213"/>
  <c r="M213"/>
  <c r="L213"/>
  <c r="H213"/>
  <c r="F213"/>
  <c r="E213"/>
  <c r="D213"/>
  <c r="C213"/>
  <c r="O212"/>
  <c r="N212"/>
  <c r="M212"/>
  <c r="L212"/>
  <c r="H212"/>
  <c r="F212"/>
  <c r="E212"/>
  <c r="D212"/>
  <c r="C212"/>
  <c r="O211"/>
  <c r="N211"/>
  <c r="M211"/>
  <c r="L211"/>
  <c r="H211"/>
  <c r="F211"/>
  <c r="E211"/>
  <c r="D211"/>
  <c r="C211"/>
  <c r="O210"/>
  <c r="N210"/>
  <c r="M210"/>
  <c r="L210"/>
  <c r="H210"/>
  <c r="F210"/>
  <c r="E210"/>
  <c r="D210"/>
  <c r="C210"/>
  <c r="O209"/>
  <c r="N209"/>
  <c r="M209"/>
  <c r="L209"/>
  <c r="H209"/>
  <c r="F209"/>
  <c r="E209"/>
  <c r="D209"/>
  <c r="C209"/>
  <c r="O208"/>
  <c r="N208"/>
  <c r="M208"/>
  <c r="L208"/>
  <c r="H208"/>
  <c r="F208"/>
  <c r="E208"/>
  <c r="D208"/>
  <c r="C208"/>
  <c r="O207"/>
  <c r="N207"/>
  <c r="M207"/>
  <c r="L207"/>
  <c r="H207"/>
  <c r="F207"/>
  <c r="E207"/>
  <c r="D207"/>
  <c r="C207"/>
  <c r="O206"/>
  <c r="N206"/>
  <c r="M206"/>
  <c r="L206"/>
  <c r="H206"/>
  <c r="F206"/>
  <c r="E206"/>
  <c r="D206"/>
  <c r="C206"/>
  <c r="O205"/>
  <c r="N205"/>
  <c r="M205"/>
  <c r="L205"/>
  <c r="H205"/>
  <c r="F205"/>
  <c r="E205"/>
  <c r="D205"/>
  <c r="C205"/>
  <c r="O204"/>
  <c r="N204"/>
  <c r="M204"/>
  <c r="L204"/>
  <c r="H204"/>
  <c r="F204"/>
  <c r="E204"/>
  <c r="D204"/>
  <c r="C204"/>
  <c r="O203"/>
  <c r="N203"/>
  <c r="M203"/>
  <c r="L203"/>
  <c r="H203"/>
  <c r="F203"/>
  <c r="E203"/>
  <c r="D203"/>
  <c r="C203"/>
  <c r="O202"/>
  <c r="N202"/>
  <c r="M202"/>
  <c r="L202"/>
  <c r="H202"/>
  <c r="F202"/>
  <c r="E202"/>
  <c r="D202"/>
  <c r="C202"/>
  <c r="O201"/>
  <c r="N201"/>
  <c r="M201"/>
  <c r="L201"/>
  <c r="H201"/>
  <c r="F201"/>
  <c r="E201"/>
  <c r="D201"/>
  <c r="C201"/>
  <c r="O200"/>
  <c r="N200"/>
  <c r="M200"/>
  <c r="L200"/>
  <c r="H200"/>
  <c r="F200"/>
  <c r="E200"/>
  <c r="D200"/>
  <c r="C200"/>
  <c r="O199"/>
  <c r="N199"/>
  <c r="M199"/>
  <c r="L199"/>
  <c r="H199"/>
  <c r="F199"/>
  <c r="E199"/>
  <c r="D199"/>
  <c r="C199"/>
  <c r="O198"/>
  <c r="N198"/>
  <c r="M198"/>
  <c r="L198"/>
  <c r="H198"/>
  <c r="F198"/>
  <c r="E198"/>
  <c r="D198"/>
  <c r="C198"/>
  <c r="O197"/>
  <c r="N197"/>
  <c r="M197"/>
  <c r="L197"/>
  <c r="H197"/>
  <c r="F197"/>
  <c r="E197"/>
  <c r="D197"/>
  <c r="C197"/>
  <c r="O196"/>
  <c r="N196"/>
  <c r="M196"/>
  <c r="L196"/>
  <c r="H196"/>
  <c r="F196"/>
  <c r="E196"/>
  <c r="D196"/>
  <c r="C196"/>
  <c r="O195"/>
  <c r="N195"/>
  <c r="M195"/>
  <c r="L195"/>
  <c r="H195"/>
  <c r="F195"/>
  <c r="E195"/>
  <c r="D195"/>
  <c r="C195"/>
  <c r="O194"/>
  <c r="N194"/>
  <c r="M194"/>
  <c r="L194"/>
  <c r="H194"/>
  <c r="F194"/>
  <c r="E194"/>
  <c r="D194"/>
  <c r="C194"/>
  <c r="O193"/>
  <c r="N193"/>
  <c r="M193"/>
  <c r="L193"/>
  <c r="H193"/>
  <c r="F193"/>
  <c r="E193"/>
  <c r="D193"/>
  <c r="C193"/>
  <c r="O192"/>
  <c r="N192"/>
  <c r="M192"/>
  <c r="L192"/>
  <c r="H192"/>
  <c r="F192"/>
  <c r="E192"/>
  <c r="D192"/>
  <c r="C192"/>
  <c r="O191"/>
  <c r="N191"/>
  <c r="M191"/>
  <c r="L191"/>
  <c r="H191"/>
  <c r="F191"/>
  <c r="E191"/>
  <c r="D191"/>
  <c r="C191"/>
  <c r="O190"/>
  <c r="N190"/>
  <c r="M190"/>
  <c r="L190"/>
  <c r="H190"/>
  <c r="F190"/>
  <c r="E190"/>
  <c r="D190"/>
  <c r="C190"/>
  <c r="O189"/>
  <c r="N189"/>
  <c r="M189"/>
  <c r="L189"/>
  <c r="H189"/>
  <c r="F189"/>
  <c r="E189"/>
  <c r="D189"/>
  <c r="C189"/>
  <c r="O188"/>
  <c r="N188"/>
  <c r="M188"/>
  <c r="L188"/>
  <c r="H188"/>
  <c r="F188"/>
  <c r="E188"/>
  <c r="D188"/>
  <c r="C188"/>
  <c r="O187"/>
  <c r="N187"/>
  <c r="M187"/>
  <c r="L187"/>
  <c r="H187"/>
  <c r="F187"/>
  <c r="E187"/>
  <c r="D187"/>
  <c r="C187"/>
  <c r="O186"/>
  <c r="N186"/>
  <c r="M186"/>
  <c r="L186"/>
  <c r="H186"/>
  <c r="F186"/>
  <c r="E186"/>
  <c r="D186"/>
  <c r="C186"/>
  <c r="O185"/>
  <c r="N185"/>
  <c r="M185"/>
  <c r="L185"/>
  <c r="H185"/>
  <c r="F185"/>
  <c r="E185"/>
  <c r="D185"/>
  <c r="C185"/>
  <c r="O184"/>
  <c r="N184"/>
  <c r="M184"/>
  <c r="L184"/>
  <c r="H184"/>
  <c r="F184"/>
  <c r="E184"/>
  <c r="D184"/>
  <c r="C184"/>
  <c r="O183"/>
  <c r="N183"/>
  <c r="M183"/>
  <c r="L183"/>
  <c r="H183"/>
  <c r="F183"/>
  <c r="E183"/>
  <c r="D183"/>
  <c r="C183"/>
  <c r="O182"/>
  <c r="N182"/>
  <c r="M182"/>
  <c r="L182"/>
  <c r="H182"/>
  <c r="F182"/>
  <c r="E182"/>
  <c r="D182"/>
  <c r="C182"/>
  <c r="O181"/>
  <c r="N181"/>
  <c r="M181"/>
  <c r="L181"/>
  <c r="H181"/>
  <c r="F181"/>
  <c r="E181"/>
  <c r="D181"/>
  <c r="C181"/>
  <c r="O180"/>
  <c r="N180"/>
  <c r="M180"/>
  <c r="L180"/>
  <c r="H180"/>
  <c r="F180"/>
  <c r="E180"/>
  <c r="D180"/>
  <c r="C180"/>
  <c r="O179"/>
  <c r="N179"/>
  <c r="M179"/>
  <c r="L179"/>
  <c r="H179"/>
  <c r="F179"/>
  <c r="E179"/>
  <c r="D179"/>
  <c r="C179"/>
  <c r="O178"/>
  <c r="N178"/>
  <c r="M178"/>
  <c r="L178"/>
  <c r="H178"/>
  <c r="F178"/>
  <c r="E178"/>
  <c r="D178"/>
  <c r="C178"/>
  <c r="O177"/>
  <c r="N177"/>
  <c r="M177"/>
  <c r="L177"/>
  <c r="H177"/>
  <c r="F177"/>
  <c r="E177"/>
  <c r="D177"/>
  <c r="C177"/>
  <c r="O176"/>
  <c r="N176"/>
  <c r="M176"/>
  <c r="L176"/>
  <c r="H176"/>
  <c r="F176"/>
  <c r="E176"/>
  <c r="D176"/>
  <c r="C176"/>
  <c r="O175"/>
  <c r="N175"/>
  <c r="M175"/>
  <c r="L175"/>
  <c r="H175"/>
  <c r="F175"/>
  <c r="E175"/>
  <c r="D175"/>
  <c r="C175"/>
  <c r="O174"/>
  <c r="N174"/>
  <c r="M174"/>
  <c r="L174"/>
  <c r="H174"/>
  <c r="F174"/>
  <c r="E174"/>
  <c r="D174"/>
  <c r="C174"/>
  <c r="O173"/>
  <c r="N173"/>
  <c r="M173"/>
  <c r="L173"/>
  <c r="H173"/>
  <c r="F173"/>
  <c r="E173"/>
  <c r="D173"/>
  <c r="C173"/>
  <c r="O172"/>
  <c r="N172"/>
  <c r="M172"/>
  <c r="L172"/>
  <c r="H172"/>
  <c r="F172"/>
  <c r="E172"/>
  <c r="D172"/>
  <c r="C172"/>
  <c r="O171"/>
  <c r="N171"/>
  <c r="M171"/>
  <c r="L171"/>
  <c r="H171"/>
  <c r="F171"/>
  <c r="E171"/>
  <c r="D171"/>
  <c r="C171"/>
  <c r="O170"/>
  <c r="N170"/>
  <c r="M170"/>
  <c r="L170"/>
  <c r="H170"/>
  <c r="F170"/>
  <c r="E170"/>
  <c r="D170"/>
  <c r="C170"/>
  <c r="O169"/>
  <c r="N169"/>
  <c r="M169"/>
  <c r="L169"/>
  <c r="H169"/>
  <c r="F169"/>
  <c r="E169"/>
  <c r="D169"/>
  <c r="C169"/>
  <c r="O168"/>
  <c r="N168"/>
  <c r="M168"/>
  <c r="L168"/>
  <c r="H168"/>
  <c r="F168"/>
  <c r="E168"/>
  <c r="D168"/>
  <c r="C168"/>
  <c r="O167"/>
  <c r="N167"/>
  <c r="M167"/>
  <c r="L167"/>
  <c r="H167"/>
  <c r="F167"/>
  <c r="E167"/>
  <c r="D167"/>
  <c r="C167"/>
  <c r="O166"/>
  <c r="N166"/>
  <c r="M166"/>
  <c r="L166"/>
  <c r="H166"/>
  <c r="F166"/>
  <c r="E166"/>
  <c r="D166"/>
  <c r="C166"/>
  <c r="O165"/>
  <c r="N165"/>
  <c r="M165"/>
  <c r="L165"/>
  <c r="H165"/>
  <c r="F165"/>
  <c r="E165"/>
  <c r="D165"/>
  <c r="C165"/>
  <c r="O164"/>
  <c r="N164"/>
  <c r="M164"/>
  <c r="L164"/>
  <c r="H164"/>
  <c r="F164"/>
  <c r="E164"/>
  <c r="D164"/>
  <c r="C164"/>
  <c r="O163"/>
  <c r="N163"/>
  <c r="M163"/>
  <c r="L163"/>
  <c r="H163"/>
  <c r="F163"/>
  <c r="E163"/>
  <c r="D163"/>
  <c r="C163"/>
  <c r="O162"/>
  <c r="N162"/>
  <c r="M162"/>
  <c r="L162"/>
  <c r="H162"/>
  <c r="F162"/>
  <c r="E162"/>
  <c r="D162"/>
  <c r="C162"/>
  <c r="O161"/>
  <c r="N161"/>
  <c r="M161"/>
  <c r="L161"/>
  <c r="H161"/>
  <c r="F161"/>
  <c r="E161"/>
  <c r="D161"/>
  <c r="C161"/>
  <c r="O160"/>
  <c r="N160"/>
  <c r="M160"/>
  <c r="L160"/>
  <c r="H160"/>
  <c r="F160"/>
  <c r="E160"/>
  <c r="D160"/>
  <c r="C160"/>
  <c r="O159"/>
  <c r="N159"/>
  <c r="M159"/>
  <c r="L159"/>
  <c r="H159"/>
  <c r="F159"/>
  <c r="E159"/>
  <c r="D159"/>
  <c r="C159"/>
  <c r="O158"/>
  <c r="N158"/>
  <c r="M158"/>
  <c r="L158"/>
  <c r="H158"/>
  <c r="F158"/>
  <c r="E158"/>
  <c r="D158"/>
  <c r="C158"/>
  <c r="O157"/>
  <c r="N157"/>
  <c r="M157"/>
  <c r="L157"/>
  <c r="H157"/>
  <c r="F157"/>
  <c r="E157"/>
  <c r="D157"/>
  <c r="C157"/>
  <c r="O156"/>
  <c r="N156"/>
  <c r="M156"/>
  <c r="L156"/>
  <c r="H156"/>
  <c r="F156"/>
  <c r="E156"/>
  <c r="D156"/>
  <c r="C156"/>
  <c r="O155"/>
  <c r="N155"/>
  <c r="M155"/>
  <c r="L155"/>
  <c r="H155"/>
  <c r="F155"/>
  <c r="E155"/>
  <c r="D155"/>
  <c r="C155"/>
  <c r="O154"/>
  <c r="N154"/>
  <c r="M154"/>
  <c r="L154"/>
  <c r="H154"/>
  <c r="F154"/>
  <c r="E154"/>
  <c r="D154"/>
  <c r="C154"/>
  <c r="O153"/>
  <c r="N153"/>
  <c r="M153"/>
  <c r="L153"/>
  <c r="H153"/>
  <c r="F153"/>
  <c r="E153"/>
  <c r="D153"/>
  <c r="C153"/>
  <c r="O152"/>
  <c r="N152"/>
  <c r="M152"/>
  <c r="L152"/>
  <c r="H152"/>
  <c r="F152"/>
  <c r="E152"/>
  <c r="D152"/>
  <c r="C152"/>
  <c r="O151"/>
  <c r="N151"/>
  <c r="M151"/>
  <c r="L151"/>
  <c r="H151"/>
  <c r="F151"/>
  <c r="E151"/>
  <c r="D151"/>
  <c r="C151"/>
  <c r="O150"/>
  <c r="N150"/>
  <c r="M150"/>
  <c r="L150"/>
  <c r="H150"/>
  <c r="F150"/>
  <c r="E150"/>
  <c r="D150"/>
  <c r="C150"/>
  <c r="O149"/>
  <c r="N149"/>
  <c r="M149"/>
  <c r="L149"/>
  <c r="H149"/>
  <c r="F149"/>
  <c r="E149"/>
  <c r="D149"/>
  <c r="C149"/>
  <c r="O148"/>
  <c r="N148"/>
  <c r="M148"/>
  <c r="L148"/>
  <c r="H148"/>
  <c r="F148"/>
  <c r="E148"/>
  <c r="D148"/>
  <c r="C148"/>
  <c r="O147"/>
  <c r="N147"/>
  <c r="M147"/>
  <c r="L147"/>
  <c r="H147"/>
  <c r="F147"/>
  <c r="E147"/>
  <c r="D147"/>
  <c r="C147"/>
  <c r="O146"/>
  <c r="N146"/>
  <c r="M146"/>
  <c r="L146"/>
  <c r="H146"/>
  <c r="F146"/>
  <c r="E146"/>
  <c r="D146"/>
  <c r="C146"/>
  <c r="O145"/>
  <c r="N145"/>
  <c r="M145"/>
  <c r="L145"/>
  <c r="H145"/>
  <c r="F145"/>
  <c r="E145"/>
  <c r="D145"/>
  <c r="C145"/>
  <c r="O144"/>
  <c r="N144"/>
  <c r="M144"/>
  <c r="L144"/>
  <c r="H144"/>
  <c r="F144"/>
  <c r="E144"/>
  <c r="D144"/>
  <c r="C144"/>
  <c r="O143"/>
  <c r="N143"/>
  <c r="M143"/>
  <c r="L143"/>
  <c r="H143"/>
  <c r="F143"/>
  <c r="E143"/>
  <c r="D143"/>
  <c r="C143"/>
  <c r="O142"/>
  <c r="N142"/>
  <c r="M142"/>
  <c r="L142"/>
  <c r="H142"/>
  <c r="F142"/>
  <c r="E142"/>
  <c r="D142"/>
  <c r="C142"/>
  <c r="O141"/>
  <c r="N141"/>
  <c r="M141"/>
  <c r="L141"/>
  <c r="H141"/>
  <c r="F141"/>
  <c r="E141"/>
  <c r="D141"/>
  <c r="C141"/>
  <c r="O140"/>
  <c r="N140"/>
  <c r="M140"/>
  <c r="L140"/>
  <c r="H140"/>
  <c r="F140"/>
  <c r="E140"/>
  <c r="D140"/>
  <c r="C140"/>
  <c r="O139"/>
  <c r="N139"/>
  <c r="M139"/>
  <c r="L139"/>
  <c r="H139"/>
  <c r="F139"/>
  <c r="E139"/>
  <c r="D139"/>
  <c r="C139"/>
  <c r="O138"/>
  <c r="N138"/>
  <c r="M138"/>
  <c r="L138"/>
  <c r="H138"/>
  <c r="F138"/>
  <c r="E138"/>
  <c r="D138"/>
  <c r="C138"/>
  <c r="O137"/>
  <c r="N137"/>
  <c r="M137"/>
  <c r="L137"/>
  <c r="H137"/>
  <c r="F137"/>
  <c r="E137"/>
  <c r="D137"/>
  <c r="C137"/>
  <c r="O136"/>
  <c r="N136"/>
  <c r="M136"/>
  <c r="L136"/>
  <c r="H136"/>
  <c r="F136"/>
  <c r="E136"/>
  <c r="D136"/>
  <c r="C136"/>
  <c r="O135"/>
  <c r="N135"/>
  <c r="M135"/>
  <c r="L135"/>
  <c r="H135"/>
  <c r="F135"/>
  <c r="E135"/>
  <c r="D135"/>
  <c r="C135"/>
  <c r="O134"/>
  <c r="N134"/>
  <c r="M134"/>
  <c r="L134"/>
  <c r="H134"/>
  <c r="F134"/>
  <c r="E134"/>
  <c r="D134"/>
  <c r="C134"/>
  <c r="O133"/>
  <c r="N133"/>
  <c r="M133"/>
  <c r="L133"/>
  <c r="H133"/>
  <c r="F133"/>
  <c r="E133"/>
  <c r="D133"/>
  <c r="C133"/>
  <c r="O132"/>
  <c r="N132"/>
  <c r="M132"/>
  <c r="L132"/>
  <c r="H132"/>
  <c r="F132"/>
  <c r="E132"/>
  <c r="D132"/>
  <c r="C132"/>
  <c r="O131"/>
  <c r="N131"/>
  <c r="M131"/>
  <c r="L131"/>
  <c r="H131"/>
  <c r="F131"/>
  <c r="E131"/>
  <c r="D131"/>
  <c r="C131"/>
  <c r="O130"/>
  <c r="N130"/>
  <c r="M130"/>
  <c r="L130"/>
  <c r="H130"/>
  <c r="F130"/>
  <c r="E130"/>
  <c r="D130"/>
  <c r="C130"/>
  <c r="O129"/>
  <c r="N129"/>
  <c r="M129"/>
  <c r="L129"/>
  <c r="H129"/>
  <c r="F129"/>
  <c r="E129"/>
  <c r="D129"/>
  <c r="C129"/>
  <c r="O128"/>
  <c r="N128"/>
  <c r="M128"/>
  <c r="L128"/>
  <c r="H128"/>
  <c r="F128"/>
  <c r="E128"/>
  <c r="D128"/>
  <c r="C128"/>
  <c r="O127"/>
  <c r="N127"/>
  <c r="M127"/>
  <c r="L127"/>
  <c r="H127"/>
  <c r="F127"/>
  <c r="E127"/>
  <c r="D127"/>
  <c r="C127"/>
  <c r="O126"/>
  <c r="N126"/>
  <c r="M126"/>
  <c r="L126"/>
  <c r="H126"/>
  <c r="F126"/>
  <c r="E126"/>
  <c r="D126"/>
  <c r="C126"/>
  <c r="O125"/>
  <c r="N125"/>
  <c r="M125"/>
  <c r="L125"/>
  <c r="H125"/>
  <c r="F125"/>
  <c r="E125"/>
  <c r="D125"/>
  <c r="C125"/>
  <c r="O124"/>
  <c r="N124"/>
  <c r="M124"/>
  <c r="L124"/>
  <c r="H124"/>
  <c r="F124"/>
  <c r="E124"/>
  <c r="D124"/>
  <c r="C124"/>
  <c r="O123"/>
  <c r="N123"/>
  <c r="M123"/>
  <c r="L123"/>
  <c r="H123"/>
  <c r="F123"/>
  <c r="E123"/>
  <c r="D123"/>
  <c r="C123"/>
  <c r="O122"/>
  <c r="N122"/>
  <c r="M122"/>
  <c r="L122"/>
  <c r="H122"/>
  <c r="F122"/>
  <c r="E122"/>
  <c r="D122"/>
  <c r="C122"/>
  <c r="O121"/>
  <c r="N121"/>
  <c r="M121"/>
  <c r="L121"/>
  <c r="H121"/>
  <c r="F121"/>
  <c r="E121"/>
  <c r="D121"/>
  <c r="C121"/>
  <c r="O120"/>
  <c r="N120"/>
  <c r="M120"/>
  <c r="L120"/>
  <c r="H120"/>
  <c r="F120"/>
  <c r="E120"/>
  <c r="D120"/>
  <c r="C120"/>
  <c r="O119"/>
  <c r="N119"/>
  <c r="M119"/>
  <c r="L119"/>
  <c r="H119"/>
  <c r="F119"/>
  <c r="E119"/>
  <c r="D119"/>
  <c r="C119"/>
  <c r="O118"/>
  <c r="N118"/>
  <c r="M118"/>
  <c r="L118"/>
  <c r="H118"/>
  <c r="F118"/>
  <c r="E118"/>
  <c r="D118"/>
  <c r="C118"/>
  <c r="O117"/>
  <c r="N117"/>
  <c r="M117"/>
  <c r="L117"/>
  <c r="H117"/>
  <c r="F117"/>
  <c r="E117"/>
  <c r="D117"/>
  <c r="C117"/>
  <c r="O116"/>
  <c r="N116"/>
  <c r="M116"/>
  <c r="L116"/>
  <c r="H116"/>
  <c r="F116"/>
  <c r="E116"/>
  <c r="D116"/>
  <c r="C116"/>
  <c r="O115"/>
  <c r="N115"/>
  <c r="M115"/>
  <c r="L115"/>
  <c r="H115"/>
  <c r="F115"/>
  <c r="E115"/>
  <c r="D115"/>
  <c r="C115"/>
  <c r="O114"/>
  <c r="N114"/>
  <c r="M114"/>
  <c r="L114"/>
  <c r="H114"/>
  <c r="F114"/>
  <c r="E114"/>
  <c r="D114"/>
  <c r="C114"/>
  <c r="O113"/>
  <c r="N113"/>
  <c r="M113"/>
  <c r="L113"/>
  <c r="H113"/>
  <c r="F113"/>
  <c r="E113"/>
  <c r="D113"/>
  <c r="C113"/>
  <c r="O112"/>
  <c r="N112"/>
  <c r="M112"/>
  <c r="L112"/>
  <c r="H112"/>
  <c r="F112"/>
  <c r="E112"/>
  <c r="D112"/>
  <c r="C112"/>
  <c r="O111"/>
  <c r="N111"/>
  <c r="M111"/>
  <c r="L111"/>
  <c r="H111"/>
  <c r="F111"/>
  <c r="E111"/>
  <c r="D111"/>
  <c r="C111"/>
  <c r="O110"/>
  <c r="N110"/>
  <c r="M110"/>
  <c r="L110"/>
  <c r="H110"/>
  <c r="F110"/>
  <c r="E110"/>
  <c r="D110"/>
  <c r="C110"/>
  <c r="W210" i="1"/>
  <c r="X210" s="1"/>
  <c r="V210"/>
  <c r="R210"/>
  <c r="Q210"/>
  <c r="O210"/>
  <c r="T210" s="1"/>
  <c r="N210"/>
  <c r="S210" s="1"/>
  <c r="M210"/>
  <c r="L210"/>
  <c r="K210"/>
  <c r="P210" s="1"/>
  <c r="X209"/>
  <c r="W209"/>
  <c r="V209"/>
  <c r="S209"/>
  <c r="R209"/>
  <c r="O209"/>
  <c r="T209" s="1"/>
  <c r="N209"/>
  <c r="M209"/>
  <c r="L209"/>
  <c r="Q209" s="1"/>
  <c r="K209"/>
  <c r="P209" s="1"/>
  <c r="V208"/>
  <c r="W208" s="1"/>
  <c r="X208" s="1"/>
  <c r="T208"/>
  <c r="S208"/>
  <c r="P208"/>
  <c r="O208"/>
  <c r="N208"/>
  <c r="M208"/>
  <c r="R208" s="1"/>
  <c r="L208"/>
  <c r="Q208" s="1"/>
  <c r="K208"/>
  <c r="V207"/>
  <c r="W207" s="1"/>
  <c r="X207" s="1"/>
  <c r="T207"/>
  <c r="Q207"/>
  <c r="P207"/>
  <c r="O207"/>
  <c r="N207"/>
  <c r="S207" s="1"/>
  <c r="M207"/>
  <c r="R207" s="1"/>
  <c r="L207"/>
  <c r="K207"/>
  <c r="W206"/>
  <c r="X206" s="1"/>
  <c r="V206"/>
  <c r="R206"/>
  <c r="Q206"/>
  <c r="O206"/>
  <c r="T206" s="1"/>
  <c r="N206"/>
  <c r="S206" s="1"/>
  <c r="M206"/>
  <c r="L206"/>
  <c r="K206"/>
  <c r="P206" s="1"/>
  <c r="W205"/>
  <c r="X205" s="1"/>
  <c r="V205"/>
  <c r="R205"/>
  <c r="Q205"/>
  <c r="O205"/>
  <c r="T205" s="1"/>
  <c r="N205"/>
  <c r="S205" s="1"/>
  <c r="M205"/>
  <c r="L205"/>
  <c r="K205"/>
  <c r="P205" s="1"/>
  <c r="X204"/>
  <c r="W204"/>
  <c r="V204"/>
  <c r="S204"/>
  <c r="R204"/>
  <c r="O204"/>
  <c r="T204" s="1"/>
  <c r="N204"/>
  <c r="M204"/>
  <c r="L204"/>
  <c r="Q204" s="1"/>
  <c r="K204"/>
  <c r="P204" s="1"/>
  <c r="V203"/>
  <c r="W203" s="1"/>
  <c r="X203" s="1"/>
  <c r="T203"/>
  <c r="S203"/>
  <c r="P203"/>
  <c r="O203"/>
  <c r="N203"/>
  <c r="M203"/>
  <c r="R203" s="1"/>
  <c r="L203"/>
  <c r="Q203" s="1"/>
  <c r="K203"/>
  <c r="V202"/>
  <c r="W202" s="1"/>
  <c r="X202" s="1"/>
  <c r="T202"/>
  <c r="Q202"/>
  <c r="P202"/>
  <c r="O202"/>
  <c r="N202"/>
  <c r="S202" s="1"/>
  <c r="M202"/>
  <c r="R202" s="1"/>
  <c r="L202"/>
  <c r="K202"/>
  <c r="W201"/>
  <c r="X201" s="1"/>
  <c r="V201"/>
  <c r="R201"/>
  <c r="Q201"/>
  <c r="O201"/>
  <c r="T201" s="1"/>
  <c r="N201"/>
  <c r="S201" s="1"/>
  <c r="M201"/>
  <c r="L201"/>
  <c r="K201"/>
  <c r="P201" s="1"/>
  <c r="X200"/>
  <c r="W200"/>
  <c r="V200"/>
  <c r="S200"/>
  <c r="R200"/>
  <c r="O200"/>
  <c r="T200" s="1"/>
  <c r="N200"/>
  <c r="M200"/>
  <c r="L200"/>
  <c r="Q200" s="1"/>
  <c r="K200"/>
  <c r="P200" s="1"/>
  <c r="V199"/>
  <c r="W199" s="1"/>
  <c r="X199" s="1"/>
  <c r="T199"/>
  <c r="S199"/>
  <c r="P199"/>
  <c r="O199"/>
  <c r="N199"/>
  <c r="M199"/>
  <c r="R199" s="1"/>
  <c r="L199"/>
  <c r="Q199" s="1"/>
  <c r="K199"/>
  <c r="V198"/>
  <c r="W198" s="1"/>
  <c r="X198" s="1"/>
  <c r="T198"/>
  <c r="Q198"/>
  <c r="P198"/>
  <c r="O198"/>
  <c r="N198"/>
  <c r="S198" s="1"/>
  <c r="M198"/>
  <c r="R198" s="1"/>
  <c r="L198"/>
  <c r="K198"/>
  <c r="W197"/>
  <c r="X197" s="1"/>
  <c r="V197"/>
  <c r="R197"/>
  <c r="Q197"/>
  <c r="O197"/>
  <c r="T197" s="1"/>
  <c r="N197"/>
  <c r="S197" s="1"/>
  <c r="M197"/>
  <c r="L197"/>
  <c r="K197"/>
  <c r="P197" s="1"/>
  <c r="X196"/>
  <c r="W196"/>
  <c r="V196"/>
  <c r="S196"/>
  <c r="R196"/>
  <c r="O196"/>
  <c r="T196" s="1"/>
  <c r="N196"/>
  <c r="M196"/>
  <c r="L196"/>
  <c r="Q196" s="1"/>
  <c r="K196"/>
  <c r="P196" s="1"/>
  <c r="V195"/>
  <c r="W195" s="1"/>
  <c r="X195" s="1"/>
  <c r="T195"/>
  <c r="S195"/>
  <c r="P195"/>
  <c r="O195"/>
  <c r="N195"/>
  <c r="M195"/>
  <c r="R195" s="1"/>
  <c r="L195"/>
  <c r="Q195" s="1"/>
  <c r="K195"/>
  <c r="V194"/>
  <c r="W194" s="1"/>
  <c r="X194" s="1"/>
  <c r="T194"/>
  <c r="Q194"/>
  <c r="P194"/>
  <c r="O194"/>
  <c r="N194"/>
  <c r="S194" s="1"/>
  <c r="M194"/>
  <c r="R194" s="1"/>
  <c r="L194"/>
  <c r="K194"/>
  <c r="W193"/>
  <c r="X193" s="1"/>
  <c r="V193"/>
  <c r="R193"/>
  <c r="Q193"/>
  <c r="O193"/>
  <c r="T193" s="1"/>
  <c r="N193"/>
  <c r="S193" s="1"/>
  <c r="M193"/>
  <c r="L193"/>
  <c r="K193"/>
  <c r="P193" s="1"/>
  <c r="X192"/>
  <c r="W192"/>
  <c r="V192"/>
  <c r="S192"/>
  <c r="R192"/>
  <c r="O192"/>
  <c r="T192" s="1"/>
  <c r="N192"/>
  <c r="M192"/>
  <c r="L192"/>
  <c r="Q192" s="1"/>
  <c r="K192"/>
  <c r="P192" s="1"/>
  <c r="V191"/>
  <c r="W191" s="1"/>
  <c r="X191" s="1"/>
  <c r="T191"/>
  <c r="S191"/>
  <c r="P191"/>
  <c r="O191"/>
  <c r="N191"/>
  <c r="M191"/>
  <c r="R191" s="1"/>
  <c r="L191"/>
  <c r="Q191" s="1"/>
  <c r="K191"/>
  <c r="X190"/>
  <c r="W190"/>
  <c r="V190"/>
  <c r="R190"/>
  <c r="O190"/>
  <c r="T190" s="1"/>
  <c r="N190"/>
  <c r="S190" s="1"/>
  <c r="M190"/>
  <c r="L190"/>
  <c r="Q190" s="1"/>
  <c r="K190"/>
  <c r="P190" s="1"/>
  <c r="V189"/>
  <c r="W189" s="1"/>
  <c r="X189" s="1"/>
  <c r="T189"/>
  <c r="S189"/>
  <c r="P189"/>
  <c r="O189"/>
  <c r="N189"/>
  <c r="M189"/>
  <c r="R189" s="1"/>
  <c r="L189"/>
  <c r="Q189" s="1"/>
  <c r="K189"/>
  <c r="V188"/>
  <c r="W188" s="1"/>
  <c r="X188" s="1"/>
  <c r="T188"/>
  <c r="Q188"/>
  <c r="P188"/>
  <c r="O188"/>
  <c r="N188"/>
  <c r="S188" s="1"/>
  <c r="M188"/>
  <c r="R188" s="1"/>
  <c r="L188"/>
  <c r="K188"/>
  <c r="W187"/>
  <c r="X187" s="1"/>
  <c r="V187"/>
  <c r="R187"/>
  <c r="Q187"/>
  <c r="O187"/>
  <c r="T187" s="1"/>
  <c r="N187"/>
  <c r="S187" s="1"/>
  <c r="M187"/>
  <c r="L187"/>
  <c r="K187"/>
  <c r="P187" s="1"/>
  <c r="X186"/>
  <c r="W186"/>
  <c r="V186"/>
  <c r="S186"/>
  <c r="R186"/>
  <c r="O186"/>
  <c r="T186" s="1"/>
  <c r="N186"/>
  <c r="M186"/>
  <c r="L186"/>
  <c r="Q186" s="1"/>
  <c r="K186"/>
  <c r="P186" s="1"/>
  <c r="V185"/>
  <c r="W185" s="1"/>
  <c r="X185" s="1"/>
  <c r="T185"/>
  <c r="S185"/>
  <c r="P185"/>
  <c r="O185"/>
  <c r="N185"/>
  <c r="M185"/>
  <c r="R185" s="1"/>
  <c r="L185"/>
  <c r="Q185" s="1"/>
  <c r="K185"/>
  <c r="V184"/>
  <c r="W184" s="1"/>
  <c r="X184" s="1"/>
  <c r="T184"/>
  <c r="Q184"/>
  <c r="P184"/>
  <c r="O184"/>
  <c r="N184"/>
  <c r="S184" s="1"/>
  <c r="M184"/>
  <c r="R184" s="1"/>
  <c r="L184"/>
  <c r="K184"/>
  <c r="W183"/>
  <c r="X183" s="1"/>
  <c r="V183"/>
  <c r="R183"/>
  <c r="Q183"/>
  <c r="O183"/>
  <c r="T183" s="1"/>
  <c r="N183"/>
  <c r="S183" s="1"/>
  <c r="M183"/>
  <c r="L183"/>
  <c r="K183"/>
  <c r="P183" s="1"/>
  <c r="X182"/>
  <c r="W182"/>
  <c r="V182"/>
  <c r="S182"/>
  <c r="R182"/>
  <c r="O182"/>
  <c r="T182" s="1"/>
  <c r="N182"/>
  <c r="M182"/>
  <c r="L182"/>
  <c r="Q182" s="1"/>
  <c r="K182"/>
  <c r="P182" s="1"/>
  <c r="V181"/>
  <c r="W181" s="1"/>
  <c r="X181" s="1"/>
  <c r="T181"/>
  <c r="S181"/>
  <c r="P181"/>
  <c r="O181"/>
  <c r="N181"/>
  <c r="M181"/>
  <c r="R181" s="1"/>
  <c r="L181"/>
  <c r="Q181" s="1"/>
  <c r="K181"/>
  <c r="V180"/>
  <c r="W180" s="1"/>
  <c r="X180" s="1"/>
  <c r="T180"/>
  <c r="Q180"/>
  <c r="P180"/>
  <c r="O180"/>
  <c r="N180"/>
  <c r="S180" s="1"/>
  <c r="M180"/>
  <c r="R180" s="1"/>
  <c r="L180"/>
  <c r="K180"/>
  <c r="W179"/>
  <c r="X179" s="1"/>
  <c r="V179"/>
  <c r="R179"/>
  <c r="Q179"/>
  <c r="O179"/>
  <c r="T179" s="1"/>
  <c r="N179"/>
  <c r="S179" s="1"/>
  <c r="M179"/>
  <c r="L179"/>
  <c r="K179"/>
  <c r="P179" s="1"/>
  <c r="X178"/>
  <c r="W178"/>
  <c r="V178"/>
  <c r="S178"/>
  <c r="R178"/>
  <c r="O178"/>
  <c r="T178" s="1"/>
  <c r="N178"/>
  <c r="M178"/>
  <c r="L178"/>
  <c r="Q178" s="1"/>
  <c r="K178"/>
  <c r="P178" s="1"/>
  <c r="V177"/>
  <c r="W177" s="1"/>
  <c r="X177" s="1"/>
  <c r="T177"/>
  <c r="S177"/>
  <c r="P177"/>
  <c r="O177"/>
  <c r="N177"/>
  <c r="M177"/>
  <c r="R177" s="1"/>
  <c r="L177"/>
  <c r="Q177" s="1"/>
  <c r="K177"/>
  <c r="V176"/>
  <c r="W176" s="1"/>
  <c r="X176" s="1"/>
  <c r="T176"/>
  <c r="Q176"/>
  <c r="P176"/>
  <c r="O176"/>
  <c r="N176"/>
  <c r="S176" s="1"/>
  <c r="M176"/>
  <c r="R176" s="1"/>
  <c r="L176"/>
  <c r="K176"/>
  <c r="V175"/>
  <c r="W175" s="1"/>
  <c r="X175" s="1"/>
  <c r="S175"/>
  <c r="Q175"/>
  <c r="O175"/>
  <c r="T175" s="1"/>
  <c r="N175"/>
  <c r="M175"/>
  <c r="R175" s="1"/>
  <c r="L175"/>
  <c r="K175"/>
  <c r="P175" s="1"/>
  <c r="W174"/>
  <c r="X174" s="1"/>
  <c r="V174"/>
  <c r="T174"/>
  <c r="R174"/>
  <c r="P174"/>
  <c r="O174"/>
  <c r="N174"/>
  <c r="S174" s="1"/>
  <c r="M174"/>
  <c r="L174"/>
  <c r="Q174" s="1"/>
  <c r="K174"/>
  <c r="V173"/>
  <c r="W173" s="1"/>
  <c r="X173" s="1"/>
  <c r="S173"/>
  <c r="Q173"/>
  <c r="O173"/>
  <c r="T173" s="1"/>
  <c r="N173"/>
  <c r="M173"/>
  <c r="R173" s="1"/>
  <c r="L173"/>
  <c r="K173"/>
  <c r="P173" s="1"/>
  <c r="W172"/>
  <c r="X172" s="1"/>
  <c r="V172"/>
  <c r="T172"/>
  <c r="R172"/>
  <c r="P172"/>
  <c r="O172"/>
  <c r="N172"/>
  <c r="S172" s="1"/>
  <c r="M172"/>
  <c r="L172"/>
  <c r="Q172" s="1"/>
  <c r="K172"/>
  <c r="V171"/>
  <c r="W171" s="1"/>
  <c r="X171" s="1"/>
  <c r="S171"/>
  <c r="Q171"/>
  <c r="O171"/>
  <c r="T171" s="1"/>
  <c r="N171"/>
  <c r="M171"/>
  <c r="R171" s="1"/>
  <c r="L171"/>
  <c r="K171"/>
  <c r="P171" s="1"/>
  <c r="W170"/>
  <c r="X170" s="1"/>
  <c r="V170"/>
  <c r="T170"/>
  <c r="R170"/>
  <c r="P170"/>
  <c r="O170"/>
  <c r="N170"/>
  <c r="S170" s="1"/>
  <c r="M170"/>
  <c r="L170"/>
  <c r="Q170" s="1"/>
  <c r="K170"/>
  <c r="V169"/>
  <c r="W169" s="1"/>
  <c r="X169" s="1"/>
  <c r="S169"/>
  <c r="Q169"/>
  <c r="O169"/>
  <c r="T169" s="1"/>
  <c r="N169"/>
  <c r="M169"/>
  <c r="R169" s="1"/>
  <c r="L169"/>
  <c r="K169"/>
  <c r="P169" s="1"/>
  <c r="W168"/>
  <c r="X168" s="1"/>
  <c r="V168"/>
  <c r="T168"/>
  <c r="R168"/>
  <c r="P168"/>
  <c r="O168"/>
  <c r="N168"/>
  <c r="S168" s="1"/>
  <c r="M168"/>
  <c r="L168"/>
  <c r="Q168" s="1"/>
  <c r="K168"/>
  <c r="V167"/>
  <c r="W167" s="1"/>
  <c r="X167" s="1"/>
  <c r="S167"/>
  <c r="Q167"/>
  <c r="O167"/>
  <c r="T167" s="1"/>
  <c r="N167"/>
  <c r="M167"/>
  <c r="R167" s="1"/>
  <c r="L167"/>
  <c r="K167"/>
  <c r="P167" s="1"/>
  <c r="W166"/>
  <c r="X166" s="1"/>
  <c r="V166"/>
  <c r="T166"/>
  <c r="R166"/>
  <c r="P166"/>
  <c r="O166"/>
  <c r="N166"/>
  <c r="S166" s="1"/>
  <c r="M166"/>
  <c r="L166"/>
  <c r="Q166" s="1"/>
  <c r="K166"/>
  <c r="V165"/>
  <c r="W165" s="1"/>
  <c r="X165" s="1"/>
  <c r="S165"/>
  <c r="Q165"/>
  <c r="O165"/>
  <c r="T165" s="1"/>
  <c r="N165"/>
  <c r="M165"/>
  <c r="R165" s="1"/>
  <c r="L165"/>
  <c r="K165"/>
  <c r="P165" s="1"/>
  <c r="W164"/>
  <c r="X164" s="1"/>
  <c r="V164"/>
  <c r="T164"/>
  <c r="R164"/>
  <c r="P164"/>
  <c r="O164"/>
  <c r="N164"/>
  <c r="S164" s="1"/>
  <c r="M164"/>
  <c r="L164"/>
  <c r="Q164" s="1"/>
  <c r="K164"/>
  <c r="V163"/>
  <c r="W163" s="1"/>
  <c r="X163" s="1"/>
  <c r="S163"/>
  <c r="Q163"/>
  <c r="O163"/>
  <c r="T163" s="1"/>
  <c r="N163"/>
  <c r="M163"/>
  <c r="R163" s="1"/>
  <c r="L163"/>
  <c r="K163"/>
  <c r="P163" s="1"/>
  <c r="W162"/>
  <c r="X162" s="1"/>
  <c r="V162"/>
  <c r="T162"/>
  <c r="R162"/>
  <c r="P162"/>
  <c r="O162"/>
  <c r="N162"/>
  <c r="S162" s="1"/>
  <c r="M162"/>
  <c r="L162"/>
  <c r="Q162" s="1"/>
  <c r="K162"/>
  <c r="V161"/>
  <c r="W161" s="1"/>
  <c r="X161" s="1"/>
  <c r="S161"/>
  <c r="Q161"/>
  <c r="O161"/>
  <c r="T161" s="1"/>
  <c r="N161"/>
  <c r="M161"/>
  <c r="R161" s="1"/>
  <c r="L161"/>
  <c r="K161"/>
  <c r="P161" s="1"/>
  <c r="W160"/>
  <c r="X160" s="1"/>
  <c r="V160"/>
  <c r="R160"/>
  <c r="O160"/>
  <c r="T160" s="1"/>
  <c r="N160"/>
  <c r="S160" s="1"/>
  <c r="M160"/>
  <c r="L160"/>
  <c r="Q160" s="1"/>
  <c r="K160"/>
  <c r="P160" s="1"/>
  <c r="V159"/>
  <c r="W159" s="1"/>
  <c r="X159" s="1"/>
  <c r="S159"/>
  <c r="Q159"/>
  <c r="O159"/>
  <c r="T159" s="1"/>
  <c r="N159"/>
  <c r="M159"/>
  <c r="R159" s="1"/>
  <c r="L159"/>
  <c r="K159"/>
  <c r="P159" s="1"/>
  <c r="W158"/>
  <c r="X158" s="1"/>
  <c r="V158"/>
  <c r="T158"/>
  <c r="R158"/>
  <c r="P158"/>
  <c r="O158"/>
  <c r="N158"/>
  <c r="S158" s="1"/>
  <c r="M158"/>
  <c r="L158"/>
  <c r="Q158" s="1"/>
  <c r="K158"/>
  <c r="V157"/>
  <c r="W157" s="1"/>
  <c r="X157" s="1"/>
  <c r="S157"/>
  <c r="Q157"/>
  <c r="O157"/>
  <c r="T157" s="1"/>
  <c r="N157"/>
  <c r="M157"/>
  <c r="R157" s="1"/>
  <c r="L157"/>
  <c r="K157"/>
  <c r="P157" s="1"/>
  <c r="W156"/>
  <c r="X156" s="1"/>
  <c r="V156"/>
  <c r="T156"/>
  <c r="R156"/>
  <c r="P156"/>
  <c r="O156"/>
  <c r="N156"/>
  <c r="S156" s="1"/>
  <c r="M156"/>
  <c r="L156"/>
  <c r="Q156" s="1"/>
  <c r="K156"/>
  <c r="V155"/>
  <c r="W155" s="1"/>
  <c r="X155" s="1"/>
  <c r="S155"/>
  <c r="Q155"/>
  <c r="O155"/>
  <c r="T155" s="1"/>
  <c r="N155"/>
  <c r="M155"/>
  <c r="R155" s="1"/>
  <c r="L155"/>
  <c r="K155"/>
  <c r="P155" s="1"/>
  <c r="W154"/>
  <c r="X154" s="1"/>
  <c r="V154"/>
  <c r="T154"/>
  <c r="R154"/>
  <c r="P154"/>
  <c r="O154"/>
  <c r="N154"/>
  <c r="S154" s="1"/>
  <c r="M154"/>
  <c r="L154"/>
  <c r="Q154" s="1"/>
  <c r="K154"/>
  <c r="V153"/>
  <c r="W153" s="1"/>
  <c r="X153" s="1"/>
  <c r="S153"/>
  <c r="Q153"/>
  <c r="O153"/>
  <c r="T153" s="1"/>
  <c r="N153"/>
  <c r="M153"/>
  <c r="R153" s="1"/>
  <c r="L153"/>
  <c r="K153"/>
  <c r="P153" s="1"/>
  <c r="W152"/>
  <c r="X152" s="1"/>
  <c r="V152"/>
  <c r="T152"/>
  <c r="R152"/>
  <c r="P152"/>
  <c r="O152"/>
  <c r="N152"/>
  <c r="S152" s="1"/>
  <c r="M152"/>
  <c r="L152"/>
  <c r="Q152" s="1"/>
  <c r="K152"/>
  <c r="V151"/>
  <c r="W151" s="1"/>
  <c r="X151" s="1"/>
  <c r="S151"/>
  <c r="Q151"/>
  <c r="O151"/>
  <c r="T151" s="1"/>
  <c r="N151"/>
  <c r="M151"/>
  <c r="R151" s="1"/>
  <c r="L151"/>
  <c r="K151"/>
  <c r="P151" s="1"/>
  <c r="W150"/>
  <c r="X150" s="1"/>
  <c r="V150"/>
  <c r="T150"/>
  <c r="R150"/>
  <c r="P150"/>
  <c r="O150"/>
  <c r="N150"/>
  <c r="S150" s="1"/>
  <c r="M150"/>
  <c r="L150"/>
  <c r="Q150" s="1"/>
  <c r="K150"/>
  <c r="V149"/>
  <c r="W149" s="1"/>
  <c r="X149" s="1"/>
  <c r="S149"/>
  <c r="Q149"/>
  <c r="O149"/>
  <c r="T149" s="1"/>
  <c r="N149"/>
  <c r="M149"/>
  <c r="R149" s="1"/>
  <c r="L149"/>
  <c r="K149"/>
  <c r="P149" s="1"/>
  <c r="W148"/>
  <c r="X148" s="1"/>
  <c r="V148"/>
  <c r="T148"/>
  <c r="R148"/>
  <c r="P148"/>
  <c r="O148"/>
  <c r="N148"/>
  <c r="S148" s="1"/>
  <c r="M148"/>
  <c r="L148"/>
  <c r="Q148" s="1"/>
  <c r="K148"/>
  <c r="V147"/>
  <c r="W147" s="1"/>
  <c r="X147" s="1"/>
  <c r="S147"/>
  <c r="Q147"/>
  <c r="O147"/>
  <c r="T147" s="1"/>
  <c r="N147"/>
  <c r="M147"/>
  <c r="R147" s="1"/>
  <c r="L147"/>
  <c r="K147"/>
  <c r="P147" s="1"/>
  <c r="W146"/>
  <c r="X146" s="1"/>
  <c r="V146"/>
  <c r="T146"/>
  <c r="R146"/>
  <c r="P146"/>
  <c r="O146"/>
  <c r="N146"/>
  <c r="S146" s="1"/>
  <c r="M146"/>
  <c r="L146"/>
  <c r="Q146" s="1"/>
  <c r="K146"/>
  <c r="W145"/>
  <c r="X145" s="1"/>
  <c r="V145"/>
  <c r="R145"/>
  <c r="Q145"/>
  <c r="O145"/>
  <c r="T145" s="1"/>
  <c r="N145"/>
  <c r="S145" s="1"/>
  <c r="M145"/>
  <c r="L145"/>
  <c r="K145"/>
  <c r="P145" s="1"/>
  <c r="X144"/>
  <c r="W144"/>
  <c r="V144"/>
  <c r="S144"/>
  <c r="R144"/>
  <c r="O144"/>
  <c r="T144" s="1"/>
  <c r="N144"/>
  <c r="M144"/>
  <c r="L144"/>
  <c r="Q144" s="1"/>
  <c r="K144"/>
  <c r="P144" s="1"/>
  <c r="V143"/>
  <c r="W143" s="1"/>
  <c r="X143" s="1"/>
  <c r="T143"/>
  <c r="S143"/>
  <c r="P143"/>
  <c r="O143"/>
  <c r="N143"/>
  <c r="M143"/>
  <c r="R143" s="1"/>
  <c r="L143"/>
  <c r="Q143" s="1"/>
  <c r="K143"/>
  <c r="V142"/>
  <c r="W142" s="1"/>
  <c r="X142" s="1"/>
  <c r="T142"/>
  <c r="Q142"/>
  <c r="P142"/>
  <c r="O142"/>
  <c r="N142"/>
  <c r="S142" s="1"/>
  <c r="M142"/>
  <c r="R142" s="1"/>
  <c r="L142"/>
  <c r="K142"/>
  <c r="W141"/>
  <c r="X141" s="1"/>
  <c r="V141"/>
  <c r="R141"/>
  <c r="Q141"/>
  <c r="O141"/>
  <c r="T141" s="1"/>
  <c r="N141"/>
  <c r="S141" s="1"/>
  <c r="M141"/>
  <c r="L141"/>
  <c r="K141"/>
  <c r="P141" s="1"/>
  <c r="X140"/>
  <c r="W140"/>
  <c r="V140"/>
  <c r="S140"/>
  <c r="R140"/>
  <c r="O140"/>
  <c r="T140" s="1"/>
  <c r="N140"/>
  <c r="M140"/>
  <c r="L140"/>
  <c r="Q140" s="1"/>
  <c r="K140"/>
  <c r="P140" s="1"/>
  <c r="V139"/>
  <c r="W139" s="1"/>
  <c r="X139" s="1"/>
  <c r="T139"/>
  <c r="S139"/>
  <c r="P139"/>
  <c r="O139"/>
  <c r="N139"/>
  <c r="M139"/>
  <c r="R139" s="1"/>
  <c r="L139"/>
  <c r="Q139" s="1"/>
  <c r="K139"/>
  <c r="V138"/>
  <c r="W138" s="1"/>
  <c r="X138" s="1"/>
  <c r="T138"/>
  <c r="Q138"/>
  <c r="P138"/>
  <c r="O138"/>
  <c r="N138"/>
  <c r="S138" s="1"/>
  <c r="M138"/>
  <c r="R138" s="1"/>
  <c r="L138"/>
  <c r="K138"/>
  <c r="W137"/>
  <c r="X137" s="1"/>
  <c r="V137"/>
  <c r="R137"/>
  <c r="Q137"/>
  <c r="O137"/>
  <c r="T137" s="1"/>
  <c r="N137"/>
  <c r="S137" s="1"/>
  <c r="M137"/>
  <c r="L137"/>
  <c r="K137"/>
  <c r="P137" s="1"/>
  <c r="X136"/>
  <c r="W136"/>
  <c r="V136"/>
  <c r="S136"/>
  <c r="R136"/>
  <c r="O136"/>
  <c r="T136" s="1"/>
  <c r="N136"/>
  <c r="M136"/>
  <c r="L136"/>
  <c r="Q136" s="1"/>
  <c r="K136"/>
  <c r="P136" s="1"/>
  <c r="V135"/>
  <c r="W135" s="1"/>
  <c r="X135" s="1"/>
  <c r="T135"/>
  <c r="S135"/>
  <c r="P135"/>
  <c r="O135"/>
  <c r="N135"/>
  <c r="M135"/>
  <c r="R135" s="1"/>
  <c r="L135"/>
  <c r="Q135" s="1"/>
  <c r="K135"/>
  <c r="V134"/>
  <c r="W134" s="1"/>
  <c r="X134" s="1"/>
  <c r="T134"/>
  <c r="Q134"/>
  <c r="P134"/>
  <c r="O134"/>
  <c r="N134"/>
  <c r="S134" s="1"/>
  <c r="M134"/>
  <c r="R134" s="1"/>
  <c r="L134"/>
  <c r="K134"/>
  <c r="W133"/>
  <c r="X133" s="1"/>
  <c r="V133"/>
  <c r="R133"/>
  <c r="Q133"/>
  <c r="O133"/>
  <c r="T133" s="1"/>
  <c r="N133"/>
  <c r="S133" s="1"/>
  <c r="M133"/>
  <c r="L133"/>
  <c r="K133"/>
  <c r="P133" s="1"/>
  <c r="X132"/>
  <c r="W132"/>
  <c r="V132"/>
  <c r="S132"/>
  <c r="R132"/>
  <c r="O132"/>
  <c r="T132" s="1"/>
  <c r="N132"/>
  <c r="M132"/>
  <c r="L132"/>
  <c r="Q132" s="1"/>
  <c r="K132"/>
  <c r="P132" s="1"/>
  <c r="V131"/>
  <c r="W131" s="1"/>
  <c r="X131" s="1"/>
  <c r="T131"/>
  <c r="S131"/>
  <c r="P131"/>
  <c r="O131"/>
  <c r="N131"/>
  <c r="M131"/>
  <c r="R131" s="1"/>
  <c r="L131"/>
  <c r="Q131" s="1"/>
  <c r="K131"/>
  <c r="W130"/>
  <c r="X130" s="1"/>
  <c r="V130"/>
  <c r="R130"/>
  <c r="Q130"/>
  <c r="O130"/>
  <c r="T130" s="1"/>
  <c r="N130"/>
  <c r="S130" s="1"/>
  <c r="M130"/>
  <c r="L130"/>
  <c r="K130"/>
  <c r="P130" s="1"/>
  <c r="X129"/>
  <c r="W129"/>
  <c r="V129"/>
  <c r="S129"/>
  <c r="R129"/>
  <c r="O129"/>
  <c r="T129" s="1"/>
  <c r="N129"/>
  <c r="M129"/>
  <c r="L129"/>
  <c r="Q129" s="1"/>
  <c r="K129"/>
  <c r="P129" s="1"/>
  <c r="V128"/>
  <c r="W128" s="1"/>
  <c r="X128" s="1"/>
  <c r="T128"/>
  <c r="S128"/>
  <c r="P128"/>
  <c r="O128"/>
  <c r="N128"/>
  <c r="M128"/>
  <c r="R128" s="1"/>
  <c r="L128"/>
  <c r="Q128" s="1"/>
  <c r="K128"/>
  <c r="V127"/>
  <c r="W127" s="1"/>
  <c r="X127" s="1"/>
  <c r="T127"/>
  <c r="Q127"/>
  <c r="P127"/>
  <c r="O127"/>
  <c r="N127"/>
  <c r="S127" s="1"/>
  <c r="M127"/>
  <c r="R127" s="1"/>
  <c r="L127"/>
  <c r="K127"/>
  <c r="W126"/>
  <c r="X126" s="1"/>
  <c r="V126"/>
  <c r="R126"/>
  <c r="Q126"/>
  <c r="O126"/>
  <c r="T126" s="1"/>
  <c r="N126"/>
  <c r="S126" s="1"/>
  <c r="M126"/>
  <c r="L126"/>
  <c r="K126"/>
  <c r="P126" s="1"/>
  <c r="X125"/>
  <c r="W125"/>
  <c r="V125"/>
  <c r="S125"/>
  <c r="R125"/>
  <c r="O125"/>
  <c r="T125" s="1"/>
  <c r="N125"/>
  <c r="M125"/>
  <c r="L125"/>
  <c r="Q125" s="1"/>
  <c r="K125"/>
  <c r="P125" s="1"/>
  <c r="V124"/>
  <c r="W124" s="1"/>
  <c r="X124" s="1"/>
  <c r="T124"/>
  <c r="S124"/>
  <c r="P124"/>
  <c r="O124"/>
  <c r="N124"/>
  <c r="M124"/>
  <c r="R124" s="1"/>
  <c r="L124"/>
  <c r="Q124" s="1"/>
  <c r="K124"/>
  <c r="V123"/>
  <c r="W123" s="1"/>
  <c r="X123" s="1"/>
  <c r="T123"/>
  <c r="Q123"/>
  <c r="P123"/>
  <c r="O123"/>
  <c r="N123"/>
  <c r="S123" s="1"/>
  <c r="M123"/>
  <c r="R123" s="1"/>
  <c r="L123"/>
  <c r="K123"/>
  <c r="W122"/>
  <c r="X122" s="1"/>
  <c r="V122"/>
  <c r="R122"/>
  <c r="Q122"/>
  <c r="O122"/>
  <c r="T122" s="1"/>
  <c r="N122"/>
  <c r="S122" s="1"/>
  <c r="M122"/>
  <c r="L122"/>
  <c r="K122"/>
  <c r="P122" s="1"/>
  <c r="X121"/>
  <c r="W121"/>
  <c r="V121"/>
  <c r="S121"/>
  <c r="R121"/>
  <c r="O121"/>
  <c r="T121" s="1"/>
  <c r="N121"/>
  <c r="M121"/>
  <c r="L121"/>
  <c r="Q121" s="1"/>
  <c r="K121"/>
  <c r="P121" s="1"/>
  <c r="V120"/>
  <c r="W120" s="1"/>
  <c r="X120" s="1"/>
  <c r="T120"/>
  <c r="S120"/>
  <c r="P120"/>
  <c r="O120"/>
  <c r="N120"/>
  <c r="M120"/>
  <c r="R120" s="1"/>
  <c r="L120"/>
  <c r="Q120" s="1"/>
  <c r="K120"/>
  <c r="V119"/>
  <c r="W119" s="1"/>
  <c r="X119" s="1"/>
  <c r="T119"/>
  <c r="Q119"/>
  <c r="P119"/>
  <c r="O119"/>
  <c r="N119"/>
  <c r="S119" s="1"/>
  <c r="M119"/>
  <c r="R119" s="1"/>
  <c r="L119"/>
  <c r="K119"/>
  <c r="W118"/>
  <c r="X118" s="1"/>
  <c r="V118"/>
  <c r="R118"/>
  <c r="Q118"/>
  <c r="O118"/>
  <c r="T118" s="1"/>
  <c r="N118"/>
  <c r="S118" s="1"/>
  <c r="M118"/>
  <c r="L118"/>
  <c r="K118"/>
  <c r="P118" s="1"/>
  <c r="X117"/>
  <c r="W117"/>
  <c r="V117"/>
  <c r="S117"/>
  <c r="R117"/>
  <c r="O117"/>
  <c r="T117" s="1"/>
  <c r="N117"/>
  <c r="M117"/>
  <c r="L117"/>
  <c r="Q117" s="1"/>
  <c r="K117"/>
  <c r="P117" s="1"/>
  <c r="V116"/>
  <c r="W116" s="1"/>
  <c r="X116" s="1"/>
  <c r="T116"/>
  <c r="S116"/>
  <c r="P116"/>
  <c r="O116"/>
  <c r="N116"/>
  <c r="M116"/>
  <c r="R116" s="1"/>
  <c r="L116"/>
  <c r="Q116" s="1"/>
  <c r="K116"/>
  <c r="W115"/>
  <c r="X115" s="1"/>
  <c r="V115"/>
  <c r="R115"/>
  <c r="Q115"/>
  <c r="O115"/>
  <c r="T115" s="1"/>
  <c r="N115"/>
  <c r="S115" s="1"/>
  <c r="M115"/>
  <c r="L115"/>
  <c r="K115"/>
  <c r="P115" s="1"/>
  <c r="X114"/>
  <c r="W114"/>
  <c r="V114"/>
  <c r="S114"/>
  <c r="R114"/>
  <c r="O114"/>
  <c r="T114" s="1"/>
  <c r="N114"/>
  <c r="M114"/>
  <c r="L114"/>
  <c r="Q114" s="1"/>
  <c r="K114"/>
  <c r="P114" s="1"/>
  <c r="V113"/>
  <c r="W113" s="1"/>
  <c r="X113" s="1"/>
  <c r="T113"/>
  <c r="S113"/>
  <c r="P113"/>
  <c r="O113"/>
  <c r="N113"/>
  <c r="M113"/>
  <c r="R113" s="1"/>
  <c r="L113"/>
  <c r="Q113" s="1"/>
  <c r="K113"/>
  <c r="V112"/>
  <c r="W112" s="1"/>
  <c r="X112" s="1"/>
  <c r="T112"/>
  <c r="Q112"/>
  <c r="P112"/>
  <c r="O112"/>
  <c r="N112"/>
  <c r="S112" s="1"/>
  <c r="M112"/>
  <c r="R112" s="1"/>
  <c r="L112"/>
  <c r="K112"/>
  <c r="W111"/>
  <c r="X111" s="1"/>
  <c r="V111"/>
  <c r="R111"/>
  <c r="Q111"/>
  <c r="O111"/>
  <c r="T111" s="1"/>
  <c r="N111"/>
  <c r="S111" s="1"/>
  <c r="M111"/>
  <c r="L111"/>
  <c r="K111"/>
  <c r="P111" s="1"/>
  <c r="X110"/>
  <c r="W110"/>
  <c r="V110"/>
  <c r="S110"/>
  <c r="R110"/>
  <c r="O110"/>
  <c r="T110" s="1"/>
  <c r="N110"/>
  <c r="M110"/>
  <c r="L110"/>
  <c r="Q110" s="1"/>
  <c r="K110"/>
  <c r="P110" s="1"/>
  <c r="V109"/>
  <c r="W109" s="1"/>
  <c r="X109" s="1"/>
  <c r="T109"/>
  <c r="S109"/>
  <c r="P109"/>
  <c r="O109"/>
  <c r="N109"/>
  <c r="M109"/>
  <c r="R109" s="1"/>
  <c r="L109"/>
  <c r="Q109" s="1"/>
  <c r="K109"/>
  <c r="V108"/>
  <c r="W108" s="1"/>
  <c r="X108" s="1"/>
  <c r="T108"/>
  <c r="Q108"/>
  <c r="P108"/>
  <c r="O108"/>
  <c r="N108"/>
  <c r="S108" s="1"/>
  <c r="M108"/>
  <c r="R108" s="1"/>
  <c r="L108"/>
  <c r="K108"/>
  <c r="W107"/>
  <c r="X107" s="1"/>
  <c r="V107"/>
  <c r="R107"/>
  <c r="Q107"/>
  <c r="O107"/>
  <c r="T107" s="1"/>
  <c r="N107"/>
  <c r="S107" s="1"/>
  <c r="M107"/>
  <c r="L107"/>
  <c r="K107"/>
  <c r="P107" s="1"/>
  <c r="W106"/>
  <c r="X106" s="1"/>
  <c r="V106"/>
  <c r="S106"/>
  <c r="R106"/>
  <c r="O106"/>
  <c r="T106" s="1"/>
  <c r="N106"/>
  <c r="M106"/>
  <c r="L106"/>
  <c r="Q106" s="1"/>
  <c r="K106"/>
  <c r="P106" s="1"/>
  <c r="V105"/>
  <c r="W105" s="1"/>
  <c r="X105" s="1"/>
  <c r="T105"/>
  <c r="S105"/>
  <c r="P105"/>
  <c r="O105"/>
  <c r="N105"/>
  <c r="M105"/>
  <c r="R105" s="1"/>
  <c r="L105"/>
  <c r="Q105" s="1"/>
  <c r="K105"/>
  <c r="V104"/>
  <c r="W104" s="1"/>
  <c r="X104" s="1"/>
  <c r="T104"/>
  <c r="Q104"/>
  <c r="P104"/>
  <c r="O104"/>
  <c r="N104"/>
  <c r="S104" s="1"/>
  <c r="M104"/>
  <c r="R104" s="1"/>
  <c r="L104"/>
  <c r="K104"/>
  <c r="W103"/>
  <c r="E109" i="14" s="1"/>
  <c r="V103" i="1"/>
  <c r="R103"/>
  <c r="Q103"/>
  <c r="O103"/>
  <c r="T103" s="1"/>
  <c r="N103"/>
  <c r="S103" s="1"/>
  <c r="M103"/>
  <c r="L103"/>
  <c r="K103"/>
  <c r="P103" s="1"/>
  <c r="X102"/>
  <c r="M108" i="14" s="1"/>
  <c r="W102" i="1"/>
  <c r="E108" i="14" s="1"/>
  <c r="V102" i="1"/>
  <c r="S102"/>
  <c r="R102"/>
  <c r="O102"/>
  <c r="T102" s="1"/>
  <c r="N102"/>
  <c r="M102"/>
  <c r="L102"/>
  <c r="Q102" s="1"/>
  <c r="K102"/>
  <c r="P102" s="1"/>
  <c r="V101"/>
  <c r="W101" s="1"/>
  <c r="T101"/>
  <c r="S101"/>
  <c r="P101"/>
  <c r="O101"/>
  <c r="N101"/>
  <c r="M101"/>
  <c r="R101" s="1"/>
  <c r="L101"/>
  <c r="Q101" s="1"/>
  <c r="K101"/>
  <c r="M106" i="14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8"/>
  <c r="M27"/>
  <c r="M26"/>
  <c r="M25"/>
  <c r="M24"/>
  <c r="M23"/>
  <c r="M22"/>
  <c r="M21"/>
  <c r="M20"/>
  <c r="M19"/>
  <c r="M18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8"/>
  <c r="E27"/>
  <c r="E26"/>
  <c r="E25"/>
  <c r="E24"/>
  <c r="E23"/>
  <c r="E22"/>
  <c r="E21"/>
  <c r="E20"/>
  <c r="E19"/>
  <c r="E18"/>
  <c r="X101" i="1" l="1"/>
  <c r="M107" i="14" s="1"/>
  <c r="E107"/>
  <c r="X103" i="1"/>
  <c r="M109" i="14" s="1"/>
  <c r="W71" i="1"/>
  <c r="W55"/>
  <c r="W15"/>
  <c r="V100"/>
  <c r="W100" s="1"/>
  <c r="V99"/>
  <c r="W99" s="1"/>
  <c r="V98"/>
  <c r="W98" s="1"/>
  <c r="V97"/>
  <c r="W97" s="1"/>
  <c r="V96"/>
  <c r="W96" s="1"/>
  <c r="V95"/>
  <c r="W95" s="1"/>
  <c r="V94"/>
  <c r="W94" s="1"/>
  <c r="V93"/>
  <c r="W93" s="1"/>
  <c r="V92"/>
  <c r="W92" s="1"/>
  <c r="V91"/>
  <c r="W91" s="1"/>
  <c r="V90"/>
  <c r="W90" s="1"/>
  <c r="V89"/>
  <c r="W89" s="1"/>
  <c r="V88"/>
  <c r="W88" s="1"/>
  <c r="V87"/>
  <c r="W87" s="1"/>
  <c r="V86"/>
  <c r="W86" s="1"/>
  <c r="V85"/>
  <c r="W85" s="1"/>
  <c r="V84"/>
  <c r="W84" s="1"/>
  <c r="V83"/>
  <c r="W83" s="1"/>
  <c r="V82"/>
  <c r="W82" s="1"/>
  <c r="V81"/>
  <c r="W81" s="1"/>
  <c r="V80"/>
  <c r="W80" s="1"/>
  <c r="V79"/>
  <c r="W79" s="1"/>
  <c r="V78"/>
  <c r="W78" s="1"/>
  <c r="V77"/>
  <c r="W77" s="1"/>
  <c r="V76"/>
  <c r="W76" s="1"/>
  <c r="V75"/>
  <c r="W75" s="1"/>
  <c r="V74"/>
  <c r="W74" s="1"/>
  <c r="V73"/>
  <c r="W73" s="1"/>
  <c r="V72"/>
  <c r="W72" s="1"/>
  <c r="V71"/>
  <c r="V70"/>
  <c r="W70" s="1"/>
  <c r="V69"/>
  <c r="W69" s="1"/>
  <c r="V68"/>
  <c r="W68" s="1"/>
  <c r="V67"/>
  <c r="W67" s="1"/>
  <c r="V66"/>
  <c r="W66" s="1"/>
  <c r="V65"/>
  <c r="W65" s="1"/>
  <c r="V64"/>
  <c r="W64" s="1"/>
  <c r="V63"/>
  <c r="W63" s="1"/>
  <c r="V62"/>
  <c r="W62" s="1"/>
  <c r="V61"/>
  <c r="W61" s="1"/>
  <c r="V60"/>
  <c r="W60" s="1"/>
  <c r="V59"/>
  <c r="W59" s="1"/>
  <c r="V58"/>
  <c r="W58" s="1"/>
  <c r="V57"/>
  <c r="W57" s="1"/>
  <c r="V56"/>
  <c r="W56" s="1"/>
  <c r="V55"/>
  <c r="V54"/>
  <c r="W54" s="1"/>
  <c r="V53"/>
  <c r="W53" s="1"/>
  <c r="V52"/>
  <c r="W52" s="1"/>
  <c r="V51"/>
  <c r="W51" s="1"/>
  <c r="V50"/>
  <c r="W50" s="1"/>
  <c r="V49"/>
  <c r="W49" s="1"/>
  <c r="V48"/>
  <c r="W48" s="1"/>
  <c r="V47"/>
  <c r="W47" s="1"/>
  <c r="V46"/>
  <c r="W46" s="1"/>
  <c r="V45"/>
  <c r="W45" s="1"/>
  <c r="V44"/>
  <c r="W44" s="1"/>
  <c r="V43"/>
  <c r="W43" s="1"/>
  <c r="V42"/>
  <c r="W42" s="1"/>
  <c r="V41"/>
  <c r="W41" s="1"/>
  <c r="V40"/>
  <c r="W40" s="1"/>
  <c r="V39"/>
  <c r="W39" s="1"/>
  <c r="V38"/>
  <c r="W38" s="1"/>
  <c r="V37"/>
  <c r="W37" s="1"/>
  <c r="V36"/>
  <c r="W36" s="1"/>
  <c r="V35"/>
  <c r="W35" s="1"/>
  <c r="V34"/>
  <c r="W34" s="1"/>
  <c r="V33"/>
  <c r="W33" s="1"/>
  <c r="V32"/>
  <c r="W32" s="1"/>
  <c r="V31"/>
  <c r="W31" s="1"/>
  <c r="V30"/>
  <c r="W30" s="1"/>
  <c r="V29"/>
  <c r="W29" s="1"/>
  <c r="V28"/>
  <c r="W28" s="1"/>
  <c r="V27"/>
  <c r="W27" s="1"/>
  <c r="V26"/>
  <c r="W26" s="1"/>
  <c r="V25"/>
  <c r="W25" s="1"/>
  <c r="V24"/>
  <c r="W24" s="1"/>
  <c r="V23"/>
  <c r="W23" s="1"/>
  <c r="E29" i="14" s="1"/>
  <c r="V22" i="1"/>
  <c r="W22" s="1"/>
  <c r="V21"/>
  <c r="W21" s="1"/>
  <c r="V20"/>
  <c r="W20" s="1"/>
  <c r="V19"/>
  <c r="W19" s="1"/>
  <c r="V18"/>
  <c r="W18" s="1"/>
  <c r="V17"/>
  <c r="W17" s="1"/>
  <c r="V16"/>
  <c r="W16" s="1"/>
  <c r="V15"/>
  <c r="V14"/>
  <c r="W14" s="1"/>
  <c r="V13"/>
  <c r="W13" s="1"/>
  <c r="V12"/>
  <c r="W12" s="1"/>
  <c r="V11"/>
  <c r="W11" s="1"/>
  <c r="E17" i="14" s="1"/>
  <c r="H15" i="9" l="1"/>
  <c r="B4" i="4" l="1"/>
  <c r="L6" i="2"/>
  <c r="H5"/>
  <c r="E5"/>
  <c r="C5"/>
  <c r="M3"/>
  <c r="I3"/>
  <c r="F3"/>
  <c r="D3"/>
  <c r="J2"/>
  <c r="F2"/>
  <c r="D2"/>
  <c r="B3" i="9" s="1"/>
  <c r="D19" i="14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8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7"/>
  <c r="L17"/>
  <c r="H17"/>
  <c r="F17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8"/>
  <c r="N15"/>
  <c r="M15"/>
  <c r="L15"/>
  <c r="K15"/>
  <c r="J15"/>
  <c r="I15"/>
  <c r="K12"/>
  <c r="K11"/>
  <c r="K10"/>
  <c r="K9"/>
  <c r="K8"/>
  <c r="K7"/>
  <c r="L6"/>
  <c r="I6"/>
  <c r="G58" i="4" l="1"/>
  <c r="B18" i="14" l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H64" i="4" l="1"/>
  <c r="H65"/>
  <c r="E35"/>
  <c r="E30"/>
  <c r="E29"/>
  <c r="E28"/>
  <c r="E16"/>
  <c r="E15"/>
  <c r="E7" l="1"/>
  <c r="L10" i="2" l="1"/>
  <c r="G6" i="9" l="1"/>
  <c r="E5" i="1"/>
  <c r="E37" i="4"/>
  <c r="E36"/>
  <c r="C3" i="1"/>
  <c r="C2"/>
  <c r="E21" i="4" l="1"/>
  <c r="E22" s="1"/>
  <c r="E23" s="1"/>
  <c r="K36" i="1" l="1"/>
  <c r="P36" s="1"/>
  <c r="K37"/>
  <c r="P37" s="1"/>
  <c r="K38"/>
  <c r="P38" s="1"/>
  <c r="K39"/>
  <c r="P39" s="1"/>
  <c r="K40"/>
  <c r="P40" s="1"/>
  <c r="K10"/>
  <c r="P10" s="1"/>
  <c r="K3"/>
  <c r="E3"/>
  <c r="O23"/>
  <c r="T23" s="1"/>
  <c r="O24"/>
  <c r="T24" s="1"/>
  <c r="O25"/>
  <c r="T25" s="1"/>
  <c r="O26"/>
  <c r="T26" s="1"/>
  <c r="O27"/>
  <c r="T27" s="1"/>
  <c r="O28"/>
  <c r="T28" s="1"/>
  <c r="O29"/>
  <c r="T29" s="1"/>
  <c r="O30"/>
  <c r="T30" s="1"/>
  <c r="O31"/>
  <c r="T31" s="1"/>
  <c r="O32"/>
  <c r="T32" s="1"/>
  <c r="O33"/>
  <c r="T33" s="1"/>
  <c r="O34"/>
  <c r="T34" s="1"/>
  <c r="O35"/>
  <c r="T35" s="1"/>
  <c r="O36"/>
  <c r="T36" s="1"/>
  <c r="O37"/>
  <c r="T37" s="1"/>
  <c r="O38"/>
  <c r="T38" s="1"/>
  <c r="O39"/>
  <c r="T39" s="1"/>
  <c r="O40"/>
  <c r="T40" s="1"/>
  <c r="O41"/>
  <c r="T41" s="1"/>
  <c r="O42"/>
  <c r="T42" s="1"/>
  <c r="O43"/>
  <c r="T43" s="1"/>
  <c r="O44"/>
  <c r="T44" s="1"/>
  <c r="O45"/>
  <c r="T45" s="1"/>
  <c r="O46"/>
  <c r="T46" s="1"/>
  <c r="O47"/>
  <c r="T47" s="1"/>
  <c r="O48"/>
  <c r="T48" s="1"/>
  <c r="O49"/>
  <c r="T49" s="1"/>
  <c r="O50"/>
  <c r="T50" s="1"/>
  <c r="O51"/>
  <c r="T51" s="1"/>
  <c r="O52"/>
  <c r="T52" s="1"/>
  <c r="O53"/>
  <c r="T53" s="1"/>
  <c r="O54"/>
  <c r="T54" s="1"/>
  <c r="O55"/>
  <c r="T55" s="1"/>
  <c r="O56"/>
  <c r="T56" s="1"/>
  <c r="O57"/>
  <c r="T57" s="1"/>
  <c r="O58"/>
  <c r="T58" s="1"/>
  <c r="O59"/>
  <c r="T59" s="1"/>
  <c r="O60"/>
  <c r="T60" s="1"/>
  <c r="O61"/>
  <c r="T61" s="1"/>
  <c r="O62"/>
  <c r="T62" s="1"/>
  <c r="O63"/>
  <c r="T63" s="1"/>
  <c r="O64"/>
  <c r="T64" s="1"/>
  <c r="O65"/>
  <c r="T65" s="1"/>
  <c r="O66"/>
  <c r="T66" s="1"/>
  <c r="O67"/>
  <c r="T67" s="1"/>
  <c r="O68"/>
  <c r="T68" s="1"/>
  <c r="O69"/>
  <c r="T69" s="1"/>
  <c r="O70"/>
  <c r="T70" s="1"/>
  <c r="O71"/>
  <c r="T71" s="1"/>
  <c r="O72"/>
  <c r="T72" s="1"/>
  <c r="O73"/>
  <c r="T73" s="1"/>
  <c r="O74"/>
  <c r="T74" s="1"/>
  <c r="O75"/>
  <c r="T75" s="1"/>
  <c r="O76"/>
  <c r="T76" s="1"/>
  <c r="O77"/>
  <c r="T77" s="1"/>
  <c r="O78"/>
  <c r="T78" s="1"/>
  <c r="O79"/>
  <c r="T79" s="1"/>
  <c r="O80"/>
  <c r="T80" s="1"/>
  <c r="O81"/>
  <c r="T81" s="1"/>
  <c r="O82"/>
  <c r="T82" s="1"/>
  <c r="O83"/>
  <c r="T83" s="1"/>
  <c r="O84"/>
  <c r="T84" s="1"/>
  <c r="O85"/>
  <c r="T85" s="1"/>
  <c r="O86"/>
  <c r="T86" s="1"/>
  <c r="O87"/>
  <c r="T87" s="1"/>
  <c r="O88"/>
  <c r="T88" s="1"/>
  <c r="O89"/>
  <c r="T89" s="1"/>
  <c r="O90"/>
  <c r="T90" s="1"/>
  <c r="O91"/>
  <c r="T91" s="1"/>
  <c r="O92"/>
  <c r="T92" s="1"/>
  <c r="O93"/>
  <c r="T93" s="1"/>
  <c r="O94"/>
  <c r="T94" s="1"/>
  <c r="O95"/>
  <c r="T95" s="1"/>
  <c r="O96"/>
  <c r="T96" s="1"/>
  <c r="O97"/>
  <c r="T97" s="1"/>
  <c r="O98"/>
  <c r="T98" s="1"/>
  <c r="O99"/>
  <c r="T99" s="1"/>
  <c r="O100"/>
  <c r="T100" s="1"/>
  <c r="N23"/>
  <c r="S23" s="1"/>
  <c r="N24"/>
  <c r="S24" s="1"/>
  <c r="N25"/>
  <c r="S25" s="1"/>
  <c r="N26"/>
  <c r="S26" s="1"/>
  <c r="N27"/>
  <c r="S27" s="1"/>
  <c r="N28"/>
  <c r="S28" s="1"/>
  <c r="N29"/>
  <c r="S29" s="1"/>
  <c r="N30"/>
  <c r="S30" s="1"/>
  <c r="N31"/>
  <c r="S31" s="1"/>
  <c r="N32"/>
  <c r="S32" s="1"/>
  <c r="N33"/>
  <c r="S33" s="1"/>
  <c r="N34"/>
  <c r="S34" s="1"/>
  <c r="N35"/>
  <c r="S35" s="1"/>
  <c r="N36"/>
  <c r="S36" s="1"/>
  <c r="N37"/>
  <c r="S37" s="1"/>
  <c r="N38"/>
  <c r="S38" s="1"/>
  <c r="N39"/>
  <c r="S39" s="1"/>
  <c r="N40"/>
  <c r="S40" s="1"/>
  <c r="N41"/>
  <c r="S41" s="1"/>
  <c r="N42"/>
  <c r="S42" s="1"/>
  <c r="N43"/>
  <c r="S43" s="1"/>
  <c r="N44"/>
  <c r="S44" s="1"/>
  <c r="N45"/>
  <c r="S45" s="1"/>
  <c r="N46"/>
  <c r="S46" s="1"/>
  <c r="N47"/>
  <c r="S47" s="1"/>
  <c r="N48"/>
  <c r="S48" s="1"/>
  <c r="N49"/>
  <c r="S49" s="1"/>
  <c r="N50"/>
  <c r="S50" s="1"/>
  <c r="N51"/>
  <c r="S51" s="1"/>
  <c r="N52"/>
  <c r="S52" s="1"/>
  <c r="N53"/>
  <c r="S53" s="1"/>
  <c r="N54"/>
  <c r="S54" s="1"/>
  <c r="N55"/>
  <c r="S55" s="1"/>
  <c r="N56"/>
  <c r="S56" s="1"/>
  <c r="N57"/>
  <c r="S57" s="1"/>
  <c r="N58"/>
  <c r="S58" s="1"/>
  <c r="N59"/>
  <c r="S59" s="1"/>
  <c r="N60"/>
  <c r="S60" s="1"/>
  <c r="N61"/>
  <c r="S61" s="1"/>
  <c r="N62"/>
  <c r="S62" s="1"/>
  <c r="N63"/>
  <c r="S63" s="1"/>
  <c r="N64"/>
  <c r="S64" s="1"/>
  <c r="N65"/>
  <c r="S65" s="1"/>
  <c r="N66"/>
  <c r="S66" s="1"/>
  <c r="N67"/>
  <c r="S67" s="1"/>
  <c r="N68"/>
  <c r="S68" s="1"/>
  <c r="N69"/>
  <c r="S69" s="1"/>
  <c r="N70"/>
  <c r="S70" s="1"/>
  <c r="N71"/>
  <c r="S71" s="1"/>
  <c r="N72"/>
  <c r="S72" s="1"/>
  <c r="N73"/>
  <c r="S73" s="1"/>
  <c r="N74"/>
  <c r="S74" s="1"/>
  <c r="N75"/>
  <c r="S75" s="1"/>
  <c r="N76"/>
  <c r="S76" s="1"/>
  <c r="N77"/>
  <c r="S77" s="1"/>
  <c r="N78"/>
  <c r="S78" s="1"/>
  <c r="N79"/>
  <c r="S79" s="1"/>
  <c r="N80"/>
  <c r="S80" s="1"/>
  <c r="N81"/>
  <c r="S81" s="1"/>
  <c r="N82"/>
  <c r="S82" s="1"/>
  <c r="N83"/>
  <c r="S83" s="1"/>
  <c r="N84"/>
  <c r="S84" s="1"/>
  <c r="N85"/>
  <c r="S85" s="1"/>
  <c r="N86"/>
  <c r="S86" s="1"/>
  <c r="N87"/>
  <c r="S87" s="1"/>
  <c r="N88"/>
  <c r="S88" s="1"/>
  <c r="N89"/>
  <c r="S89" s="1"/>
  <c r="N90"/>
  <c r="S90" s="1"/>
  <c r="N91"/>
  <c r="S91" s="1"/>
  <c r="N92"/>
  <c r="S92" s="1"/>
  <c r="N93"/>
  <c r="S93" s="1"/>
  <c r="N94"/>
  <c r="S94" s="1"/>
  <c r="N95"/>
  <c r="S95" s="1"/>
  <c r="N96"/>
  <c r="S96" s="1"/>
  <c r="N97"/>
  <c r="S97" s="1"/>
  <c r="N98"/>
  <c r="S98" s="1"/>
  <c r="N99"/>
  <c r="S99" s="1"/>
  <c r="N100"/>
  <c r="S100" s="1"/>
  <c r="M23"/>
  <c r="R23" s="1"/>
  <c r="M24"/>
  <c r="R24" s="1"/>
  <c r="M25"/>
  <c r="R25" s="1"/>
  <c r="M26"/>
  <c r="R26" s="1"/>
  <c r="M27"/>
  <c r="R27" s="1"/>
  <c r="M28"/>
  <c r="R28" s="1"/>
  <c r="M29"/>
  <c r="R29" s="1"/>
  <c r="M30"/>
  <c r="R30" s="1"/>
  <c r="M31"/>
  <c r="R31" s="1"/>
  <c r="M32"/>
  <c r="R32" s="1"/>
  <c r="M33"/>
  <c r="R33" s="1"/>
  <c r="M34"/>
  <c r="R34" s="1"/>
  <c r="M35"/>
  <c r="R35" s="1"/>
  <c r="M36"/>
  <c r="R36" s="1"/>
  <c r="M37"/>
  <c r="R37" s="1"/>
  <c r="M38"/>
  <c r="R38" s="1"/>
  <c r="M39"/>
  <c r="R39" s="1"/>
  <c r="M40"/>
  <c r="R40" s="1"/>
  <c r="M41"/>
  <c r="R41" s="1"/>
  <c r="M42"/>
  <c r="R42" s="1"/>
  <c r="M43"/>
  <c r="R43" s="1"/>
  <c r="M44"/>
  <c r="R44" s="1"/>
  <c r="M45"/>
  <c r="R45" s="1"/>
  <c r="M46"/>
  <c r="R46" s="1"/>
  <c r="M47"/>
  <c r="R47" s="1"/>
  <c r="M48"/>
  <c r="R48" s="1"/>
  <c r="M49"/>
  <c r="R49" s="1"/>
  <c r="M50"/>
  <c r="R50" s="1"/>
  <c r="M51"/>
  <c r="R51" s="1"/>
  <c r="M52"/>
  <c r="R52" s="1"/>
  <c r="M53"/>
  <c r="R53" s="1"/>
  <c r="M54"/>
  <c r="R54" s="1"/>
  <c r="M55"/>
  <c r="R55" s="1"/>
  <c r="M56"/>
  <c r="R56" s="1"/>
  <c r="M57"/>
  <c r="R57" s="1"/>
  <c r="M58"/>
  <c r="R58" s="1"/>
  <c r="M59"/>
  <c r="R59" s="1"/>
  <c r="M60"/>
  <c r="R60" s="1"/>
  <c r="M61"/>
  <c r="R61" s="1"/>
  <c r="M62"/>
  <c r="R62" s="1"/>
  <c r="M63"/>
  <c r="R63" s="1"/>
  <c r="M64"/>
  <c r="R64" s="1"/>
  <c r="M65"/>
  <c r="R65" s="1"/>
  <c r="M66"/>
  <c r="R66" s="1"/>
  <c r="M67"/>
  <c r="R67" s="1"/>
  <c r="M68"/>
  <c r="R68" s="1"/>
  <c r="M69"/>
  <c r="R69" s="1"/>
  <c r="M70"/>
  <c r="R70" s="1"/>
  <c r="M71"/>
  <c r="R71" s="1"/>
  <c r="M72"/>
  <c r="R72" s="1"/>
  <c r="M73"/>
  <c r="R73" s="1"/>
  <c r="M74"/>
  <c r="R74" s="1"/>
  <c r="M75"/>
  <c r="R75" s="1"/>
  <c r="M76"/>
  <c r="R76" s="1"/>
  <c r="M77"/>
  <c r="R77" s="1"/>
  <c r="M78"/>
  <c r="R78" s="1"/>
  <c r="M79"/>
  <c r="R79" s="1"/>
  <c r="M80"/>
  <c r="R80" s="1"/>
  <c r="M81"/>
  <c r="R81" s="1"/>
  <c r="M82"/>
  <c r="R82" s="1"/>
  <c r="M83"/>
  <c r="R83" s="1"/>
  <c r="M84"/>
  <c r="R84" s="1"/>
  <c r="M85"/>
  <c r="R85" s="1"/>
  <c r="M86"/>
  <c r="R86" s="1"/>
  <c r="M87"/>
  <c r="R87" s="1"/>
  <c r="M88"/>
  <c r="R88" s="1"/>
  <c r="M89"/>
  <c r="R89" s="1"/>
  <c r="M90"/>
  <c r="R90" s="1"/>
  <c r="M91"/>
  <c r="R91" s="1"/>
  <c r="M92"/>
  <c r="R92" s="1"/>
  <c r="M93"/>
  <c r="R93" s="1"/>
  <c r="M94"/>
  <c r="R94" s="1"/>
  <c r="M95"/>
  <c r="R95" s="1"/>
  <c r="M96"/>
  <c r="R96" s="1"/>
  <c r="M97"/>
  <c r="R97" s="1"/>
  <c r="M98"/>
  <c r="R98" s="1"/>
  <c r="M99"/>
  <c r="R99" s="1"/>
  <c r="M100"/>
  <c r="R100" s="1"/>
  <c r="L23"/>
  <c r="Q23" s="1"/>
  <c r="L24"/>
  <c r="Q24" s="1"/>
  <c r="L25"/>
  <c r="Q25" s="1"/>
  <c r="L26"/>
  <c r="Q26" s="1"/>
  <c r="L27"/>
  <c r="Q27" s="1"/>
  <c r="L28"/>
  <c r="Q28" s="1"/>
  <c r="L29"/>
  <c r="Q29" s="1"/>
  <c r="L30"/>
  <c r="Q30" s="1"/>
  <c r="L31"/>
  <c r="Q31" s="1"/>
  <c r="L32"/>
  <c r="Q32" s="1"/>
  <c r="L33"/>
  <c r="Q33" s="1"/>
  <c r="L34"/>
  <c r="Q34" s="1"/>
  <c r="L35"/>
  <c r="Q35" s="1"/>
  <c r="L36"/>
  <c r="Q36" s="1"/>
  <c r="L37"/>
  <c r="Q37" s="1"/>
  <c r="L38"/>
  <c r="Q38" s="1"/>
  <c r="L39"/>
  <c r="Q39" s="1"/>
  <c r="L40"/>
  <c r="Q40" s="1"/>
  <c r="L41"/>
  <c r="Q41" s="1"/>
  <c r="L42"/>
  <c r="Q42" s="1"/>
  <c r="L43"/>
  <c r="Q43" s="1"/>
  <c r="L44"/>
  <c r="Q44" s="1"/>
  <c r="L45"/>
  <c r="Q45" s="1"/>
  <c r="L46"/>
  <c r="Q46" s="1"/>
  <c r="L47"/>
  <c r="Q47" s="1"/>
  <c r="L48"/>
  <c r="Q48" s="1"/>
  <c r="L49"/>
  <c r="Q49" s="1"/>
  <c r="L50"/>
  <c r="Q50" s="1"/>
  <c r="L51"/>
  <c r="Q51" s="1"/>
  <c r="L52"/>
  <c r="Q52" s="1"/>
  <c r="L53"/>
  <c r="Q53" s="1"/>
  <c r="L54"/>
  <c r="Q54" s="1"/>
  <c r="L55"/>
  <c r="Q55" s="1"/>
  <c r="L56"/>
  <c r="Q56" s="1"/>
  <c r="L57"/>
  <c r="Q57" s="1"/>
  <c r="L58"/>
  <c r="Q58" s="1"/>
  <c r="L59"/>
  <c r="Q59" s="1"/>
  <c r="L60"/>
  <c r="Q60" s="1"/>
  <c r="L61"/>
  <c r="Q61" s="1"/>
  <c r="L62"/>
  <c r="Q62" s="1"/>
  <c r="L63"/>
  <c r="Q63" s="1"/>
  <c r="L64"/>
  <c r="Q64" s="1"/>
  <c r="L65"/>
  <c r="Q65" s="1"/>
  <c r="L66"/>
  <c r="Q66" s="1"/>
  <c r="L67"/>
  <c r="Q67" s="1"/>
  <c r="L68"/>
  <c r="Q68" s="1"/>
  <c r="L69"/>
  <c r="Q69" s="1"/>
  <c r="L70"/>
  <c r="Q70" s="1"/>
  <c r="L71"/>
  <c r="Q71" s="1"/>
  <c r="L72"/>
  <c r="Q72" s="1"/>
  <c r="L73"/>
  <c r="Q73" s="1"/>
  <c r="L74"/>
  <c r="Q74" s="1"/>
  <c r="L75"/>
  <c r="Q75" s="1"/>
  <c r="L76"/>
  <c r="Q76" s="1"/>
  <c r="L77"/>
  <c r="Q77" s="1"/>
  <c r="L78"/>
  <c r="Q78" s="1"/>
  <c r="L79"/>
  <c r="Q79" s="1"/>
  <c r="L80"/>
  <c r="Q80" s="1"/>
  <c r="L81"/>
  <c r="Q81" s="1"/>
  <c r="L82"/>
  <c r="Q82" s="1"/>
  <c r="L83"/>
  <c r="Q83" s="1"/>
  <c r="L84"/>
  <c r="Q84" s="1"/>
  <c r="L85"/>
  <c r="Q85" s="1"/>
  <c r="L86"/>
  <c r="Q86" s="1"/>
  <c r="L87"/>
  <c r="Q87" s="1"/>
  <c r="L88"/>
  <c r="Q88" s="1"/>
  <c r="L89"/>
  <c r="Q89" s="1"/>
  <c r="L90"/>
  <c r="Q90" s="1"/>
  <c r="L91"/>
  <c r="Q91" s="1"/>
  <c r="L92"/>
  <c r="Q92" s="1"/>
  <c r="L93"/>
  <c r="Q93" s="1"/>
  <c r="L94"/>
  <c r="Q94" s="1"/>
  <c r="L95"/>
  <c r="Q95" s="1"/>
  <c r="L96"/>
  <c r="Q96" s="1"/>
  <c r="L97"/>
  <c r="Q97" s="1"/>
  <c r="L98"/>
  <c r="Q98" s="1"/>
  <c r="L99"/>
  <c r="Q99" s="1"/>
  <c r="L100"/>
  <c r="Q100" s="1"/>
  <c r="K23"/>
  <c r="P23" s="1"/>
  <c r="K24"/>
  <c r="P24" s="1"/>
  <c r="K25"/>
  <c r="P25" s="1"/>
  <c r="K26"/>
  <c r="P26" s="1"/>
  <c r="K27"/>
  <c r="P27" s="1"/>
  <c r="K28"/>
  <c r="P28" s="1"/>
  <c r="K29"/>
  <c r="P29" s="1"/>
  <c r="K30"/>
  <c r="P30" s="1"/>
  <c r="K31"/>
  <c r="P31" s="1"/>
  <c r="K32"/>
  <c r="P32" s="1"/>
  <c r="K33"/>
  <c r="P33" s="1"/>
  <c r="K34"/>
  <c r="P34" s="1"/>
  <c r="K35"/>
  <c r="P35" s="1"/>
  <c r="K41"/>
  <c r="P41" s="1"/>
  <c r="K42"/>
  <c r="P42" s="1"/>
  <c r="K43"/>
  <c r="P43" s="1"/>
  <c r="K44"/>
  <c r="P44" s="1"/>
  <c r="K45"/>
  <c r="P45" s="1"/>
  <c r="K46"/>
  <c r="P46" s="1"/>
  <c r="K47"/>
  <c r="P47" s="1"/>
  <c r="K48"/>
  <c r="P48" s="1"/>
  <c r="K49"/>
  <c r="P49" s="1"/>
  <c r="K50"/>
  <c r="P50" s="1"/>
  <c r="K51"/>
  <c r="P51" s="1"/>
  <c r="K52"/>
  <c r="P52" s="1"/>
  <c r="K53"/>
  <c r="P53" s="1"/>
  <c r="K54"/>
  <c r="P54" s="1"/>
  <c r="K55"/>
  <c r="P55" s="1"/>
  <c r="K56"/>
  <c r="P56" s="1"/>
  <c r="K57"/>
  <c r="P57" s="1"/>
  <c r="K58"/>
  <c r="P58" s="1"/>
  <c r="K59"/>
  <c r="P59" s="1"/>
  <c r="K60"/>
  <c r="P60" s="1"/>
  <c r="K61"/>
  <c r="P61" s="1"/>
  <c r="K62"/>
  <c r="P62" s="1"/>
  <c r="K63"/>
  <c r="P63" s="1"/>
  <c r="K64"/>
  <c r="P64" s="1"/>
  <c r="K65"/>
  <c r="P65" s="1"/>
  <c r="K66"/>
  <c r="P66" s="1"/>
  <c r="K67"/>
  <c r="P67" s="1"/>
  <c r="K68"/>
  <c r="P68" s="1"/>
  <c r="K69"/>
  <c r="P69" s="1"/>
  <c r="K70"/>
  <c r="P70" s="1"/>
  <c r="K71"/>
  <c r="P71" s="1"/>
  <c r="K72"/>
  <c r="P72" s="1"/>
  <c r="K73"/>
  <c r="P73" s="1"/>
  <c r="K74"/>
  <c r="P74" s="1"/>
  <c r="K75"/>
  <c r="P75" s="1"/>
  <c r="K76"/>
  <c r="P76" s="1"/>
  <c r="K77"/>
  <c r="P77" s="1"/>
  <c r="K78"/>
  <c r="P78" s="1"/>
  <c r="K79"/>
  <c r="P79" s="1"/>
  <c r="K80"/>
  <c r="P80" s="1"/>
  <c r="K81"/>
  <c r="P81" s="1"/>
  <c r="K82"/>
  <c r="P82" s="1"/>
  <c r="K83"/>
  <c r="P83" s="1"/>
  <c r="K84"/>
  <c r="P84" s="1"/>
  <c r="K85"/>
  <c r="P85" s="1"/>
  <c r="K86"/>
  <c r="P86" s="1"/>
  <c r="K87"/>
  <c r="P87" s="1"/>
  <c r="K88"/>
  <c r="P88" s="1"/>
  <c r="K89"/>
  <c r="P89" s="1"/>
  <c r="K90"/>
  <c r="P90" s="1"/>
  <c r="K91"/>
  <c r="P91" s="1"/>
  <c r="K92"/>
  <c r="P92" s="1"/>
  <c r="K93"/>
  <c r="P93" s="1"/>
  <c r="K94"/>
  <c r="P94" s="1"/>
  <c r="K95"/>
  <c r="P95" s="1"/>
  <c r="K96"/>
  <c r="P96" s="1"/>
  <c r="K97"/>
  <c r="P97" s="1"/>
  <c r="K98"/>
  <c r="P98" s="1"/>
  <c r="K99"/>
  <c r="P99" s="1"/>
  <c r="K100"/>
  <c r="P100" s="1"/>
  <c r="K22" l="1"/>
  <c r="P22" s="1"/>
  <c r="L22"/>
  <c r="Q22" s="1"/>
  <c r="M22"/>
  <c r="R22" s="1"/>
  <c r="N22"/>
  <c r="S22" s="1"/>
  <c r="O22"/>
  <c r="T22" s="1"/>
  <c r="E9" i="4" l="1"/>
  <c r="E8"/>
  <c r="K14" i="1" l="1"/>
  <c r="P14" s="1"/>
  <c r="X14" s="1"/>
  <c r="L14"/>
  <c r="Q14" s="1"/>
  <c r="M14"/>
  <c r="R14" s="1"/>
  <c r="N14"/>
  <c r="S14" s="1"/>
  <c r="O14"/>
  <c r="T14" s="1"/>
  <c r="K15"/>
  <c r="P15" s="1"/>
  <c r="X15" s="1"/>
  <c r="L15"/>
  <c r="Q15" s="1"/>
  <c r="M15"/>
  <c r="R15" s="1"/>
  <c r="N15"/>
  <c r="S15" s="1"/>
  <c r="O15"/>
  <c r="T15" s="1"/>
  <c r="K16"/>
  <c r="P16" s="1"/>
  <c r="X16" s="1"/>
  <c r="L16"/>
  <c r="Q16" s="1"/>
  <c r="M16"/>
  <c r="R16" s="1"/>
  <c r="N16"/>
  <c r="S16" s="1"/>
  <c r="O16"/>
  <c r="T16" s="1"/>
  <c r="K17"/>
  <c r="P17" s="1"/>
  <c r="X17" s="1"/>
  <c r="L17"/>
  <c r="Q17" s="1"/>
  <c r="M17"/>
  <c r="R17" s="1"/>
  <c r="N17"/>
  <c r="S17" s="1"/>
  <c r="O17"/>
  <c r="T17" s="1"/>
  <c r="K18"/>
  <c r="P18" s="1"/>
  <c r="L18"/>
  <c r="Q18" s="1"/>
  <c r="M18"/>
  <c r="R18" s="1"/>
  <c r="N18"/>
  <c r="S18" s="1"/>
  <c r="O18"/>
  <c r="T18" s="1"/>
  <c r="K19"/>
  <c r="P19" s="1"/>
  <c r="L19"/>
  <c r="Q19" s="1"/>
  <c r="M19"/>
  <c r="R19" s="1"/>
  <c r="N19"/>
  <c r="S19" s="1"/>
  <c r="O19"/>
  <c r="T19" s="1"/>
  <c r="K20"/>
  <c r="P20" s="1"/>
  <c r="L20"/>
  <c r="Q20" s="1"/>
  <c r="M20"/>
  <c r="R20" s="1"/>
  <c r="N20"/>
  <c r="S20" s="1"/>
  <c r="O20"/>
  <c r="T20" s="1"/>
  <c r="K21"/>
  <c r="P21" s="1"/>
  <c r="L21"/>
  <c r="Q21" s="1"/>
  <c r="M21"/>
  <c r="R21" s="1"/>
  <c r="N21"/>
  <c r="S21" s="1"/>
  <c r="O21"/>
  <c r="T21" s="1"/>
  <c r="K13" l="1"/>
  <c r="P13" s="1"/>
  <c r="X13" s="1"/>
  <c r="L13"/>
  <c r="Q13" s="1"/>
  <c r="M13"/>
  <c r="R13" s="1"/>
  <c r="N13"/>
  <c r="S13" s="1"/>
  <c r="O13"/>
  <c r="T13" s="1"/>
  <c r="H14" i="4" l="1"/>
  <c r="H7"/>
  <c r="L19" i="2"/>
  <c r="L7"/>
  <c r="L22"/>
  <c r="L21"/>
  <c r="L20"/>
  <c r="L18"/>
  <c r="L17"/>
  <c r="L16"/>
  <c r="L15"/>
  <c r="L13"/>
  <c r="L12"/>
  <c r="L11"/>
  <c r="K11" i="1"/>
  <c r="P11" s="1"/>
  <c r="X11" s="1"/>
  <c r="M17" i="14" s="1"/>
  <c r="K12" i="1"/>
  <c r="P12" s="1"/>
  <c r="L11"/>
  <c r="Q11" s="1"/>
  <c r="L12"/>
  <c r="Q12" s="1"/>
  <c r="M11"/>
  <c r="R11" s="1"/>
  <c r="M12"/>
  <c r="R12" s="1"/>
  <c r="N11"/>
  <c r="S11" s="1"/>
  <c r="N12"/>
  <c r="S12" s="1"/>
  <c r="O11"/>
  <c r="T11" s="1"/>
  <c r="O12"/>
  <c r="T12" s="1"/>
  <c r="X12" s="1"/>
  <c r="H34" i="4"/>
  <c r="H41"/>
  <c r="H6"/>
  <c r="H8"/>
  <c r="H9"/>
  <c r="H13"/>
  <c r="H15"/>
  <c r="H16"/>
  <c r="H27"/>
  <c r="H54"/>
  <c r="H56"/>
  <c r="H58"/>
  <c r="H52"/>
  <c r="D86" s="1"/>
  <c r="D7" i="9" s="1"/>
  <c r="H63" i="4"/>
  <c r="C50"/>
  <c r="C3"/>
  <c r="C49" s="1"/>
  <c r="H20"/>
  <c r="H21"/>
  <c r="H22"/>
  <c r="H23"/>
  <c r="H28"/>
  <c r="H29"/>
  <c r="H30"/>
  <c r="H35"/>
  <c r="H36"/>
  <c r="H37"/>
  <c r="H42"/>
  <c r="H43"/>
  <c r="H44"/>
  <c r="H60"/>
  <c r="D88" s="1"/>
  <c r="D9" i="9" s="1"/>
  <c r="H66" i="4"/>
  <c r="H67"/>
  <c r="H68"/>
  <c r="H69"/>
  <c r="H70"/>
  <c r="H71"/>
  <c r="H72"/>
  <c r="H73"/>
  <c r="H74"/>
  <c r="H75"/>
  <c r="H76"/>
  <c r="H77"/>
  <c r="H78"/>
  <c r="H79"/>
  <c r="H80"/>
  <c r="H81"/>
  <c r="H82"/>
  <c r="D3"/>
  <c r="D49" s="1"/>
  <c r="D14" i="9"/>
  <c r="D13"/>
  <c r="D15"/>
  <c r="B14"/>
  <c r="B13"/>
  <c r="L8" i="2"/>
  <c r="L9"/>
  <c r="G54" i="4"/>
  <c r="G56"/>
  <c r="G3" i="9"/>
  <c r="F3"/>
  <c r="H3" i="4"/>
  <c r="H49" s="1"/>
  <c r="N23" i="2"/>
  <c r="G18" i="4" s="1"/>
  <c r="O23" i="2"/>
  <c r="G25" i="4" s="1"/>
  <c r="M23" i="2"/>
  <c r="G11" i="4" s="1"/>
  <c r="B19"/>
  <c r="C25" s="1"/>
  <c r="G20"/>
  <c r="G21"/>
  <c r="G22"/>
  <c r="G23"/>
  <c r="G6"/>
  <c r="G7"/>
  <c r="G8"/>
  <c r="G9"/>
  <c r="G13"/>
  <c r="G15"/>
  <c r="G14"/>
  <c r="G16"/>
  <c r="G27"/>
  <c r="G28"/>
  <c r="G29"/>
  <c r="G30"/>
  <c r="G34"/>
  <c r="G35"/>
  <c r="G36"/>
  <c r="G37"/>
  <c r="G41"/>
  <c r="G42"/>
  <c r="G43"/>
  <c r="G44"/>
  <c r="C8" i="9"/>
  <c r="E3" i="4"/>
  <c r="E49" s="1"/>
  <c r="B3"/>
  <c r="B49" s="1"/>
  <c r="B40"/>
  <c r="E45" s="1"/>
  <c r="B33"/>
  <c r="C39" s="1"/>
  <c r="B26"/>
  <c r="E31" s="1"/>
  <c r="B12"/>
  <c r="E17" s="1"/>
  <c r="B5"/>
  <c r="E10" s="1"/>
  <c r="R23" i="2"/>
  <c r="G46" i="4" s="1"/>
  <c r="Q23" i="2"/>
  <c r="G39" i="4" s="1"/>
  <c r="P23" i="2"/>
  <c r="G32" i="4" s="1"/>
  <c r="C5" i="1"/>
  <c r="C4"/>
  <c r="O10"/>
  <c r="N10"/>
  <c r="M10"/>
  <c r="L10"/>
  <c r="C1"/>
  <c r="B1"/>
  <c r="E7"/>
  <c r="E6"/>
  <c r="E4"/>
  <c r="B16" i="9"/>
  <c r="B15"/>
  <c r="E3"/>
  <c r="D3"/>
  <c r="C3"/>
  <c r="K4" i="1" l="1"/>
  <c r="G7" i="9" s="1"/>
  <c r="Q10" i="1"/>
  <c r="K6"/>
  <c r="G9" i="9" s="1"/>
  <c r="S10" i="1"/>
  <c r="K7"/>
  <c r="G10" i="9" s="1"/>
  <c r="T10" i="1"/>
  <c r="K5"/>
  <c r="G8" i="9" s="1"/>
  <c r="R10" i="1"/>
  <c r="L7"/>
  <c r="L5"/>
  <c r="L6"/>
  <c r="L3"/>
  <c r="L4"/>
  <c r="D89" i="4"/>
  <c r="D10" i="9" s="1"/>
  <c r="H38" i="4"/>
  <c r="G38"/>
  <c r="G45"/>
  <c r="H31"/>
  <c r="G31"/>
  <c r="H45"/>
  <c r="H24"/>
  <c r="F5" i="1"/>
  <c r="G10" i="4"/>
  <c r="F3" i="1"/>
  <c r="H10" i="4"/>
  <c r="G24"/>
  <c r="F7" i="1"/>
  <c r="F6"/>
  <c r="F4"/>
  <c r="D87" i="4"/>
  <c r="D8" i="9" s="1"/>
  <c r="G17" i="4"/>
  <c r="H17"/>
  <c r="C11"/>
  <c r="L23" i="2"/>
  <c r="C46" i="4"/>
  <c r="E38"/>
  <c r="C18"/>
  <c r="E24"/>
  <c r="C32"/>
  <c r="X25" i="1" l="1"/>
  <c r="X89"/>
  <c r="X72"/>
  <c r="X50"/>
  <c r="X28"/>
  <c r="X92"/>
  <c r="X71"/>
  <c r="X53"/>
  <c r="X38"/>
  <c r="X19"/>
  <c r="X83"/>
  <c r="X64"/>
  <c r="X49"/>
  <c r="X26"/>
  <c r="X90"/>
  <c r="X68"/>
  <c r="X47"/>
  <c r="X29"/>
  <c r="X93"/>
  <c r="X78"/>
  <c r="X59"/>
  <c r="X20"/>
  <c r="X63"/>
  <c r="X30"/>
  <c r="X94"/>
  <c r="X57"/>
  <c r="X18"/>
  <c r="X82"/>
  <c r="X39"/>
  <c r="X85"/>
  <c r="X51"/>
  <c r="X96"/>
  <c r="X58"/>
  <c r="X100"/>
  <c r="X79"/>
  <c r="X46"/>
  <c r="X91"/>
  <c r="X73"/>
  <c r="X34"/>
  <c r="X98"/>
  <c r="X55"/>
  <c r="X22"/>
  <c r="X67"/>
  <c r="X33"/>
  <c r="X74"/>
  <c r="X31"/>
  <c r="X77"/>
  <c r="X43"/>
  <c r="X41"/>
  <c r="X24"/>
  <c r="X88"/>
  <c r="X66"/>
  <c r="X44"/>
  <c r="X23"/>
  <c r="M29" i="14" s="1"/>
  <c r="X87" i="1"/>
  <c r="X69"/>
  <c r="X54"/>
  <c r="X35"/>
  <c r="X99"/>
  <c r="X80"/>
  <c r="X65"/>
  <c r="X42"/>
  <c r="X84"/>
  <c r="X45"/>
  <c r="X75"/>
  <c r="X40"/>
  <c r="X60"/>
  <c r="X21"/>
  <c r="X70"/>
  <c r="X32"/>
  <c r="X81"/>
  <c r="X36"/>
  <c r="X61"/>
  <c r="X27"/>
  <c r="X56"/>
  <c r="X76"/>
  <c r="X37"/>
  <c r="X86"/>
  <c r="X48"/>
  <c r="X97"/>
  <c r="X52"/>
  <c r="X95"/>
  <c r="X62"/>
  <c r="H8" i="9"/>
  <c r="H7"/>
  <c r="H9"/>
  <c r="H10"/>
  <c r="L7" i="4"/>
  <c r="L8" s="1"/>
  <c r="H6" i="9"/>
  <c r="G2" i="1"/>
  <c r="E32" i="9" s="1"/>
  <c r="C85" i="4"/>
  <c r="C6" i="9" s="1"/>
  <c r="C11" s="1"/>
  <c r="E28" s="1"/>
  <c r="D85" i="4"/>
  <c r="D6" i="9" s="1"/>
  <c r="E29" l="1"/>
  <c r="E31" s="1"/>
  <c r="E6"/>
  <c r="H11"/>
  <c r="H16" s="1"/>
  <c r="H18" s="1"/>
  <c r="E38" s="1"/>
  <c r="E40"/>
  <c r="M2" i="1"/>
  <c r="O3" s="1"/>
  <c r="D11" i="9"/>
  <c r="D90" i="4"/>
  <c r="H89" s="1"/>
  <c r="D16" i="9" s="1"/>
  <c r="C90" i="4"/>
  <c r="E33" i="9" l="1"/>
  <c r="E35" s="1"/>
  <c r="E30"/>
  <c r="D18"/>
  <c r="H90" i="4"/>
  <c r="E34" i="9" l="1"/>
  <c r="E36" s="1"/>
  <c r="E20"/>
  <c r="G22" s="1"/>
  <c r="E37"/>
  <c r="E39" s="1"/>
  <c r="E42" s="1"/>
  <c r="E43" s="1"/>
  <c r="E21" l="1"/>
  <c r="E23" s="1"/>
  <c r="E41" s="1"/>
</calcChain>
</file>

<file path=xl/sharedStrings.xml><?xml version="1.0" encoding="utf-8"?>
<sst xmlns="http://schemas.openxmlformats.org/spreadsheetml/2006/main" count="593" uniqueCount="455">
  <si>
    <t>PARTS LIST</t>
  </si>
  <si>
    <t>PART #</t>
  </si>
  <si>
    <t>DESCRIPTION</t>
  </si>
  <si>
    <t>QTY</t>
  </si>
  <si>
    <t>COMPANY</t>
  </si>
  <si>
    <t>LOCATION</t>
  </si>
  <si>
    <t>DATE</t>
  </si>
  <si>
    <t>TOTALS</t>
  </si>
  <si>
    <t>BID / ESTIMATE</t>
  </si>
  <si>
    <t>EACH ITEM TOTAL</t>
  </si>
  <si>
    <t>Days</t>
  </si>
  <si>
    <t>Hours/Day</t>
  </si>
  <si>
    <t>Rates</t>
  </si>
  <si>
    <t>Hrs.</t>
  </si>
  <si>
    <t>Sub Total</t>
  </si>
  <si>
    <t>S.T</t>
  </si>
  <si>
    <t>O.T</t>
  </si>
  <si>
    <t>Sat</t>
  </si>
  <si>
    <t>Sun</t>
  </si>
  <si>
    <t>Per Diem</t>
  </si>
  <si>
    <t>Miles R.T.</t>
  </si>
  <si>
    <t>Travel Hrs.</t>
  </si>
  <si>
    <t>Hours</t>
  </si>
  <si>
    <t>Tools</t>
  </si>
  <si>
    <t>Estimated Total  Hours (From Task List)</t>
  </si>
  <si>
    <t># of Days</t>
  </si>
  <si>
    <t>Totals</t>
  </si>
  <si>
    <t>INST. TECH.</t>
  </si>
  <si>
    <t>LABOR HOURS DISTRIBUTION ESTIMATE/BID SHEET</t>
  </si>
  <si>
    <t>TRAVEL - PER DIEM - MATERIAL AND RENTAL CHARGES ESTIMATE/BID SHEET</t>
  </si>
  <si>
    <t>Company</t>
  </si>
  <si>
    <t>Location</t>
  </si>
  <si>
    <t>Mfg.</t>
  </si>
  <si>
    <t>Model</t>
  </si>
  <si>
    <t>Duration</t>
  </si>
  <si>
    <t>Date</t>
  </si>
  <si>
    <t>Description</t>
  </si>
  <si>
    <t>PER DIEM</t>
  </si>
  <si>
    <t>DAILY MILES</t>
  </si>
  <si>
    <t>(Round Trip)</t>
  </si>
  <si>
    <t>TOOLS</t>
  </si>
  <si>
    <t># of Men</t>
  </si>
  <si>
    <t># of Veh.</t>
  </si>
  <si>
    <t># of Tools</t>
  </si>
  <si>
    <t>Item Description</t>
  </si>
  <si>
    <t># of Personnel</t>
  </si>
  <si>
    <t>Rate</t>
  </si>
  <si>
    <t>Sub Totals</t>
  </si>
  <si>
    <t>MATERIALS, RENTALS AND MISC. CHARGES</t>
  </si>
  <si>
    <t>Travel (All)</t>
  </si>
  <si>
    <t>Labor</t>
  </si>
  <si>
    <t xml:space="preserve">Matl./Rentals </t>
  </si>
  <si>
    <t># of Items</t>
  </si>
  <si>
    <t>Task Totals</t>
  </si>
  <si>
    <t>Task #</t>
  </si>
  <si>
    <t>ESTIMATE / BID SUMMARY SHEET</t>
  </si>
  <si>
    <t>Bid / Estimate</t>
  </si>
  <si>
    <t>Matl./Rentals</t>
  </si>
  <si>
    <t>LABOR, TRAVEL, AND ETC.</t>
  </si>
  <si>
    <t>Vendor</t>
  </si>
  <si>
    <t>Contingency (%)</t>
  </si>
  <si>
    <t>Labor Sub Total</t>
  </si>
  <si>
    <t>Parts Sub Total</t>
  </si>
  <si>
    <t xml:space="preserve"> PARTS TOTAL                                (WITH CONTINGENCY)</t>
  </si>
  <si>
    <t>LABOR &amp; MISC. TOTAL</t>
  </si>
  <si>
    <t>Comments:</t>
  </si>
  <si>
    <t>VENDOR UNIT PRICES &amp; LAST REVISION DATES &amp; QUOTE #</t>
  </si>
  <si>
    <t>Quote or Estimate?</t>
  </si>
  <si>
    <t>Travel Miles</t>
  </si>
  <si>
    <t>Environmental Fee (%)</t>
  </si>
  <si>
    <t>LABOR &amp; MISC. TOTAL WITH CONTINGENCY &amp; FEES</t>
  </si>
  <si>
    <t>LABOR, TRAVEL, TOOLS &amp; MISC. TOTAL (WITH CONTINGENCY &amp; FEES)</t>
  </si>
  <si>
    <t>Field/Shop Misc. Supplies (%)</t>
  </si>
  <si>
    <t>DAILY TRAVEL</t>
  </si>
  <si>
    <t>Labor/Daily Travel</t>
  </si>
  <si>
    <t>Travel (All Other)</t>
  </si>
  <si>
    <t>ENGINEER</t>
  </si>
  <si>
    <t>Price</t>
  </si>
  <si>
    <t>Job Total Price With Above Contingencies</t>
  </si>
  <si>
    <t>PARTS W/ MARGIN ADDED</t>
  </si>
  <si>
    <t>LABOR HOURS QUOTE / ESTIMATE SHEET</t>
  </si>
  <si>
    <t>HOURS SUBMITTED BY:</t>
  </si>
  <si>
    <t>TOTAL PARTS W/ MARGIN</t>
  </si>
  <si>
    <t>% Mark Up</t>
  </si>
  <si>
    <t>Additional Contingency If Required</t>
  </si>
  <si>
    <t xml:space="preserve">Total With Additional Contingency </t>
  </si>
  <si>
    <t xml:space="preserve"> </t>
  </si>
  <si>
    <t>+</t>
  </si>
  <si>
    <t>=</t>
  </si>
  <si>
    <t>Total Parts Contingency (%)</t>
  </si>
  <si>
    <t>Consumables (%)</t>
  </si>
  <si>
    <t>Labor Contingency (%)</t>
  </si>
  <si>
    <t>Total Labor Contingency &amp; Fees</t>
  </si>
  <si>
    <t>Total Parts Contingency &amp; Fees</t>
  </si>
  <si>
    <r>
      <t>WARNING</t>
    </r>
    <r>
      <rPr>
        <b/>
        <i/>
        <sz val="8"/>
        <color indexed="10"/>
        <rFont val="Arial"/>
        <family val="2"/>
      </rPr>
      <t>: EACH OF THESE PARTS COLUMNS BELOW WILL TOTAL UP INTO THE PARTS SUB TOTAL ON SUMMARY PAGE</t>
    </r>
  </si>
  <si>
    <t>Coastal Casting</t>
  </si>
  <si>
    <t>Sales Tax</t>
  </si>
  <si>
    <t>Total</t>
  </si>
  <si>
    <t>Avg labor rate</t>
  </si>
  <si>
    <t>Total Labor</t>
  </si>
  <si>
    <t>Avg. Labor</t>
  </si>
  <si>
    <t>Labor Bill rate</t>
  </si>
  <si>
    <t>Labor net profit</t>
  </si>
  <si>
    <t>Parts Cost</t>
  </si>
  <si>
    <t>Parts Net Profit</t>
  </si>
  <si>
    <t>Parts Profit for Job</t>
  </si>
  <si>
    <t>Parts and Labor Net Profit</t>
  </si>
  <si>
    <t>Labor, Travel, with Contingency &amp; Fees</t>
  </si>
  <si>
    <t>Parts Total with Contingency</t>
  </si>
  <si>
    <t>Gross with no tax</t>
  </si>
  <si>
    <t>Total Job Invoice with Tax</t>
  </si>
  <si>
    <t>Job Total Profit Margin</t>
  </si>
  <si>
    <t>Labor Profit Margin %</t>
  </si>
  <si>
    <t>Parts Profit Margin %</t>
  </si>
  <si>
    <t>This is what we need to look at when we Quote Jobs</t>
  </si>
  <si>
    <t>Total Cost on Job</t>
  </si>
  <si>
    <t>Area</t>
  </si>
  <si>
    <t>Account Manager</t>
  </si>
  <si>
    <t>County</t>
  </si>
  <si>
    <t>ISC</t>
  </si>
  <si>
    <t>% Markup</t>
  </si>
  <si>
    <t>Parts with Markup</t>
  </si>
  <si>
    <t>Quote</t>
  </si>
  <si>
    <t>Welder</t>
  </si>
  <si>
    <t>Scope of Work</t>
  </si>
  <si>
    <t>Line Item</t>
  </si>
  <si>
    <t>Quote Information</t>
  </si>
  <si>
    <t>Contact Name</t>
  </si>
  <si>
    <t>Contact Email</t>
  </si>
  <si>
    <t>Unit Number</t>
  </si>
  <si>
    <t>Type of Quote</t>
  </si>
  <si>
    <t>Driver</t>
  </si>
  <si>
    <t>Make</t>
  </si>
  <si>
    <t>Serial number</t>
  </si>
  <si>
    <t>Cylinder Size</t>
  </si>
  <si>
    <t>#1</t>
  </si>
  <si>
    <t>#3</t>
  </si>
  <si>
    <t>#5</t>
  </si>
  <si>
    <t>#2</t>
  </si>
  <si>
    <t>#4</t>
  </si>
  <si>
    <t>#6</t>
  </si>
  <si>
    <t xml:space="preserve">County </t>
  </si>
  <si>
    <t xml:space="preserve">City </t>
  </si>
  <si>
    <t>State</t>
  </si>
  <si>
    <t>Grout Job</t>
  </si>
  <si>
    <t>Job Date</t>
  </si>
  <si>
    <t>Quote Need by Date</t>
  </si>
  <si>
    <t>Salesman</t>
  </si>
  <si>
    <t>Area Manager</t>
  </si>
  <si>
    <t>Area of Work</t>
  </si>
  <si>
    <t>Estimate</t>
  </si>
  <si>
    <t>Quote/Estimate</t>
  </si>
  <si>
    <t>Billing Information</t>
  </si>
  <si>
    <t>Customers Scope/Parts</t>
  </si>
  <si>
    <t>Yes</t>
  </si>
  <si>
    <t>No</t>
  </si>
  <si>
    <t>Frame Overhaul</t>
  </si>
  <si>
    <t>Alignment</t>
  </si>
  <si>
    <t>Marty Windham</t>
  </si>
  <si>
    <t>Tommy Bennett</t>
  </si>
  <si>
    <t>OEM</t>
  </si>
  <si>
    <t>Type of Parts Supplied</t>
  </si>
  <si>
    <t>Material Request</t>
  </si>
  <si>
    <t>INTERNAL REQ</t>
  </si>
  <si>
    <t>PURCHASE</t>
  </si>
  <si>
    <t>QUOTE</t>
  </si>
  <si>
    <t>NTX</t>
  </si>
  <si>
    <t>Requester</t>
  </si>
  <si>
    <t>Engine Make</t>
  </si>
  <si>
    <t>Engine Serial #</t>
  </si>
  <si>
    <t>Driver Serial #</t>
  </si>
  <si>
    <t>Driver Make</t>
  </si>
  <si>
    <t>Cylinder Sizes</t>
  </si>
  <si>
    <t>Destination</t>
  </si>
  <si>
    <t>PICK-UP</t>
  </si>
  <si>
    <t>DELIVERY</t>
  </si>
  <si>
    <t>Work Order</t>
  </si>
  <si>
    <t>Charge</t>
  </si>
  <si>
    <t>Part Number</t>
  </si>
  <si>
    <t>Billable</t>
  </si>
  <si>
    <t>Expense</t>
  </si>
  <si>
    <t>Labor cost at $70.00</t>
  </si>
  <si>
    <t>Product Price</t>
  </si>
  <si>
    <t>Quote Need By Date</t>
  </si>
  <si>
    <t>Lead</t>
  </si>
  <si>
    <t>Helper</t>
  </si>
  <si>
    <t>S.T/O.T</t>
  </si>
  <si>
    <t>Total Profit Margin with Additional Mark Up</t>
  </si>
  <si>
    <t>Roto-Versal personnel will pick up work area</t>
  </si>
  <si>
    <t>Roto-Versal personnel will fill out daily paper work daily and get signed</t>
  </si>
  <si>
    <t>Travel to home base</t>
  </si>
  <si>
    <t>Provide prompt invoice for billing</t>
  </si>
  <si>
    <t>Any additional items to be billed on a separate invoice</t>
  </si>
  <si>
    <t>Any adders must be approved before work is completed</t>
  </si>
  <si>
    <t>Any stand-by time or work done out side of scope of work will be charged as adder</t>
  </si>
  <si>
    <t>A</t>
  </si>
  <si>
    <t>B</t>
  </si>
  <si>
    <t>C</t>
  </si>
  <si>
    <t>CAT</t>
  </si>
  <si>
    <t>Misc</t>
  </si>
  <si>
    <t>Invoice</t>
  </si>
  <si>
    <t>WTX</t>
  </si>
  <si>
    <t>CDM</t>
  </si>
  <si>
    <t>Encore</t>
  </si>
  <si>
    <t>FAOC Operating</t>
  </si>
  <si>
    <t>Finley Resources</t>
  </si>
  <si>
    <t>Flowffect Inc</t>
  </si>
  <si>
    <t>Fortistart Methane Group</t>
  </si>
  <si>
    <t>Frontier Field Services</t>
  </si>
  <si>
    <t>Frost Brothers Resources</t>
  </si>
  <si>
    <t>Gas Compressor Rentals</t>
  </si>
  <si>
    <t>Gelser Operation Comp</t>
  </si>
  <si>
    <t>Global Power</t>
  </si>
  <si>
    <t>Goldston oil Corp</t>
  </si>
  <si>
    <t>Great Plains Gas Compression</t>
  </si>
  <si>
    <t>Green Exploration Comp</t>
  </si>
  <si>
    <t>H&amp;S Valves</t>
  </si>
  <si>
    <t>H&amp;R Machine</t>
  </si>
  <si>
    <t>Hanson</t>
  </si>
  <si>
    <t>Hilcorp Energy</t>
  </si>
  <si>
    <t>Holloman Engineering</t>
  </si>
  <si>
    <t>Ignition Systems &amp; Controls</t>
  </si>
  <si>
    <t>J&amp;G Oil company</t>
  </si>
  <si>
    <t>Jet Specialty</t>
  </si>
  <si>
    <t>John Pruigt</t>
  </si>
  <si>
    <t>JW Gathering</t>
  </si>
  <si>
    <t>JW MFG</t>
  </si>
  <si>
    <t>JW Power</t>
  </si>
  <si>
    <t>Kelley Compressor</t>
  </si>
  <si>
    <t>Kelton Gas</t>
  </si>
  <si>
    <t>KinderMorgan</t>
  </si>
  <si>
    <t>KLO</t>
  </si>
  <si>
    <t>Kodiak Gas Services</t>
  </si>
  <si>
    <t xml:space="preserve">Legado </t>
  </si>
  <si>
    <t>Linn Operating</t>
  </si>
  <si>
    <t>LLOG</t>
  </si>
  <si>
    <t>LNG</t>
  </si>
  <si>
    <t>Lynx Operating</t>
  </si>
  <si>
    <t>Maddill Gas Processing</t>
  </si>
  <si>
    <t>MarkWest Energy</t>
  </si>
  <si>
    <t>Merit Energy</t>
  </si>
  <si>
    <t>Midstates Petroleum</t>
  </si>
  <si>
    <t>Mohican Operating</t>
  </si>
  <si>
    <t>MotionSource International</t>
  </si>
  <si>
    <t>National Oilwell</t>
  </si>
  <si>
    <t>Northstar Compression</t>
  </si>
  <si>
    <t>Seatrax</t>
  </si>
  <si>
    <t>Nuevo Midstream</t>
  </si>
  <si>
    <t>Omega Natchiq</t>
  </si>
  <si>
    <t>Oreilly Auto Parts</t>
  </si>
  <si>
    <t>Oscomp</t>
  </si>
  <si>
    <t>OTRA Industries</t>
  </si>
  <si>
    <t>OXY</t>
  </si>
  <si>
    <t>Parallel Energy</t>
  </si>
  <si>
    <t>Patterson Energy</t>
  </si>
  <si>
    <t>PCI</t>
  </si>
  <si>
    <t>Pecan Pipeline</t>
  </si>
  <si>
    <t>Pelstar</t>
  </si>
  <si>
    <t>Peninsula Pipelines</t>
  </si>
  <si>
    <t>Pioneer Pipeline</t>
  </si>
  <si>
    <t>Power Ignition &amp; Controls</t>
  </si>
  <si>
    <t>Precision Welding and Machine</t>
  </si>
  <si>
    <t>Prometheus Energy</t>
  </si>
  <si>
    <t>Quicksilver Resources</t>
  </si>
  <si>
    <t>Ray's Equipment</t>
  </si>
  <si>
    <t>Red River Compression</t>
  </si>
  <si>
    <t>Red River Pump</t>
  </si>
  <si>
    <t>Regency Energy</t>
  </si>
  <si>
    <t>Regency Gas</t>
  </si>
  <si>
    <t>Republic Resources</t>
  </si>
  <si>
    <t>Rexel</t>
  </si>
  <si>
    <t>Richardson Water Well</t>
  </si>
  <si>
    <t>Rio-Tex</t>
  </si>
  <si>
    <t>Roma Oil &amp; Gas</t>
  </si>
  <si>
    <t>S&amp;PI Luher</t>
  </si>
  <si>
    <t>Samson Resources</t>
  </si>
  <si>
    <t>Sanchez Oil &amp; Gas</t>
  </si>
  <si>
    <t>SCFM Compression</t>
  </si>
  <si>
    <t>SemGas</t>
  </si>
  <si>
    <t>Shell/H&amp;S contractors</t>
  </si>
  <si>
    <t>Shintech Inc</t>
  </si>
  <si>
    <t>SJB Services</t>
  </si>
  <si>
    <t>Southcross</t>
  </si>
  <si>
    <t>Southern Union Gas</t>
  </si>
  <si>
    <t>Spartan Energy</t>
  </si>
  <si>
    <t>Spectra Energy</t>
  </si>
  <si>
    <t>Summit Midstream</t>
  </si>
  <si>
    <t>Superior Pipeline</t>
  </si>
  <si>
    <t>Targa Resources</t>
  </si>
  <si>
    <t>Tech 3 Solutions</t>
  </si>
  <si>
    <t>Test Compressor Company</t>
  </si>
  <si>
    <t>Thorofare Resources</t>
  </si>
  <si>
    <t>TRF Energy Solutions</t>
  </si>
  <si>
    <t>Trinity CO2</t>
  </si>
  <si>
    <t>Trinity Gas Corp</t>
  </si>
  <si>
    <t>Tristream East Texas</t>
  </si>
  <si>
    <t>US Enercorp</t>
  </si>
  <si>
    <t>USA compressoin</t>
  </si>
  <si>
    <t>Valerus</t>
  </si>
  <si>
    <t>Valve Maintenance</t>
  </si>
  <si>
    <t>W&amp;T Offshore</t>
  </si>
  <si>
    <t>Wagner Equipment</t>
  </si>
  <si>
    <t>Waukesha</t>
  </si>
  <si>
    <t xml:space="preserve">West Texas </t>
  </si>
  <si>
    <t>Whiting Petroleum</t>
  </si>
  <si>
    <t>Whiting Oil and Gas</t>
  </si>
  <si>
    <t>Wildcat Midstream</t>
  </si>
  <si>
    <t>Whrsham Steed Gas Storage</t>
  </si>
  <si>
    <t>Wynnewood Refinery</t>
  </si>
  <si>
    <t>XTO Energy</t>
  </si>
  <si>
    <t>XTO Barnett Gathering</t>
  </si>
  <si>
    <t>XTO Trend Gathering</t>
  </si>
  <si>
    <t>Yates Petroleum</t>
  </si>
  <si>
    <t>Manager</t>
  </si>
  <si>
    <t>Sales</t>
  </si>
  <si>
    <t>Type of Parts</t>
  </si>
  <si>
    <t>Customers</t>
  </si>
  <si>
    <t>Cooler Troubleshoot/Repair</t>
  </si>
  <si>
    <t>Emissions Annual Test</t>
  </si>
  <si>
    <t>Emissions Bi-Annual Test</t>
  </si>
  <si>
    <t>Emissions Consulting</t>
  </si>
  <si>
    <t>Emissions Quarterly</t>
  </si>
  <si>
    <t>Emissions Spot Check/Tuning</t>
  </si>
  <si>
    <t>Engine Bottom End Overhaul</t>
  </si>
  <si>
    <t>Engine Camshaft Repair/Replace</t>
  </si>
  <si>
    <t>Engine Commissioning</t>
  </si>
  <si>
    <t>Engine Head Repair/Replace</t>
  </si>
  <si>
    <t>Engine In-Frame Overhaul</t>
  </si>
  <si>
    <t>Engine Swing</t>
  </si>
  <si>
    <t>Engine Topend Overhaul</t>
  </si>
  <si>
    <t>Engine Troubleshoot/Repair</t>
  </si>
  <si>
    <t>Engine Turbo Repair/Replace</t>
  </si>
  <si>
    <t>Engine Water Pump Repair/Replace</t>
  </si>
  <si>
    <t>Frame commissioning</t>
  </si>
  <si>
    <t>Frame Cylinder Repair</t>
  </si>
  <si>
    <t>Frame Troubleshoot/Repair</t>
  </si>
  <si>
    <t>Frame Valve Repair</t>
  </si>
  <si>
    <t>Generator Troubleshoot/Repair</t>
  </si>
  <si>
    <t>I&amp;E PM Annual Checks</t>
  </si>
  <si>
    <t>I&amp;E Troubleshooting/Repair</t>
  </si>
  <si>
    <t>Inspection/Consulting</t>
  </si>
  <si>
    <t>Lubrication Consulting</t>
  </si>
  <si>
    <t>Lubrication PM</t>
  </si>
  <si>
    <t>Lubrication Strip and Re-tube</t>
  </si>
  <si>
    <t>Lubrication Technical Call</t>
  </si>
  <si>
    <t>Operations</t>
  </si>
  <si>
    <t>Package Commissioning</t>
  </si>
  <si>
    <t>Package Disassembly</t>
  </si>
  <si>
    <t>Package Mob/Demob</t>
  </si>
  <si>
    <t>Parts Sales</t>
  </si>
  <si>
    <t>Plant Commissioning</t>
  </si>
  <si>
    <t>PM Unit</t>
  </si>
  <si>
    <t>Vibration Analysis</t>
  </si>
  <si>
    <t>Wash Units</t>
  </si>
  <si>
    <t>IPD</t>
  </si>
  <si>
    <t>Encore personnel will travel to and from Location</t>
  </si>
  <si>
    <t>Encore personnel will go through any orientation needed</t>
  </si>
  <si>
    <t xml:space="preserve">Encore personnel will go over scope of work with customer representative </t>
  </si>
  <si>
    <t>Encore personnel will hold tailgate safety meeting and fill out JSA</t>
  </si>
  <si>
    <t>Encore personnel will perform LOTO</t>
  </si>
  <si>
    <t>Kelsey Wylie</t>
  </si>
  <si>
    <t>John Simonetti, Jr</t>
  </si>
  <si>
    <t>Brandon Dunagan</t>
  </si>
  <si>
    <t>Jason Ward</t>
  </si>
  <si>
    <t>Ryan Bryant</t>
  </si>
  <si>
    <t>ARUBA</t>
  </si>
  <si>
    <t>BASELINE</t>
  </si>
  <si>
    <t>BLUES</t>
  </si>
  <si>
    <t>CATALYTIC COMBUSTION</t>
  </si>
  <si>
    <t>CDM-MIDLAND</t>
  </si>
  <si>
    <t>ENBRIDGE</t>
  </si>
  <si>
    <t>ENCORE</t>
  </si>
  <si>
    <t>ENERGY GAS</t>
  </si>
  <si>
    <t>ENLINK-BPORT</t>
  </si>
  <si>
    <t>ENLINK-CTRL</t>
  </si>
  <si>
    <t>ENLINK-DW</t>
  </si>
  <si>
    <t>ENLINK-MMR</t>
  </si>
  <si>
    <t>ENLINK-N</t>
  </si>
  <si>
    <t>ENLINK-S</t>
  </si>
  <si>
    <t>ENLINK-W</t>
  </si>
  <si>
    <t>EOG-M</t>
  </si>
  <si>
    <t>EOG-N</t>
  </si>
  <si>
    <t>EOG-S</t>
  </si>
  <si>
    <t>ETC PIPELINE</t>
  </si>
  <si>
    <t>ETC PROCESSING</t>
  </si>
  <si>
    <t>ETF CLEBURNE</t>
  </si>
  <si>
    <t>ETT</t>
  </si>
  <si>
    <t>FORWIND INC</t>
  </si>
  <si>
    <t>KINDER MORGAN</t>
  </si>
  <si>
    <t>KINDER MORGAN-W TX</t>
  </si>
  <si>
    <t>LONE STAR</t>
  </si>
  <si>
    <t>LUCID-DOUBLETEX</t>
  </si>
  <si>
    <t>LUCID-WESTEX</t>
  </si>
  <si>
    <t>MIKE BROWN</t>
  </si>
  <si>
    <t>NGSG</t>
  </si>
  <si>
    <t>OGS</t>
  </si>
  <si>
    <t>PECAN</t>
  </si>
  <si>
    <t>PECOS</t>
  </si>
  <si>
    <t>PRECISION</t>
  </si>
  <si>
    <t>PRO FLOW</t>
  </si>
  <si>
    <t>QRI</t>
  </si>
  <si>
    <t>RES</t>
  </si>
  <si>
    <t>SEMGAS</t>
  </si>
  <si>
    <t>SQUAW CREEK</t>
  </si>
  <si>
    <t>SUMMIT</t>
  </si>
  <si>
    <t>TARGA</t>
  </si>
  <si>
    <t>TOTAL EQUIP</t>
  </si>
  <si>
    <t>TRINIDAD</t>
  </si>
  <si>
    <t>TRINITY RIVER</t>
  </si>
  <si>
    <t>TRUEROCK, LLC</t>
  </si>
  <si>
    <t>WEST TEXAS IND ENG</t>
  </si>
  <si>
    <t>WORSHAM STEED</t>
  </si>
  <si>
    <t>WTG</t>
  </si>
  <si>
    <t>XTO</t>
  </si>
  <si>
    <t>Contact Phone #</t>
  </si>
  <si>
    <t>Are We Supplying Parts?</t>
  </si>
  <si>
    <t>Shop</t>
  </si>
  <si>
    <t>Driver Equipment</t>
  </si>
  <si>
    <t>SUMMARY OF ALL LABOR, TRAVEL, PER DIEM, MATERIAL, TOOLS AND RENTAL TOTALS</t>
  </si>
  <si>
    <t>TOTAL Encore COST</t>
  </si>
  <si>
    <t>Engine Model</t>
  </si>
  <si>
    <t>Driver Model</t>
  </si>
  <si>
    <t>Purchase Need by Date</t>
  </si>
  <si>
    <t>Encore Oilfield Services, LLC</t>
  </si>
  <si>
    <t>PO Box 6554</t>
  </si>
  <si>
    <t>Kingwood, TX 77325</t>
  </si>
  <si>
    <t>Office: 817-717-4124</t>
  </si>
  <si>
    <t>Fax: 281-715-4562</t>
  </si>
  <si>
    <t>EACH ITEM TOTAL W/ MARGIN</t>
  </si>
  <si>
    <t>Low Bid</t>
  </si>
  <si>
    <t>Margin %</t>
  </si>
  <si>
    <t>Low Bid w Margin</t>
  </si>
  <si>
    <t>gaskets</t>
  </si>
  <si>
    <t>20R-4328</t>
  </si>
  <si>
    <t>water pump</t>
  </si>
  <si>
    <t>10R-1673</t>
  </si>
  <si>
    <t>0R-4450</t>
  </si>
  <si>
    <t>liner packs</t>
  </si>
  <si>
    <t>436-1479</t>
  </si>
  <si>
    <t>crank seal</t>
  </si>
  <si>
    <t>436-1478</t>
  </si>
  <si>
    <t>193-3288</t>
  </si>
  <si>
    <t>damper</t>
  </si>
  <si>
    <t>clyinder head</t>
  </si>
  <si>
    <t>20R-3547</t>
  </si>
  <si>
    <t>waste gate</t>
  </si>
  <si>
    <t>turbo</t>
  </si>
  <si>
    <t>146-0758</t>
  </si>
  <si>
    <t>0R-6968</t>
  </si>
  <si>
    <t>oil pump</t>
  </si>
  <si>
    <t>0R-3230</t>
  </si>
  <si>
    <t>tear down</t>
  </si>
  <si>
    <t>clean parts</t>
  </si>
  <si>
    <t xml:space="preserve">put back together </t>
  </si>
  <si>
    <t xml:space="preserve">3500 MASTER Cat overhaul kit 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</si>
</sst>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32">
    <font>
      <sz val="10"/>
      <name val="Arial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2"/>
      <name val="Arial"/>
      <family val="2"/>
    </font>
    <font>
      <sz val="11"/>
      <name val="Arial"/>
      <family val="2"/>
    </font>
    <font>
      <b/>
      <i/>
      <sz val="8"/>
      <color indexed="10"/>
      <name val="Arial"/>
      <family val="2"/>
    </font>
    <font>
      <b/>
      <i/>
      <sz val="12"/>
      <color indexed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b/>
      <u/>
      <sz val="9"/>
      <color rgb="FFFF0000"/>
      <name val="Arial"/>
      <family val="2"/>
    </font>
    <font>
      <sz val="16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6"/>
      <name val="Arial"/>
      <family val="2"/>
    </font>
    <font>
      <sz val="11"/>
      <color rgb="FF000000"/>
      <name val="Calibri"/>
      <family val="2"/>
    </font>
    <font>
      <b/>
      <u/>
      <sz val="16"/>
      <name val="Arial"/>
      <family val="2"/>
    </font>
    <font>
      <b/>
      <sz val="20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0"/>
      <color rgb="FF212121"/>
      <name val="&amp;apos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double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double">
        <color theme="5"/>
      </top>
      <bottom style="double">
        <color theme="5"/>
      </bottom>
      <diagonal/>
    </border>
    <border>
      <left style="thin">
        <color theme="5"/>
      </left>
      <right/>
      <top style="thin">
        <color theme="5"/>
      </top>
      <bottom style="double">
        <color theme="5"/>
      </bottom>
      <diagonal/>
    </border>
    <border>
      <left/>
      <right style="thin">
        <color theme="5"/>
      </right>
      <top style="thin">
        <color theme="5"/>
      </top>
      <bottom style="double">
        <color theme="5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9" fontId="18" fillId="0" borderId="0" applyFont="0" applyFill="0" applyBorder="0" applyAlignment="0" applyProtection="0"/>
  </cellStyleXfs>
  <cellXfs count="344">
    <xf numFmtId="0" fontId="0" fillId="0" borderId="0" xfId="0"/>
    <xf numFmtId="0" fontId="0" fillId="0" borderId="0" xfId="0" applyBorder="1"/>
    <xf numFmtId="0" fontId="6" fillId="0" borderId="0" xfId="0" applyFont="1"/>
    <xf numFmtId="0" fontId="3" fillId="0" borderId="0" xfId="0" applyFont="1"/>
    <xf numFmtId="44" fontId="10" fillId="0" borderId="0" xfId="0" applyNumberFormat="1" applyFont="1" applyFill="1" applyBorder="1" applyAlignment="1" applyProtection="1">
      <alignment horizontal="center"/>
    </xf>
    <xf numFmtId="44" fontId="10" fillId="0" borderId="0" xfId="0" applyNumberFormat="1" applyFont="1" applyFill="1" applyBorder="1" applyAlignment="1">
      <alignment horizontal="center"/>
    </xf>
    <xf numFmtId="44" fontId="9" fillId="0" borderId="0" xfId="0" applyNumberFormat="1" applyFont="1" applyFill="1" applyBorder="1" applyAlignment="1" applyProtection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Fill="1"/>
    <xf numFmtId="0" fontId="10" fillId="0" borderId="0" xfId="0" applyFont="1" applyFill="1" applyBorder="1" applyAlignment="1">
      <alignment horizontal="center"/>
    </xf>
    <xf numFmtId="0" fontId="8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center"/>
    </xf>
    <xf numFmtId="44" fontId="12" fillId="0" borderId="0" xfId="0" applyNumberFormat="1" applyFont="1" applyBorder="1"/>
    <xf numFmtId="9" fontId="0" fillId="0" borderId="0" xfId="0" applyNumberFormat="1"/>
    <xf numFmtId="0" fontId="0" fillId="0" borderId="0" xfId="0" applyAlignment="1">
      <alignment horizontal="center" vertical="top" wrapText="1"/>
    </xf>
    <xf numFmtId="9" fontId="0" fillId="0" borderId="0" xfId="0" applyNumberFormat="1" applyFill="1" applyBorder="1"/>
    <xf numFmtId="2" fontId="0" fillId="0" borderId="0" xfId="0" applyNumberFormat="1"/>
    <xf numFmtId="0" fontId="12" fillId="0" borderId="0" xfId="0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44" fontId="6" fillId="0" borderId="0" xfId="1" applyFont="1"/>
    <xf numFmtId="4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44" fontId="10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0" fillId="0" borderId="0" xfId="0" applyFont="1" applyBorder="1" applyAlignment="1">
      <alignment horizontal="left"/>
    </xf>
    <xf numFmtId="44" fontId="10" fillId="0" borderId="0" xfId="0" applyNumberFormat="1" applyFont="1" applyBorder="1" applyAlignment="1">
      <alignment horizontal="left"/>
    </xf>
    <xf numFmtId="44" fontId="9" fillId="0" borderId="0" xfId="0" applyNumberFormat="1" applyFont="1" applyBorder="1" applyAlignment="1">
      <alignment horizontal="left"/>
    </xf>
    <xf numFmtId="44" fontId="1" fillId="0" borderId="0" xfId="0" applyNumberFormat="1" applyFont="1" applyBorder="1"/>
    <xf numFmtId="0" fontId="0" fillId="0" borderId="0" xfId="0" applyFill="1" applyBorder="1"/>
    <xf numFmtId="0" fontId="1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0" fillId="0" borderId="0" xfId="0" applyNumberFormat="1" applyFill="1" applyBorder="1"/>
    <xf numFmtId="44" fontId="24" fillId="0" borderId="0" xfId="0" applyNumberFormat="1" applyFont="1" applyFill="1" applyBorder="1"/>
    <xf numFmtId="0" fontId="24" fillId="0" borderId="0" xfId="0" applyFont="1" applyFill="1" applyBorder="1"/>
    <xf numFmtId="164" fontId="22" fillId="0" borderId="0" xfId="0" applyNumberFormat="1" applyFont="1" applyFill="1" applyBorder="1" applyAlignment="1">
      <alignment horizontal="center"/>
    </xf>
    <xf numFmtId="44" fontId="22" fillId="0" borderId="0" xfId="0" applyNumberFormat="1" applyFont="1" applyFill="1" applyBorder="1" applyAlignment="1">
      <alignment horizontal="center"/>
    </xf>
    <xf numFmtId="164" fontId="25" fillId="0" borderId="0" xfId="0" applyNumberFormat="1" applyFont="1" applyFill="1" applyBorder="1" applyAlignment="1">
      <alignment horizontal="center"/>
    </xf>
    <xf numFmtId="44" fontId="25" fillId="0" borderId="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left" vertical="center"/>
    </xf>
    <xf numFmtId="0" fontId="0" fillId="0" borderId="2" xfId="0" applyBorder="1"/>
    <xf numFmtId="0" fontId="12" fillId="0" borderId="3" xfId="0" applyFont="1" applyBorder="1" applyAlignment="1">
      <alignment horizontal="left" vertical="center"/>
    </xf>
    <xf numFmtId="0" fontId="12" fillId="0" borderId="3" xfId="0" applyFont="1" applyBorder="1"/>
    <xf numFmtId="0" fontId="12" fillId="0" borderId="3" xfId="0" applyFont="1" applyBorder="1" applyAlignment="1">
      <alignment horizontal="center"/>
    </xf>
    <xf numFmtId="0" fontId="12" fillId="6" borderId="3" xfId="0" applyFont="1" applyFill="1" applyBorder="1"/>
    <xf numFmtId="0" fontId="0" fillId="0" borderId="3" xfId="0" applyBorder="1" applyAlignment="1">
      <alignment horizontal="left" vertical="center" wrapText="1"/>
    </xf>
    <xf numFmtId="0" fontId="4" fillId="0" borderId="3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/>
      <protection locked="0"/>
    </xf>
    <xf numFmtId="2" fontId="4" fillId="0" borderId="3" xfId="0" applyNumberFormat="1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0" fillId="0" borderId="3" xfId="0" applyBorder="1"/>
    <xf numFmtId="0" fontId="12" fillId="6" borderId="0" xfId="0" applyFont="1" applyFill="1" applyBorder="1" applyAlignment="1">
      <alignment horizontal="right"/>
    </xf>
    <xf numFmtId="0" fontId="12" fillId="6" borderId="0" xfId="0" applyFont="1" applyFill="1" applyBorder="1"/>
    <xf numFmtId="0" fontId="9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" fillId="2" borderId="3" xfId="0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/>
    </xf>
    <xf numFmtId="0" fontId="9" fillId="0" borderId="3" xfId="0" applyFont="1" applyFill="1" applyBorder="1" applyAlignment="1" applyProtection="1">
      <alignment horizontal="center"/>
    </xf>
    <xf numFmtId="44" fontId="9" fillId="0" borderId="3" xfId="0" applyNumberFormat="1" applyFont="1" applyFill="1" applyBorder="1" applyAlignment="1" applyProtection="1">
      <alignment horizontal="center"/>
    </xf>
    <xf numFmtId="0" fontId="10" fillId="0" borderId="3" xfId="0" applyFont="1" applyFill="1" applyBorder="1" applyProtection="1"/>
    <xf numFmtId="0" fontId="10" fillId="0" borderId="3" xfId="0" applyNumberFormat="1" applyFont="1" applyFill="1" applyBorder="1" applyAlignment="1" applyProtection="1">
      <alignment horizontal="center"/>
      <protection locked="0"/>
    </xf>
    <xf numFmtId="2" fontId="10" fillId="0" borderId="3" xfId="0" applyNumberFormat="1" applyFont="1" applyFill="1" applyBorder="1" applyAlignment="1" applyProtection="1">
      <alignment horizontal="center"/>
      <protection locked="0"/>
    </xf>
    <xf numFmtId="0" fontId="10" fillId="0" borderId="3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>
      <alignment vertical="center"/>
    </xf>
    <xf numFmtId="0" fontId="9" fillId="2" borderId="3" xfId="0" applyFont="1" applyFill="1" applyBorder="1" applyProtection="1"/>
    <xf numFmtId="0" fontId="10" fillId="0" borderId="3" xfId="0" applyFont="1" applyBorder="1"/>
    <xf numFmtId="44" fontId="10" fillId="0" borderId="3" xfId="0" applyNumberFormat="1" applyFont="1" applyFill="1" applyBorder="1" applyAlignment="1" applyProtection="1">
      <alignment horizontal="center"/>
      <protection locked="0"/>
    </xf>
    <xf numFmtId="0" fontId="9" fillId="0" borderId="3" xfId="0" applyFont="1" applyBorder="1"/>
    <xf numFmtId="0" fontId="9" fillId="0" borderId="3" xfId="0" applyFont="1" applyBorder="1" applyProtection="1"/>
    <xf numFmtId="0" fontId="0" fillId="0" borderId="3" xfId="0" applyBorder="1" applyAlignment="1" applyProtection="1">
      <alignment horizontal="center"/>
      <protection locked="0"/>
    </xf>
    <xf numFmtId="44" fontId="0" fillId="0" borderId="3" xfId="0" applyNumberForma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11" fillId="0" borderId="3" xfId="0" applyFont="1" applyBorder="1"/>
    <xf numFmtId="0" fontId="0" fillId="0" borderId="3" xfId="0" applyBorder="1" applyAlignment="1">
      <alignment horizontal="center"/>
    </xf>
    <xf numFmtId="44" fontId="0" fillId="0" borderId="3" xfId="0" applyNumberFormat="1" applyBorder="1"/>
    <xf numFmtId="0" fontId="12" fillId="0" borderId="3" xfId="0" applyFont="1" applyBorder="1" applyAlignment="1"/>
    <xf numFmtId="0" fontId="3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Fill="1" applyBorder="1" applyAlignment="1" applyProtection="1">
      <alignment horizontal="center"/>
      <protection locked="0"/>
    </xf>
    <xf numFmtId="0" fontId="7" fillId="0" borderId="4" xfId="0" applyFont="1" applyBorder="1"/>
    <xf numFmtId="44" fontId="6" fillId="0" borderId="3" xfId="1" applyFont="1" applyBorder="1"/>
    <xf numFmtId="44" fontId="7" fillId="0" borderId="3" xfId="0" applyNumberFormat="1" applyFont="1" applyFill="1" applyBorder="1"/>
    <xf numFmtId="0" fontId="7" fillId="0" borderId="3" xfId="0" applyFont="1" applyFill="1" applyBorder="1"/>
    <xf numFmtId="164" fontId="6" fillId="0" borderId="8" xfId="0" applyNumberFormat="1" applyFont="1" applyBorder="1" applyAlignment="1">
      <alignment horizontal="center"/>
    </xf>
    <xf numFmtId="0" fontId="6" fillId="0" borderId="0" xfId="0" applyFont="1" applyBorder="1"/>
    <xf numFmtId="0" fontId="6" fillId="0" borderId="9" xfId="0" applyFont="1" applyBorder="1"/>
    <xf numFmtId="164" fontId="6" fillId="0" borderId="10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11" xfId="0" applyFont="1" applyBorder="1"/>
    <xf numFmtId="0" fontId="6" fillId="0" borderId="13" xfId="0" applyFont="1" applyBorder="1"/>
    <xf numFmtId="0" fontId="6" fillId="0" borderId="12" xfId="0" applyFont="1" applyBorder="1"/>
    <xf numFmtId="44" fontId="7" fillId="0" borderId="3" xfId="1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left"/>
    </xf>
    <xf numFmtId="0" fontId="1" fillId="3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1" fontId="1" fillId="0" borderId="3" xfId="0" applyNumberFormat="1" applyFont="1" applyFill="1" applyBorder="1" applyAlignment="1" applyProtection="1">
      <alignment horizontal="center"/>
      <protection locked="0"/>
    </xf>
    <xf numFmtId="44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1" fontId="26" fillId="0" borderId="3" xfId="0" applyNumberFormat="1" applyFont="1" applyBorder="1" applyAlignment="1">
      <alignment wrapText="1"/>
    </xf>
    <xf numFmtId="0" fontId="26" fillId="0" borderId="3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1" fillId="3" borderId="3" xfId="0" applyFont="1" applyFill="1" applyBorder="1" applyAlignment="1" applyProtection="1">
      <alignment horizontal="left" wrapText="1"/>
      <protection locked="0"/>
    </xf>
    <xf numFmtId="0" fontId="1" fillId="0" borderId="3" xfId="0" applyFont="1" applyBorder="1" applyAlignment="1" applyProtection="1">
      <alignment horizontal="left" wrapText="1"/>
      <protection locked="0"/>
    </xf>
    <xf numFmtId="0" fontId="1" fillId="3" borderId="3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1" fillId="0" borderId="3" xfId="4" applyFont="1" applyBorder="1" applyAlignment="1" applyProtection="1">
      <alignment horizontal="left" wrapText="1"/>
      <protection locked="0"/>
    </xf>
    <xf numFmtId="11" fontId="1" fillId="0" borderId="3" xfId="4" applyNumberFormat="1" applyFont="1" applyBorder="1" applyAlignment="1" applyProtection="1">
      <alignment horizontal="left" wrapText="1"/>
      <protection locked="0"/>
    </xf>
    <xf numFmtId="0" fontId="1" fillId="0" borderId="3" xfId="4" applyNumberFormat="1" applyFont="1" applyBorder="1" applyAlignment="1" applyProtection="1">
      <alignment horizontal="left" wrapText="1"/>
      <protection locked="0"/>
    </xf>
    <xf numFmtId="0" fontId="8" fillId="0" borderId="3" xfId="4" applyNumberFormat="1" applyBorder="1" applyAlignment="1" applyProtection="1">
      <alignment horizontal="left" wrapText="1"/>
      <protection locked="0"/>
    </xf>
    <xf numFmtId="0" fontId="8" fillId="0" borderId="3" xfId="4" applyBorder="1" applyAlignment="1" applyProtection="1">
      <alignment horizontal="left" wrapText="1"/>
      <protection locked="0"/>
    </xf>
    <xf numFmtId="0" fontId="0" fillId="0" borderId="3" xfId="0" applyNumberFormat="1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12" fillId="0" borderId="3" xfId="0" applyFont="1" applyBorder="1" applyAlignment="1" applyProtection="1">
      <alignment horizontal="left" wrapText="1"/>
      <protection locked="0"/>
    </xf>
    <xf numFmtId="0" fontId="8" fillId="0" borderId="3" xfId="0" applyFont="1" applyBorder="1" applyAlignment="1" applyProtection="1">
      <alignment horizontal="left" wrapText="1"/>
      <protection locked="0"/>
    </xf>
    <xf numFmtId="0" fontId="12" fillId="0" borderId="14" xfId="0" applyFont="1" applyBorder="1" applyAlignment="1">
      <alignment horizontal="right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3" xfId="0" applyFont="1" applyBorder="1"/>
    <xf numFmtId="0" fontId="12" fillId="0" borderId="16" xfId="0" applyFont="1" applyBorder="1" applyAlignment="1">
      <alignment horizontal="right"/>
    </xf>
    <xf numFmtId="10" fontId="0" fillId="0" borderId="3" xfId="0" applyNumberFormat="1" applyBorder="1"/>
    <xf numFmtId="0" fontId="0" fillId="0" borderId="15" xfId="0" applyBorder="1" applyAlignment="1">
      <alignment horizontal="center" vertical="top" wrapText="1"/>
    </xf>
    <xf numFmtId="9" fontId="8" fillId="0" borderId="3" xfId="0" applyNumberFormat="1" applyFont="1" applyFill="1" applyBorder="1" applyAlignment="1">
      <alignment horizontal="center"/>
    </xf>
    <xf numFmtId="9" fontId="0" fillId="0" borderId="3" xfId="0" applyNumberFormat="1" applyFill="1" applyBorder="1" applyAlignment="1" applyProtection="1">
      <alignment horizontal="center"/>
      <protection locked="0"/>
    </xf>
    <xf numFmtId="0" fontId="12" fillId="8" borderId="0" xfId="0" applyFont="1" applyFill="1" applyAlignment="1">
      <alignment horizontal="left" wrapText="1"/>
    </xf>
    <xf numFmtId="9" fontId="20" fillId="4" borderId="3" xfId="5" applyFont="1" applyFill="1" applyBorder="1"/>
    <xf numFmtId="9" fontId="25" fillId="5" borderId="3" xfId="5" applyFont="1" applyFill="1" applyBorder="1" applyAlignment="1">
      <alignment horizontal="right"/>
    </xf>
    <xf numFmtId="44" fontId="4" fillId="4" borderId="14" xfId="1" applyFont="1" applyFill="1" applyBorder="1"/>
    <xf numFmtId="44" fontId="4" fillId="4" borderId="14" xfId="0" applyNumberFormat="1" applyFont="1" applyFill="1" applyBorder="1"/>
    <xf numFmtId="9" fontId="4" fillId="4" borderId="15" xfId="5" applyFont="1" applyFill="1" applyBorder="1"/>
    <xf numFmtId="44" fontId="4" fillId="9" borderId="14" xfId="1" applyFont="1" applyFill="1" applyBorder="1"/>
    <xf numFmtId="9" fontId="4" fillId="9" borderId="3" xfId="5" applyFont="1" applyFill="1" applyBorder="1"/>
    <xf numFmtId="0" fontId="12" fillId="0" borderId="3" xfId="0" applyFont="1" applyBorder="1" applyAlignment="1">
      <alignment horizontal="center" vertical="center"/>
    </xf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center"/>
    </xf>
    <xf numFmtId="15" fontId="0" fillId="10" borderId="3" xfId="0" quotePrefix="1" applyNumberFormat="1" applyFill="1" applyBorder="1" applyAlignment="1" applyProtection="1">
      <alignment horizontal="center"/>
      <protection locked="0"/>
    </xf>
    <xf numFmtId="2" fontId="0" fillId="10" borderId="3" xfId="0" applyNumberFormat="1" applyFill="1" applyBorder="1" applyAlignment="1">
      <alignment horizontal="center"/>
    </xf>
    <xf numFmtId="0" fontId="12" fillId="10" borderId="14" xfId="0" applyFont="1" applyFill="1" applyBorder="1" applyAlignment="1">
      <alignment horizontal="center"/>
    </xf>
    <xf numFmtId="44" fontId="12" fillId="10" borderId="14" xfId="0" applyNumberFormat="1" applyFont="1" applyFill="1" applyBorder="1"/>
    <xf numFmtId="44" fontId="0" fillId="10" borderId="15" xfId="0" applyNumberFormat="1" applyFill="1" applyBorder="1" applyAlignment="1">
      <alignment horizontal="center"/>
    </xf>
    <xf numFmtId="44" fontId="0" fillId="10" borderId="3" xfId="0" applyNumberFormat="1" applyFill="1" applyBorder="1" applyAlignment="1">
      <alignment horizontal="center"/>
    </xf>
    <xf numFmtId="44" fontId="0" fillId="10" borderId="4" xfId="0" applyNumberFormat="1" applyFill="1" applyBorder="1" applyAlignment="1">
      <alignment horizontal="center"/>
    </xf>
    <xf numFmtId="44" fontId="0" fillId="10" borderId="3" xfId="0" applyNumberFormat="1" applyFill="1" applyBorder="1"/>
    <xf numFmtId="44" fontId="12" fillId="10" borderId="16" xfId="0" applyNumberFormat="1" applyFont="1" applyFill="1" applyBorder="1" applyAlignment="1">
      <alignment horizontal="center"/>
    </xf>
    <xf numFmtId="0" fontId="12" fillId="10" borderId="3" xfId="0" applyFont="1" applyFill="1" applyBorder="1" applyAlignment="1" applyProtection="1">
      <alignment horizontal="center"/>
      <protection locked="0"/>
    </xf>
    <xf numFmtId="0" fontId="12" fillId="10" borderId="3" xfId="0" applyFont="1" applyFill="1" applyBorder="1" applyAlignment="1">
      <alignment horizontal="center"/>
    </xf>
    <xf numFmtId="0" fontId="12" fillId="10" borderId="15" xfId="0" applyFont="1" applyFill="1" applyBorder="1" applyAlignment="1" applyProtection="1">
      <alignment horizontal="center"/>
      <protection locked="0"/>
    </xf>
    <xf numFmtId="0" fontId="12" fillId="10" borderId="17" xfId="0" applyFont="1" applyFill="1" applyBorder="1" applyAlignment="1" applyProtection="1">
      <alignment horizontal="center"/>
      <protection locked="0"/>
    </xf>
    <xf numFmtId="0" fontId="12" fillId="10" borderId="15" xfId="0" applyFont="1" applyFill="1" applyBorder="1" applyAlignment="1">
      <alignment horizontal="center"/>
    </xf>
    <xf numFmtId="44" fontId="0" fillId="10" borderId="14" xfId="0" applyNumberFormat="1" applyFill="1" applyBorder="1"/>
    <xf numFmtId="44" fontId="12" fillId="10" borderId="3" xfId="0" applyNumberFormat="1" applyFont="1" applyFill="1" applyBorder="1" applyAlignment="1">
      <alignment horizontal="center" vertical="center"/>
    </xf>
    <xf numFmtId="44" fontId="12" fillId="10" borderId="12" xfId="0" applyNumberFormat="1" applyFont="1" applyFill="1" applyBorder="1" applyAlignment="1">
      <alignment horizontal="center" vertical="center"/>
    </xf>
    <xf numFmtId="44" fontId="0" fillId="10" borderId="3" xfId="1" applyFont="1" applyFill="1" applyBorder="1"/>
    <xf numFmtId="44" fontId="0" fillId="10" borderId="15" xfId="1" applyFont="1" applyFill="1" applyBorder="1"/>
    <xf numFmtId="0" fontId="8" fillId="10" borderId="3" xfId="0" applyFont="1" applyFill="1" applyBorder="1" applyAlignment="1">
      <alignment horizontal="center"/>
    </xf>
    <xf numFmtId="15" fontId="8" fillId="10" borderId="3" xfId="0" applyNumberFormat="1" applyFont="1" applyFill="1" applyBorder="1" applyAlignment="1" applyProtection="1">
      <alignment horizontal="center"/>
      <protection locked="0"/>
    </xf>
    <xf numFmtId="44" fontId="10" fillId="10" borderId="3" xfId="1" applyNumberFormat="1" applyFont="1" applyFill="1" applyBorder="1" applyAlignment="1" applyProtection="1">
      <alignment horizontal="center"/>
      <protection locked="0"/>
    </xf>
    <xf numFmtId="2" fontId="10" fillId="10" borderId="3" xfId="0" applyNumberFormat="1" applyFont="1" applyFill="1" applyBorder="1" applyAlignment="1" applyProtection="1">
      <alignment horizontal="center"/>
    </xf>
    <xf numFmtId="2" fontId="12" fillId="10" borderId="3" xfId="0" applyNumberFormat="1" applyFont="1" applyFill="1" applyBorder="1" applyAlignment="1" applyProtection="1">
      <alignment horizontal="center"/>
    </xf>
    <xf numFmtId="2" fontId="8" fillId="10" borderId="3" xfId="0" applyNumberFormat="1" applyFont="1" applyFill="1" applyBorder="1" applyAlignment="1">
      <alignment horizontal="center"/>
    </xf>
    <xf numFmtId="44" fontId="10" fillId="10" borderId="3" xfId="1" applyFont="1" applyFill="1" applyBorder="1" applyAlignment="1" applyProtection="1">
      <alignment horizontal="center"/>
    </xf>
    <xf numFmtId="44" fontId="12" fillId="10" borderId="3" xfId="0" applyNumberFormat="1" applyFont="1" applyFill="1" applyBorder="1"/>
    <xf numFmtId="15" fontId="8" fillId="10" borderId="3" xfId="0" applyNumberFormat="1" applyFont="1" applyFill="1" applyBorder="1" applyAlignment="1">
      <alignment horizontal="center"/>
    </xf>
    <xf numFmtId="3" fontId="10" fillId="10" borderId="3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 applyProtection="1">
      <alignment horizontal="center"/>
      <protection locked="0"/>
    </xf>
    <xf numFmtId="0" fontId="12" fillId="10" borderId="3" xfId="0" applyFont="1" applyFill="1" applyBorder="1" applyAlignment="1">
      <alignment horizontal="center" vertical="center"/>
    </xf>
    <xf numFmtId="44" fontId="11" fillId="10" borderId="3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 applyProtection="1">
      <alignment horizontal="center"/>
      <protection locked="0"/>
    </xf>
    <xf numFmtId="0" fontId="3" fillId="10" borderId="3" xfId="0" applyFont="1" applyFill="1" applyBorder="1" applyAlignment="1" applyProtection="1">
      <alignment horizontal="center" vertical="center" wrapText="1"/>
    </xf>
    <xf numFmtId="2" fontId="14" fillId="10" borderId="3" xfId="0" applyNumberFormat="1" applyFont="1" applyFill="1" applyBorder="1" applyAlignment="1" applyProtection="1">
      <alignment horizontal="center" wrapText="1"/>
    </xf>
    <xf numFmtId="2" fontId="3" fillId="10" borderId="3" xfId="0" applyNumberFormat="1" applyFont="1" applyFill="1" applyBorder="1" applyAlignment="1" applyProtection="1">
      <alignment horizontal="center" vertical="center"/>
    </xf>
    <xf numFmtId="2" fontId="5" fillId="10" borderId="3" xfId="0" applyNumberFormat="1" applyFont="1" applyFill="1" applyBorder="1" applyAlignment="1" applyProtection="1">
      <alignment horizontal="center"/>
    </xf>
    <xf numFmtId="2" fontId="4" fillId="7" borderId="3" xfId="0" applyNumberFormat="1" applyFont="1" applyFill="1" applyBorder="1" applyAlignment="1" applyProtection="1">
      <alignment horizontal="center"/>
      <protection locked="0"/>
    </xf>
    <xf numFmtId="0" fontId="0" fillId="0" borderId="4" xfId="0" applyBorder="1" applyAlignment="1"/>
    <xf numFmtId="0" fontId="0" fillId="0" borderId="12" xfId="0" applyBorder="1" applyAlignment="1"/>
    <xf numFmtId="0" fontId="3" fillId="10" borderId="3" xfId="0" applyFont="1" applyFill="1" applyBorder="1"/>
    <xf numFmtId="164" fontId="10" fillId="10" borderId="14" xfId="0" applyNumberFormat="1" applyFont="1" applyFill="1" applyBorder="1" applyAlignment="1">
      <alignment horizontal="center"/>
    </xf>
    <xf numFmtId="164" fontId="7" fillId="10" borderId="3" xfId="0" applyNumberFormat="1" applyFont="1" applyFill="1" applyBorder="1" applyAlignment="1">
      <alignment horizontal="right"/>
    </xf>
    <xf numFmtId="164" fontId="9" fillId="10" borderId="3" xfId="0" applyNumberFormat="1" applyFont="1" applyFill="1" applyBorder="1" applyAlignment="1">
      <alignment horizontal="center"/>
    </xf>
    <xf numFmtId="164" fontId="19" fillId="10" borderId="3" xfId="0" applyNumberFormat="1" applyFont="1" applyFill="1" applyBorder="1"/>
    <xf numFmtId="164" fontId="6" fillId="10" borderId="3" xfId="0" applyNumberFormat="1" applyFont="1" applyFill="1" applyBorder="1" applyAlignment="1">
      <alignment horizontal="right"/>
    </xf>
    <xf numFmtId="0" fontId="12" fillId="0" borderId="0" xfId="0" applyFont="1" applyFill="1" applyBorder="1" applyAlignment="1"/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0" fillId="10" borderId="3" xfId="0" applyNumberFormat="1" applyFill="1" applyBorder="1" applyAlignment="1">
      <alignment horizontal="center" vertical="center"/>
    </xf>
    <xf numFmtId="164" fontId="0" fillId="0" borderId="3" xfId="0" applyNumberFormat="1" applyFill="1" applyBorder="1"/>
    <xf numFmtId="14" fontId="0" fillId="10" borderId="3" xfId="0" applyNumberFormat="1" applyFill="1" applyBorder="1" applyAlignment="1">
      <alignment horizontal="center" vertical="center"/>
    </xf>
    <xf numFmtId="14" fontId="0" fillId="0" borderId="3" xfId="0" applyNumberFormat="1" applyFill="1" applyBorder="1"/>
    <xf numFmtId="14" fontId="0" fillId="10" borderId="3" xfId="0" applyNumberFormat="1" applyFill="1" applyBorder="1"/>
    <xf numFmtId="0" fontId="29" fillId="0" borderId="0" xfId="0" applyFont="1"/>
    <xf numFmtId="11" fontId="1" fillId="3" borderId="3" xfId="0" applyNumberFormat="1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distributed" wrapText="1"/>
    </xf>
    <xf numFmtId="0" fontId="0" fillId="3" borderId="0" xfId="0" applyFill="1" applyBorder="1"/>
    <xf numFmtId="0" fontId="0" fillId="11" borderId="0" xfId="0" applyFill="1"/>
    <xf numFmtId="164" fontId="1" fillId="0" borderId="3" xfId="0" applyNumberFormat="1" applyFont="1" applyBorder="1" applyAlignment="1" applyProtection="1">
      <alignment horizontal="center"/>
      <protection locked="0"/>
    </xf>
    <xf numFmtId="9" fontId="1" fillId="0" borderId="3" xfId="5" applyFont="1" applyBorder="1" applyAlignment="1" applyProtection="1">
      <alignment horizontal="center"/>
      <protection locked="0"/>
    </xf>
    <xf numFmtId="9" fontId="31" fillId="0" borderId="0" xfId="5" applyFont="1" applyAlignment="1">
      <alignment vertical="center" wrapText="1"/>
    </xf>
    <xf numFmtId="0" fontId="30" fillId="6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3" fillId="0" borderId="3" xfId="3" applyBorder="1" applyAlignment="1" applyProtection="1">
      <alignment horizontal="left" wrapText="1"/>
    </xf>
    <xf numFmtId="14" fontId="0" fillId="0" borderId="3" xfId="0" applyNumberFormat="1" applyBorder="1" applyAlignment="1">
      <alignment horizontal="left" wrapText="1"/>
    </xf>
    <xf numFmtId="0" fontId="1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4" fillId="0" borderId="3" xfId="0" applyFont="1" applyBorder="1" applyAlignment="1" applyProtection="1">
      <alignment horizontal="left" wrapText="1"/>
      <protection locked="0"/>
    </xf>
    <xf numFmtId="15" fontId="4" fillId="10" borderId="3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3" fillId="6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left" wrapText="1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13" fillId="0" borderId="3" xfId="3" applyBorder="1" applyAlignment="1" applyProtection="1"/>
    <xf numFmtId="0" fontId="4" fillId="0" borderId="3" xfId="0" applyFont="1" applyBorder="1"/>
    <xf numFmtId="0" fontId="3" fillId="0" borderId="3" xfId="0" applyFont="1" applyBorder="1" applyAlignment="1">
      <alignment horizontal="left"/>
    </xf>
    <xf numFmtId="0" fontId="5" fillId="0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1" fillId="10" borderId="3" xfId="0" applyFont="1" applyFill="1" applyBorder="1" applyAlignment="1" applyProtection="1">
      <alignment horizontal="center" vertical="center"/>
    </xf>
    <xf numFmtId="0" fontId="11" fillId="10" borderId="3" xfId="0" applyFont="1" applyFill="1" applyBorder="1" applyAlignment="1" applyProtection="1">
      <alignment horizontal="center" vertical="center" wrapText="1"/>
      <protection locked="0"/>
    </xf>
    <xf numFmtId="0" fontId="15" fillId="10" borderId="3" xfId="0" applyFont="1" applyFill="1" applyBorder="1" applyAlignment="1" applyProtection="1">
      <alignment horizontal="center" vertical="center" wrapText="1"/>
      <protection locked="0"/>
    </xf>
    <xf numFmtId="0" fontId="2" fillId="6" borderId="0" xfId="0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center"/>
    </xf>
    <xf numFmtId="0" fontId="4" fillId="10" borderId="3" xfId="0" applyFont="1" applyFill="1" applyBorder="1" applyAlignment="1" applyProtection="1">
      <alignment horizontal="center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3" fillId="0" borderId="3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left"/>
      <protection locked="0"/>
    </xf>
    <xf numFmtId="0" fontId="11" fillId="6" borderId="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8" fillId="0" borderId="3" xfId="0" applyFont="1" applyBorder="1" applyAlignment="1" applyProtection="1">
      <alignment horizontal="left"/>
      <protection locked="0"/>
    </xf>
    <xf numFmtId="0" fontId="9" fillId="0" borderId="3" xfId="0" applyFont="1" applyBorder="1" applyAlignment="1" applyProtection="1">
      <alignment horizontal="center"/>
    </xf>
    <xf numFmtId="49" fontId="9" fillId="10" borderId="3" xfId="0" applyNumberFormat="1" applyFont="1" applyFill="1" applyBorder="1" applyAlignment="1" applyProtection="1">
      <alignment vertical="center"/>
      <protection locked="0"/>
    </xf>
    <xf numFmtId="0" fontId="0" fillId="10" borderId="13" xfId="0" applyFill="1" applyBorder="1" applyAlignment="1" applyProtection="1">
      <alignment vertical="center"/>
      <protection locked="0"/>
    </xf>
    <xf numFmtId="0" fontId="0" fillId="10" borderId="12" xfId="0" applyFill="1" applyBorder="1" applyAlignment="1" applyProtection="1">
      <alignment vertical="center"/>
      <protection locked="0"/>
    </xf>
    <xf numFmtId="0" fontId="11" fillId="6" borderId="3" xfId="0" applyFont="1" applyFill="1" applyBorder="1" applyAlignment="1">
      <alignment horizontal="center"/>
    </xf>
    <xf numFmtId="49" fontId="3" fillId="10" borderId="3" xfId="0" applyNumberFormat="1" applyFont="1" applyFill="1" applyBorder="1" applyAlignment="1" applyProtection="1">
      <alignment horizontal="left" vertical="center" wrapText="1" indent="3"/>
      <protection locked="0"/>
    </xf>
    <xf numFmtId="0" fontId="3" fillId="10" borderId="3" xfId="0" applyNumberFormat="1" applyFont="1" applyFill="1" applyBorder="1" applyAlignment="1" applyProtection="1">
      <alignment horizontal="left" vertical="center" wrapText="1" indent="3"/>
      <protection locked="0"/>
    </xf>
    <xf numFmtId="0" fontId="9" fillId="2" borderId="0" xfId="0" applyFont="1" applyFill="1" applyBorder="1" applyAlignment="1" applyProtection="1">
      <alignment horizontal="left"/>
    </xf>
    <xf numFmtId="164" fontId="6" fillId="10" borderId="4" xfId="0" applyNumberFormat="1" applyFont="1" applyFill="1" applyBorder="1" applyAlignment="1">
      <alignment horizontal="center"/>
    </xf>
    <xf numFmtId="164" fontId="6" fillId="10" borderId="12" xfId="0" applyNumberFormat="1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15" fontId="6" fillId="10" borderId="4" xfId="0" applyNumberFormat="1" applyFont="1" applyFill="1" applyBorder="1" applyAlignment="1">
      <alignment horizontal="center"/>
    </xf>
    <xf numFmtId="15" fontId="6" fillId="10" borderId="13" xfId="0" applyNumberFormat="1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164" fontId="19" fillId="6" borderId="3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17" fillId="0" borderId="4" xfId="0" applyNumberFormat="1" applyFont="1" applyBorder="1" applyAlignment="1" applyProtection="1">
      <alignment horizontal="center" vertical="distributed" wrapText="1"/>
      <protection locked="0"/>
    </xf>
    <xf numFmtId="0" fontId="8" fillId="0" borderId="13" xfId="0" applyFont="1" applyBorder="1" applyAlignment="1">
      <alignment horizontal="center" vertical="distributed" wrapText="1"/>
    </xf>
    <xf numFmtId="0" fontId="8" fillId="0" borderId="12" xfId="0" applyFont="1" applyBorder="1" applyAlignment="1">
      <alignment horizontal="center" vertical="distributed" wrapText="1"/>
    </xf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9" borderId="14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15" xfId="0" applyBorder="1" applyAlignment="1">
      <alignment horizontal="left"/>
    </xf>
    <xf numFmtId="164" fontId="29" fillId="10" borderId="3" xfId="0" applyNumberFormat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0" fillId="0" borderId="15" xfId="0" applyBorder="1" applyAlignment="1"/>
    <xf numFmtId="0" fontId="12" fillId="6" borderId="3" xfId="0" applyFont="1" applyFill="1" applyBorder="1" applyAlignment="1">
      <alignment horizontal="center"/>
    </xf>
    <xf numFmtId="0" fontId="0" fillId="10" borderId="4" xfId="0" applyFill="1" applyBorder="1" applyAlignment="1" applyProtection="1">
      <alignment horizontal="center"/>
      <protection locked="0"/>
    </xf>
    <xf numFmtId="0" fontId="0" fillId="10" borderId="12" xfId="0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0" fillId="0" borderId="3" xfId="0" applyFill="1" applyBorder="1" applyAlignment="1" applyProtection="1">
      <alignment horizontal="left" vertical="top" wrapText="1" indent="1"/>
      <protection locked="0"/>
    </xf>
    <xf numFmtId="164" fontId="8" fillId="0" borderId="0" xfId="0" applyNumberFormat="1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18" xfId="0" applyFont="1" applyFill="1" applyBorder="1" applyAlignment="1">
      <alignment horizontal="left"/>
    </xf>
    <xf numFmtId="0" fontId="4" fillId="4" borderId="19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20" fillId="4" borderId="4" xfId="0" applyFont="1" applyFill="1" applyBorder="1" applyAlignment="1">
      <alignment horizontal="left"/>
    </xf>
    <xf numFmtId="0" fontId="20" fillId="4" borderId="12" xfId="0" applyFont="1" applyFill="1" applyBorder="1" applyAlignment="1">
      <alignment horizontal="left"/>
    </xf>
    <xf numFmtId="0" fontId="27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12" fillId="6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wrapText="1"/>
    </xf>
    <xf numFmtId="0" fontId="0" fillId="10" borderId="3" xfId="0" applyFill="1" applyBorder="1" applyAlignment="1">
      <alignment horizontal="center"/>
    </xf>
    <xf numFmtId="0" fontId="28" fillId="6" borderId="3" xfId="0" applyFon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</cellXfs>
  <cellStyles count="6">
    <cellStyle name="Currency" xfId="1" builtinId="4"/>
    <cellStyle name="Currency 2" xfId="2"/>
    <cellStyle name="Hyperlink" xfId="3" builtinId="8"/>
    <cellStyle name="Normal" xfId="0" builtinId="0"/>
    <cellStyle name="Normal 2" xfId="4"/>
    <cellStyle name="Percent" xfId="5" builtinId="5"/>
  </cellStyles>
  <dxfs count="29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010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81"/>
  <sheetViews>
    <sheetView showGridLines="0" topLeftCell="A16" workbookViewId="0">
      <selection activeCell="K3" sqref="K3:N3"/>
    </sheetView>
  </sheetViews>
  <sheetFormatPr defaultRowHeight="12.75"/>
  <cols>
    <col min="1" max="1" width="4.42578125" customWidth="1"/>
    <col min="2" max="2" width="22.140625" customWidth="1"/>
    <col min="10" max="10" width="14.7109375" customWidth="1"/>
  </cols>
  <sheetData>
    <row r="1" spans="1:14" ht="15.75" customHeight="1">
      <c r="A1" s="3"/>
      <c r="B1" s="220" t="s">
        <v>126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</row>
    <row r="2" spans="1:14" ht="12.75" customHeight="1"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</row>
    <row r="3" spans="1:14" ht="12.75" customHeight="1">
      <c r="B3" s="50" t="s">
        <v>149</v>
      </c>
      <c r="C3" s="226"/>
      <c r="D3" s="226"/>
      <c r="E3" s="226"/>
      <c r="F3" s="226"/>
      <c r="G3" s="226"/>
      <c r="H3" s="226"/>
      <c r="I3" s="227" t="s">
        <v>151</v>
      </c>
      <c r="J3" s="227"/>
      <c r="K3" s="226"/>
      <c r="L3" s="226"/>
      <c r="M3" s="226"/>
      <c r="N3" s="226"/>
    </row>
    <row r="4" spans="1:14">
      <c r="B4" s="51" t="s">
        <v>30</v>
      </c>
      <c r="C4" s="222"/>
      <c r="D4" s="223"/>
      <c r="E4" s="223"/>
      <c r="F4" s="223"/>
      <c r="G4" s="223"/>
      <c r="H4" s="223"/>
      <c r="I4" s="228" t="s">
        <v>31</v>
      </c>
      <c r="J4" s="228"/>
      <c r="K4" s="222"/>
      <c r="L4" s="223"/>
      <c r="M4" s="223"/>
      <c r="N4" s="223"/>
    </row>
    <row r="5" spans="1:14">
      <c r="B5" s="51" t="s">
        <v>127</v>
      </c>
      <c r="C5" s="222"/>
      <c r="D5" s="223"/>
      <c r="E5" s="223"/>
      <c r="F5" s="223"/>
      <c r="G5" s="223"/>
      <c r="H5" s="223"/>
      <c r="I5" s="228" t="s">
        <v>129</v>
      </c>
      <c r="J5" s="228"/>
      <c r="K5" s="222"/>
      <c r="L5" s="223"/>
      <c r="M5" s="223"/>
      <c r="N5" s="223"/>
    </row>
    <row r="6" spans="1:14">
      <c r="B6" s="51" t="s">
        <v>414</v>
      </c>
      <c r="C6" s="223"/>
      <c r="D6" s="223"/>
      <c r="E6" s="223"/>
      <c r="F6" s="223"/>
      <c r="G6" s="223"/>
      <c r="H6" s="223"/>
      <c r="I6" s="228" t="s">
        <v>130</v>
      </c>
      <c r="J6" s="228"/>
      <c r="K6" s="223"/>
      <c r="L6" s="223"/>
      <c r="M6" s="223"/>
      <c r="N6" s="223"/>
    </row>
    <row r="7" spans="1:14">
      <c r="B7" s="51" t="s">
        <v>128</v>
      </c>
      <c r="C7" s="224"/>
      <c r="D7" s="223"/>
      <c r="E7" s="223"/>
      <c r="F7" s="223"/>
      <c r="G7" s="223"/>
      <c r="H7" s="223"/>
      <c r="I7" s="228" t="s">
        <v>146</v>
      </c>
      <c r="J7" s="228"/>
      <c r="K7" s="225"/>
      <c r="L7" s="225"/>
      <c r="M7" s="225"/>
      <c r="N7" s="225"/>
    </row>
    <row r="8" spans="1:14">
      <c r="B8" s="51" t="s">
        <v>141</v>
      </c>
      <c r="C8" s="222"/>
      <c r="D8" s="223"/>
      <c r="E8" s="223"/>
      <c r="F8" s="223"/>
      <c r="G8" s="223"/>
      <c r="H8" s="223"/>
      <c r="I8" s="228" t="s">
        <v>145</v>
      </c>
      <c r="J8" s="228"/>
      <c r="K8" s="225"/>
      <c r="L8" s="223"/>
      <c r="M8" s="223"/>
      <c r="N8" s="223"/>
    </row>
    <row r="9" spans="1:14">
      <c r="B9" s="51" t="s">
        <v>142</v>
      </c>
      <c r="C9" s="222"/>
      <c r="D9" s="223"/>
      <c r="E9" s="223"/>
      <c r="F9" s="223"/>
      <c r="G9" s="223"/>
      <c r="H9" s="223"/>
      <c r="I9" s="228" t="s">
        <v>147</v>
      </c>
      <c r="J9" s="228"/>
      <c r="K9" s="222"/>
      <c r="L9" s="223"/>
      <c r="M9" s="223"/>
      <c r="N9" s="223"/>
    </row>
    <row r="10" spans="1:14">
      <c r="B10" s="51" t="s">
        <v>143</v>
      </c>
      <c r="C10" s="222"/>
      <c r="D10" s="223"/>
      <c r="E10" s="223"/>
      <c r="F10" s="223"/>
      <c r="G10" s="223"/>
      <c r="H10" s="223"/>
      <c r="I10" s="228" t="s">
        <v>148</v>
      </c>
      <c r="J10" s="228"/>
      <c r="K10" s="222"/>
      <c r="L10" s="223"/>
      <c r="M10" s="223"/>
      <c r="N10" s="223"/>
    </row>
    <row r="11" spans="1:14">
      <c r="B11" s="51" t="s">
        <v>152</v>
      </c>
      <c r="C11" s="222"/>
      <c r="D11" s="222"/>
      <c r="E11" s="222"/>
      <c r="F11" s="222"/>
      <c r="G11" s="222"/>
      <c r="H11" s="222"/>
      <c r="I11" s="229" t="s">
        <v>415</v>
      </c>
      <c r="J11" s="229"/>
      <c r="K11" s="222"/>
      <c r="L11" s="222"/>
      <c r="M11" s="222"/>
      <c r="N11" s="222"/>
    </row>
    <row r="12" spans="1:14">
      <c r="B12" s="51"/>
      <c r="C12" s="222"/>
      <c r="D12" s="222"/>
      <c r="E12" s="222"/>
      <c r="F12" s="222"/>
      <c r="G12" s="222"/>
      <c r="H12" s="222"/>
      <c r="I12" s="228" t="s">
        <v>161</v>
      </c>
      <c r="J12" s="228"/>
      <c r="K12" s="222"/>
      <c r="L12" s="222"/>
      <c r="M12" s="222"/>
      <c r="N12" s="222"/>
    </row>
    <row r="13" spans="1:14">
      <c r="A13" s="47"/>
      <c r="B13" s="53" t="s">
        <v>131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</row>
    <row r="14" spans="1:14">
      <c r="B14" s="51" t="s">
        <v>132</v>
      </c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</row>
    <row r="15" spans="1:14">
      <c r="B15" s="51" t="s">
        <v>33</v>
      </c>
      <c r="C15" s="222"/>
      <c r="D15" s="223"/>
      <c r="E15" s="223"/>
      <c r="F15" s="223"/>
      <c r="G15" s="223"/>
      <c r="H15" s="223"/>
      <c r="I15" s="223"/>
      <c r="J15" s="223"/>
      <c r="K15" s="223"/>
      <c r="L15" s="223"/>
      <c r="M15" s="223"/>
      <c r="N15" s="223"/>
    </row>
    <row r="16" spans="1:14">
      <c r="B16" s="51" t="s">
        <v>133</v>
      </c>
      <c r="C16" s="222"/>
      <c r="D16" s="223"/>
      <c r="E16" s="223"/>
      <c r="F16" s="223"/>
      <c r="G16" s="223"/>
      <c r="H16" s="223"/>
      <c r="I16" s="223"/>
      <c r="J16" s="223"/>
      <c r="K16" s="223"/>
      <c r="L16" s="223"/>
      <c r="M16" s="223"/>
      <c r="N16" s="223"/>
    </row>
    <row r="17" spans="1:14">
      <c r="A17" s="47"/>
      <c r="B17" s="53" t="s">
        <v>417</v>
      </c>
      <c r="C17" s="221"/>
      <c r="D17" s="221"/>
      <c r="E17" s="221"/>
      <c r="F17" s="221"/>
      <c r="G17" s="221"/>
      <c r="H17" s="221"/>
      <c r="I17" s="221"/>
      <c r="J17" s="221"/>
      <c r="K17" s="221"/>
      <c r="L17" s="221"/>
      <c r="M17" s="221"/>
      <c r="N17" s="221"/>
    </row>
    <row r="18" spans="1:14">
      <c r="B18" s="51" t="s">
        <v>132</v>
      </c>
      <c r="C18" s="222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</row>
    <row r="19" spans="1:14">
      <c r="B19" s="51" t="s">
        <v>33</v>
      </c>
      <c r="C19" s="222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</row>
    <row r="20" spans="1:14">
      <c r="B20" s="51" t="s">
        <v>133</v>
      </c>
      <c r="C20" s="222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</row>
    <row r="21" spans="1:14">
      <c r="B21" s="51" t="s">
        <v>134</v>
      </c>
      <c r="C21" s="182" t="s">
        <v>135</v>
      </c>
      <c r="D21" s="54"/>
      <c r="E21" s="182" t="s">
        <v>136</v>
      </c>
      <c r="F21" s="54"/>
      <c r="G21" s="182" t="s">
        <v>137</v>
      </c>
      <c r="H21" s="54"/>
      <c r="I21" s="182" t="s">
        <v>138</v>
      </c>
      <c r="J21" s="54"/>
      <c r="K21" s="182" t="s">
        <v>139</v>
      </c>
      <c r="L21" s="54"/>
      <c r="M21" s="182" t="s">
        <v>140</v>
      </c>
      <c r="N21" s="54"/>
    </row>
    <row r="22" spans="1:14">
      <c r="B22" s="53" t="s">
        <v>153</v>
      </c>
      <c r="C22" s="221"/>
      <c r="D22" s="221"/>
      <c r="E22" s="221"/>
      <c r="F22" s="221"/>
      <c r="G22" s="221"/>
      <c r="H22" s="221"/>
      <c r="I22" s="221"/>
      <c r="J22" s="221"/>
      <c r="K22" s="221"/>
      <c r="L22" s="221"/>
      <c r="M22" s="221"/>
      <c r="N22" s="221"/>
    </row>
    <row r="23" spans="1:14">
      <c r="B23" s="52">
        <v>1</v>
      </c>
      <c r="C23" s="223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23"/>
    </row>
    <row r="24" spans="1:14">
      <c r="B24" s="52">
        <v>2</v>
      </c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</row>
    <row r="25" spans="1:14">
      <c r="B25" s="52">
        <v>3</v>
      </c>
      <c r="C25" s="223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23"/>
    </row>
    <row r="26" spans="1:14">
      <c r="B26" s="52">
        <v>4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</row>
    <row r="27" spans="1:14">
      <c r="B27" s="52">
        <v>5</v>
      </c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</row>
    <row r="28" spans="1:14">
      <c r="B28" s="52">
        <v>6</v>
      </c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</row>
    <row r="29" spans="1:14">
      <c r="B29" s="52">
        <v>7</v>
      </c>
      <c r="C29" s="223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23"/>
    </row>
    <row r="30" spans="1:14">
      <c r="B30" s="52">
        <v>8</v>
      </c>
      <c r="C30" s="223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23"/>
    </row>
    <row r="31" spans="1:14">
      <c r="B31" s="52">
        <v>9</v>
      </c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</row>
    <row r="32" spans="1:14">
      <c r="B32" s="52">
        <v>10</v>
      </c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</row>
    <row r="33" spans="2:14">
      <c r="B33" s="52">
        <v>11</v>
      </c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</row>
    <row r="34" spans="2:14">
      <c r="B34" s="52">
        <v>12</v>
      </c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</row>
    <row r="35" spans="2:14">
      <c r="B35" s="52">
        <v>13</v>
      </c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</row>
    <row r="36" spans="2:14">
      <c r="B36" s="52">
        <v>14</v>
      </c>
      <c r="C36" s="223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23"/>
    </row>
    <row r="37" spans="2:14">
      <c r="B37" s="52">
        <v>15</v>
      </c>
      <c r="C37" s="223"/>
      <c r="D37" s="223"/>
      <c r="E37" s="223"/>
      <c r="F37" s="223"/>
      <c r="G37" s="223"/>
      <c r="H37" s="223"/>
      <c r="I37" s="223"/>
      <c r="J37" s="223"/>
      <c r="K37" s="223"/>
      <c r="L37" s="223"/>
      <c r="M37" s="223"/>
      <c r="N37" s="223"/>
    </row>
    <row r="38" spans="2:14">
      <c r="B38" s="52">
        <v>16</v>
      </c>
      <c r="C38" s="223"/>
      <c r="D38" s="223"/>
      <c r="E38" s="223"/>
      <c r="F38" s="223"/>
      <c r="G38" s="223"/>
      <c r="H38" s="223"/>
      <c r="I38" s="223"/>
      <c r="J38" s="223"/>
      <c r="K38" s="223"/>
      <c r="L38" s="223"/>
      <c r="M38" s="223"/>
      <c r="N38" s="223"/>
    </row>
    <row r="39" spans="2:14">
      <c r="B39" s="52">
        <v>17</v>
      </c>
      <c r="C39" s="223"/>
      <c r="D39" s="223"/>
      <c r="E39" s="223"/>
      <c r="F39" s="223"/>
      <c r="G39" s="223"/>
      <c r="H39" s="223"/>
      <c r="I39" s="223"/>
      <c r="J39" s="223"/>
      <c r="K39" s="223"/>
      <c r="L39" s="223"/>
      <c r="M39" s="223"/>
      <c r="N39" s="223"/>
    </row>
    <row r="40" spans="2:14">
      <c r="B40" s="52">
        <v>18</v>
      </c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</row>
    <row r="41" spans="2:14">
      <c r="B41" s="52">
        <v>19</v>
      </c>
      <c r="C41" s="223"/>
      <c r="D41" s="223"/>
      <c r="E41" s="223"/>
      <c r="F41" s="223"/>
      <c r="G41" s="223"/>
      <c r="H41" s="223"/>
      <c r="I41" s="223"/>
      <c r="J41" s="223"/>
      <c r="K41" s="223"/>
      <c r="L41" s="223"/>
      <c r="M41" s="223"/>
      <c r="N41" s="223"/>
    </row>
    <row r="42" spans="2:14">
      <c r="B42" s="52">
        <v>20</v>
      </c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</row>
    <row r="43" spans="2:14">
      <c r="B43" s="52">
        <v>21</v>
      </c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</row>
    <row r="44" spans="2:14">
      <c r="B44" s="52">
        <v>22</v>
      </c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</row>
    <row r="45" spans="2:14">
      <c r="B45" s="52">
        <v>23</v>
      </c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</row>
    <row r="46" spans="2:14">
      <c r="B46" s="52">
        <v>24</v>
      </c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</row>
    <row r="47" spans="2:14">
      <c r="B47" s="52">
        <v>25</v>
      </c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223"/>
    </row>
    <row r="48" spans="2:14">
      <c r="B48" s="52">
        <v>26</v>
      </c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</row>
    <row r="49" spans="2:14">
      <c r="B49" s="52">
        <v>27</v>
      </c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</row>
    <row r="50" spans="2:14">
      <c r="B50" s="52">
        <v>28</v>
      </c>
      <c r="C50" s="223"/>
      <c r="D50" s="223"/>
      <c r="E50" s="223"/>
      <c r="F50" s="223"/>
      <c r="G50" s="223"/>
      <c r="H50" s="223"/>
      <c r="I50" s="223"/>
      <c r="J50" s="223"/>
      <c r="K50" s="223"/>
      <c r="L50" s="223"/>
      <c r="M50" s="223"/>
      <c r="N50" s="223"/>
    </row>
    <row r="51" spans="2:14">
      <c r="B51" s="52">
        <v>29</v>
      </c>
      <c r="C51" s="223"/>
      <c r="D51" s="223"/>
      <c r="E51" s="223"/>
      <c r="F51" s="223"/>
      <c r="G51" s="223"/>
      <c r="H51" s="223"/>
      <c r="I51" s="223"/>
      <c r="J51" s="223"/>
      <c r="K51" s="223"/>
      <c r="L51" s="223"/>
      <c r="M51" s="223"/>
      <c r="N51" s="223"/>
    </row>
    <row r="52" spans="2:14">
      <c r="B52" s="52">
        <v>30</v>
      </c>
      <c r="C52" s="223"/>
      <c r="D52" s="223"/>
      <c r="E52" s="223"/>
      <c r="F52" s="223"/>
      <c r="G52" s="223"/>
      <c r="H52" s="223"/>
      <c r="I52" s="223"/>
      <c r="J52" s="223"/>
      <c r="K52" s="223"/>
      <c r="L52" s="223"/>
      <c r="M52" s="223"/>
      <c r="N52" s="223"/>
    </row>
    <row r="53" spans="2:14">
      <c r="B53" s="52">
        <v>31</v>
      </c>
      <c r="C53" s="223"/>
      <c r="D53" s="223"/>
      <c r="E53" s="223"/>
      <c r="F53" s="223"/>
      <c r="G53" s="223"/>
      <c r="H53" s="223"/>
      <c r="I53" s="223"/>
      <c r="J53" s="223"/>
      <c r="K53" s="223"/>
      <c r="L53" s="223"/>
      <c r="M53" s="223"/>
      <c r="N53" s="223"/>
    </row>
    <row r="54" spans="2:14">
      <c r="B54" s="52">
        <v>32</v>
      </c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</row>
    <row r="55" spans="2:14">
      <c r="B55" s="52">
        <v>33</v>
      </c>
      <c r="C55" s="223"/>
      <c r="D55" s="223"/>
      <c r="E55" s="223"/>
      <c r="F55" s="223"/>
      <c r="G55" s="223"/>
      <c r="H55" s="223"/>
      <c r="I55" s="223"/>
      <c r="J55" s="223"/>
      <c r="K55" s="223"/>
      <c r="L55" s="223"/>
      <c r="M55" s="223"/>
      <c r="N55" s="223"/>
    </row>
    <row r="56" spans="2:14">
      <c r="B56" s="52">
        <v>34</v>
      </c>
      <c r="C56" s="223"/>
      <c r="D56" s="223"/>
      <c r="E56" s="223"/>
      <c r="F56" s="223"/>
      <c r="G56" s="223"/>
      <c r="H56" s="223"/>
      <c r="I56" s="223"/>
      <c r="J56" s="223"/>
      <c r="K56" s="223"/>
      <c r="L56" s="223"/>
      <c r="M56" s="223"/>
      <c r="N56" s="223"/>
    </row>
    <row r="57" spans="2:14">
      <c r="B57" s="52">
        <v>35</v>
      </c>
      <c r="C57" s="223"/>
      <c r="D57" s="223"/>
      <c r="E57" s="223"/>
      <c r="F57" s="223"/>
      <c r="G57" s="223"/>
      <c r="H57" s="223"/>
      <c r="I57" s="223"/>
      <c r="J57" s="223"/>
      <c r="K57" s="223"/>
      <c r="L57" s="223"/>
      <c r="M57" s="223"/>
      <c r="N57" s="223"/>
    </row>
    <row r="58" spans="2:14">
      <c r="B58" s="52">
        <v>36</v>
      </c>
      <c r="C58" s="223"/>
      <c r="D58" s="223"/>
      <c r="E58" s="223"/>
      <c r="F58" s="223"/>
      <c r="G58" s="223"/>
      <c r="H58" s="223"/>
      <c r="I58" s="223"/>
      <c r="J58" s="223"/>
      <c r="K58" s="223"/>
      <c r="L58" s="223"/>
      <c r="M58" s="223"/>
      <c r="N58" s="223"/>
    </row>
    <row r="59" spans="2:14">
      <c r="B59" s="52">
        <v>37</v>
      </c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</row>
    <row r="60" spans="2:14">
      <c r="B60" s="52">
        <v>38</v>
      </c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</row>
    <row r="61" spans="2:14">
      <c r="B61" s="52">
        <v>39</v>
      </c>
      <c r="C61" s="223"/>
      <c r="D61" s="223"/>
      <c r="E61" s="223"/>
      <c r="F61" s="223"/>
      <c r="G61" s="223"/>
      <c r="H61" s="223"/>
      <c r="I61" s="223"/>
      <c r="J61" s="223"/>
      <c r="K61" s="223"/>
      <c r="L61" s="223"/>
      <c r="M61" s="223"/>
      <c r="N61" s="223"/>
    </row>
    <row r="62" spans="2:14">
      <c r="B62" s="52">
        <v>40</v>
      </c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3"/>
      <c r="N62" s="223"/>
    </row>
    <row r="63" spans="2:14">
      <c r="B63" s="52">
        <v>41</v>
      </c>
      <c r="C63" s="223"/>
      <c r="D63" s="223"/>
      <c r="E63" s="223"/>
      <c r="F63" s="223"/>
      <c r="G63" s="223"/>
      <c r="H63" s="223"/>
      <c r="I63" s="223"/>
      <c r="J63" s="223"/>
      <c r="K63" s="223"/>
      <c r="L63" s="223"/>
      <c r="M63" s="223"/>
      <c r="N63" s="223"/>
    </row>
    <row r="64" spans="2:14">
      <c r="B64" s="52">
        <v>42</v>
      </c>
      <c r="C64" s="223"/>
      <c r="D64" s="223"/>
      <c r="E64" s="223"/>
      <c r="F64" s="223"/>
      <c r="G64" s="223"/>
      <c r="H64" s="223"/>
      <c r="I64" s="223"/>
      <c r="J64" s="223"/>
      <c r="K64" s="223"/>
      <c r="L64" s="223"/>
      <c r="M64" s="223"/>
      <c r="N64" s="223"/>
    </row>
    <row r="65" spans="2:14">
      <c r="B65" s="52">
        <v>43</v>
      </c>
      <c r="C65" s="223"/>
      <c r="D65" s="223"/>
      <c r="E65" s="223"/>
      <c r="F65" s="223"/>
      <c r="G65" s="223"/>
      <c r="H65" s="223"/>
      <c r="I65" s="223"/>
      <c r="J65" s="223"/>
      <c r="K65" s="223"/>
      <c r="L65" s="223"/>
      <c r="M65" s="223"/>
      <c r="N65" s="223"/>
    </row>
    <row r="66" spans="2:14">
      <c r="B66" s="52">
        <v>44</v>
      </c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</row>
    <row r="67" spans="2:14">
      <c r="B67" s="52">
        <v>45</v>
      </c>
      <c r="C67" s="223"/>
      <c r="D67" s="223"/>
      <c r="E67" s="223"/>
      <c r="F67" s="223"/>
      <c r="G67" s="223"/>
      <c r="H67" s="223"/>
      <c r="I67" s="223"/>
      <c r="J67" s="223"/>
      <c r="K67" s="223"/>
      <c r="L67" s="223"/>
      <c r="M67" s="223"/>
      <c r="N67" s="223"/>
    </row>
    <row r="68" spans="2:14">
      <c r="B68" s="52">
        <v>46</v>
      </c>
      <c r="C68" s="223"/>
      <c r="D68" s="223"/>
      <c r="E68" s="223"/>
      <c r="F68" s="223"/>
      <c r="G68" s="223"/>
      <c r="H68" s="223"/>
      <c r="I68" s="223"/>
      <c r="J68" s="223"/>
      <c r="K68" s="223"/>
      <c r="L68" s="223"/>
      <c r="M68" s="223"/>
      <c r="N68" s="223"/>
    </row>
    <row r="69" spans="2:14">
      <c r="B69" s="52">
        <v>47</v>
      </c>
      <c r="C69" s="223"/>
      <c r="D69" s="223"/>
      <c r="E69" s="223"/>
      <c r="F69" s="223"/>
      <c r="G69" s="223"/>
      <c r="H69" s="223"/>
      <c r="I69" s="223"/>
      <c r="J69" s="223"/>
      <c r="K69" s="223"/>
      <c r="L69" s="223"/>
      <c r="M69" s="223"/>
      <c r="N69" s="223"/>
    </row>
    <row r="70" spans="2:14">
      <c r="B70" s="52">
        <v>48</v>
      </c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</row>
    <row r="71" spans="2:14">
      <c r="B71" s="52">
        <v>49</v>
      </c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</row>
    <row r="72" spans="2:14">
      <c r="B72" s="52">
        <v>50</v>
      </c>
      <c r="C72" s="223"/>
      <c r="D72" s="223"/>
      <c r="E72" s="223"/>
      <c r="F72" s="223"/>
      <c r="G72" s="223"/>
      <c r="H72" s="223"/>
      <c r="I72" s="223"/>
      <c r="J72" s="223"/>
      <c r="K72" s="223"/>
      <c r="L72" s="223"/>
      <c r="M72" s="223"/>
      <c r="N72" s="223"/>
    </row>
    <row r="73" spans="2:14">
      <c r="B73" s="52">
        <v>51</v>
      </c>
      <c r="C73" s="223"/>
      <c r="D73" s="223"/>
      <c r="E73" s="223"/>
      <c r="F73" s="223"/>
      <c r="G73" s="223"/>
      <c r="H73" s="223"/>
      <c r="I73" s="223"/>
      <c r="J73" s="223"/>
      <c r="K73" s="223"/>
      <c r="L73" s="223"/>
      <c r="M73" s="223"/>
      <c r="N73" s="223"/>
    </row>
    <row r="74" spans="2:14">
      <c r="B74" s="52">
        <v>52</v>
      </c>
      <c r="C74" s="223"/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</row>
    <row r="75" spans="2:14">
      <c r="B75" s="52">
        <v>53</v>
      </c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</row>
    <row r="76" spans="2:14">
      <c r="B76" s="52">
        <v>54</v>
      </c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</row>
    <row r="77" spans="2:14">
      <c r="B77" s="52">
        <v>55</v>
      </c>
      <c r="C77" s="223"/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</row>
    <row r="78" spans="2:14">
      <c r="B78" s="52">
        <v>56</v>
      </c>
      <c r="C78" s="223"/>
      <c r="D78" s="223"/>
      <c r="E78" s="223"/>
      <c r="F78" s="223"/>
      <c r="G78" s="223"/>
      <c r="H78" s="223"/>
      <c r="I78" s="223"/>
      <c r="J78" s="223"/>
      <c r="K78" s="223"/>
      <c r="L78" s="223"/>
      <c r="M78" s="223"/>
      <c r="N78" s="223"/>
    </row>
    <row r="79" spans="2:14">
      <c r="B79" s="52">
        <v>57</v>
      </c>
      <c r="C79" s="223"/>
      <c r="D79" s="223"/>
      <c r="E79" s="223"/>
      <c r="F79" s="223"/>
      <c r="G79" s="223"/>
      <c r="H79" s="223"/>
      <c r="I79" s="223"/>
      <c r="J79" s="223"/>
      <c r="K79" s="223"/>
      <c r="L79" s="223"/>
      <c r="M79" s="223"/>
      <c r="N79" s="223"/>
    </row>
    <row r="80" spans="2:14">
      <c r="B80" s="52">
        <v>58</v>
      </c>
      <c r="C80" s="223"/>
      <c r="D80" s="223"/>
      <c r="E80" s="223"/>
      <c r="F80" s="223"/>
      <c r="G80" s="223"/>
      <c r="H80" s="223"/>
      <c r="I80" s="223"/>
      <c r="J80" s="223"/>
      <c r="K80" s="223"/>
      <c r="L80" s="223"/>
      <c r="M80" s="223"/>
      <c r="N80" s="223"/>
    </row>
    <row r="81" spans="2:2">
      <c r="B81" s="49"/>
    </row>
  </sheetData>
  <mergeCells count="98">
    <mergeCell ref="C79:N79"/>
    <mergeCell ref="C80:N80"/>
    <mergeCell ref="C11:H11"/>
    <mergeCell ref="I11:J11"/>
    <mergeCell ref="K11:N11"/>
    <mergeCell ref="C73:N73"/>
    <mergeCell ref="C74:N74"/>
    <mergeCell ref="C75:N75"/>
    <mergeCell ref="C76:N76"/>
    <mergeCell ref="C77:N77"/>
    <mergeCell ref="C78:N78"/>
    <mergeCell ref="C67:N67"/>
    <mergeCell ref="C68:N68"/>
    <mergeCell ref="C69:N69"/>
    <mergeCell ref="C70:N70"/>
    <mergeCell ref="C71:N71"/>
    <mergeCell ref="C72:N72"/>
    <mergeCell ref="C61:N61"/>
    <mergeCell ref="C62:N62"/>
    <mergeCell ref="C63:N63"/>
    <mergeCell ref="C64:N64"/>
    <mergeCell ref="C65:N65"/>
    <mergeCell ref="C66:N66"/>
    <mergeCell ref="C60:N60"/>
    <mergeCell ref="C49:N49"/>
    <mergeCell ref="C50:N50"/>
    <mergeCell ref="C51:N51"/>
    <mergeCell ref="C52:N52"/>
    <mergeCell ref="C53:N53"/>
    <mergeCell ref="C54:N54"/>
    <mergeCell ref="C55:N55"/>
    <mergeCell ref="C56:N56"/>
    <mergeCell ref="C57:N57"/>
    <mergeCell ref="C58:N58"/>
    <mergeCell ref="C59:N59"/>
    <mergeCell ref="C48:N48"/>
    <mergeCell ref="C37:N37"/>
    <mergeCell ref="C38:N38"/>
    <mergeCell ref="C39:N39"/>
    <mergeCell ref="C40:N40"/>
    <mergeCell ref="C41:N41"/>
    <mergeCell ref="C42:N42"/>
    <mergeCell ref="C43:N43"/>
    <mergeCell ref="C44:N44"/>
    <mergeCell ref="C45:N45"/>
    <mergeCell ref="C46:N46"/>
    <mergeCell ref="C47:N47"/>
    <mergeCell ref="C34:N34"/>
    <mergeCell ref="C35:N35"/>
    <mergeCell ref="C36:N36"/>
    <mergeCell ref="C31:N31"/>
    <mergeCell ref="C32:N32"/>
    <mergeCell ref="C33:N33"/>
    <mergeCell ref="C30:N30"/>
    <mergeCell ref="C16:N16"/>
    <mergeCell ref="C18:N18"/>
    <mergeCell ref="C19:N19"/>
    <mergeCell ref="C20:N20"/>
    <mergeCell ref="C22:N22"/>
    <mergeCell ref="C23:N23"/>
    <mergeCell ref="C24:N24"/>
    <mergeCell ref="C25:N25"/>
    <mergeCell ref="C26:N26"/>
    <mergeCell ref="C27:N27"/>
    <mergeCell ref="C28:N28"/>
    <mergeCell ref="C29:N29"/>
    <mergeCell ref="K10:N10"/>
    <mergeCell ref="C3:H3"/>
    <mergeCell ref="I3:J3"/>
    <mergeCell ref="K3:N3"/>
    <mergeCell ref="C14:N14"/>
    <mergeCell ref="C10:H10"/>
    <mergeCell ref="I4:J4"/>
    <mergeCell ref="I5:J5"/>
    <mergeCell ref="I6:J6"/>
    <mergeCell ref="I7:J7"/>
    <mergeCell ref="I8:J8"/>
    <mergeCell ref="I9:J9"/>
    <mergeCell ref="I10:J10"/>
    <mergeCell ref="C12:H12"/>
    <mergeCell ref="I12:J12"/>
    <mergeCell ref="K12:N12"/>
    <mergeCell ref="B1:N2"/>
    <mergeCell ref="C13:N13"/>
    <mergeCell ref="C17:N17"/>
    <mergeCell ref="C4:H4"/>
    <mergeCell ref="C5:H5"/>
    <mergeCell ref="C6:H6"/>
    <mergeCell ref="C7:H7"/>
    <mergeCell ref="C8:H8"/>
    <mergeCell ref="C9:H9"/>
    <mergeCell ref="C15:N15"/>
    <mergeCell ref="K4:N4"/>
    <mergeCell ref="K5:N5"/>
    <mergeCell ref="K6:N6"/>
    <mergeCell ref="K7:N7"/>
    <mergeCell ref="K8:N8"/>
    <mergeCell ref="K9:N9"/>
  </mergeCells>
  <dataValidations count="7">
    <dataValidation type="list" allowBlank="1" showInputMessage="1" showErrorMessage="1" sqref="K6:N6">
      <formula1>QuoteType</formula1>
    </dataValidation>
    <dataValidation type="list" allowBlank="1" showInputMessage="1" showErrorMessage="1" sqref="K3:N3">
      <formula1>QuoteOrEstimate</formula1>
    </dataValidation>
    <dataValidation type="list" allowBlank="1" showInputMessage="1" showErrorMessage="1" sqref="K10:N10">
      <formula1>AreaManager</formula1>
    </dataValidation>
    <dataValidation type="list" allowBlank="1" showInputMessage="1" showErrorMessage="1" sqref="K9:N9">
      <formula1>Salesman</formula1>
    </dataValidation>
    <dataValidation type="list" allowBlank="1" showInputMessage="1" showErrorMessage="1" sqref="K12:N12">
      <formula1>TypeOfParts</formula1>
    </dataValidation>
    <dataValidation type="list" allowBlank="1" showInputMessage="1" showErrorMessage="1" sqref="C3:H3">
      <formula1>Area</formula1>
    </dataValidation>
    <dataValidation type="list" allowBlank="1" showInputMessage="1" showErrorMessage="1" sqref="K11:N11">
      <formula1>AreWeSupplyParts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OFFSET(Sheet2!$R$2,0,0,COUNTA(Sheet2!$R:$R)-1,1)</xm:f>
          </x14:formula1>
          <xm:sqref>C4:H4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B1:T24"/>
  <sheetViews>
    <sheetView showGridLines="0" zoomScale="75" workbookViewId="0">
      <selection activeCell="N13" sqref="N13"/>
    </sheetView>
  </sheetViews>
  <sheetFormatPr defaultRowHeight="12.75"/>
  <cols>
    <col min="1" max="1" width="4" customWidth="1"/>
    <col min="2" max="2" width="6.5703125" customWidth="1"/>
    <col min="3" max="3" width="6.85546875" customWidth="1"/>
    <col min="4" max="4" width="22.5703125" bestFit="1" customWidth="1"/>
    <col min="5" max="5" width="8.7109375" customWidth="1"/>
    <col min="6" max="6" width="14.140625" customWidth="1"/>
    <col min="7" max="11" width="7.7109375" customWidth="1"/>
    <col min="12" max="12" width="9.85546875" bestFit="1" customWidth="1"/>
    <col min="13" max="17" width="14.5703125" customWidth="1"/>
    <col min="18" max="18" width="18.28515625" bestFit="1" customWidth="1"/>
  </cols>
  <sheetData>
    <row r="1" spans="2:20" ht="33" customHeight="1">
      <c r="B1" s="248" t="s">
        <v>80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</row>
    <row r="2" spans="2:20" ht="28.5" customHeight="1">
      <c r="B2" s="249" t="s">
        <v>30</v>
      </c>
      <c r="C2" s="249"/>
      <c r="D2" s="184" t="str">
        <f>IF('Information Sales'!C4="","",'Information Sales'!C4)</f>
        <v/>
      </c>
      <c r="E2" s="56" t="s">
        <v>32</v>
      </c>
      <c r="F2" s="184" t="str">
        <f>IF('Information Sales'!C14="","",'Information Sales'!C14)</f>
        <v/>
      </c>
      <c r="G2" s="250" t="s">
        <v>67</v>
      </c>
      <c r="H2" s="250"/>
      <c r="I2" s="250"/>
      <c r="J2" s="251" t="str">
        <f>IF('Information Sales'!K3="","",'Information Sales'!K3)</f>
        <v/>
      </c>
      <c r="K2" s="251"/>
      <c r="L2" s="254" t="s">
        <v>36</v>
      </c>
      <c r="M2" s="254"/>
      <c r="N2" s="252"/>
      <c r="O2" s="253"/>
      <c r="P2" s="253"/>
      <c r="Q2" s="253"/>
      <c r="R2" s="253"/>
      <c r="S2" s="1"/>
      <c r="T2" s="1"/>
    </row>
    <row r="3" spans="2:20" ht="28.5" customHeight="1">
      <c r="B3" s="249" t="s">
        <v>31</v>
      </c>
      <c r="C3" s="249"/>
      <c r="D3" s="184" t="str">
        <f>IF('Information Sales'!K4="","",'Information Sales'!K4)</f>
        <v/>
      </c>
      <c r="E3" s="56" t="s">
        <v>33</v>
      </c>
      <c r="F3" s="184" t="str">
        <f>IF('Information Sales'!C15="","",'Information Sales'!C15)</f>
        <v/>
      </c>
      <c r="G3" s="250" t="s">
        <v>35</v>
      </c>
      <c r="H3" s="250"/>
      <c r="I3" s="231" t="str">
        <f>IF('Information Sales'!K7="","",'Information Sales'!K7)</f>
        <v/>
      </c>
      <c r="J3" s="231"/>
      <c r="K3" s="231"/>
      <c r="L3" s="57" t="s">
        <v>116</v>
      </c>
      <c r="M3" s="185" t="str">
        <f>IF('Information Sales'!C3="","",'Information Sales'!C3)</f>
        <v/>
      </c>
      <c r="N3" s="253"/>
      <c r="O3" s="253"/>
      <c r="P3" s="253"/>
      <c r="Q3" s="253"/>
      <c r="R3" s="253"/>
      <c r="S3" s="1"/>
      <c r="T3" s="1"/>
    </row>
    <row r="4" spans="2:20" ht="16.5" customHeight="1">
      <c r="B4" s="234" t="s">
        <v>54</v>
      </c>
      <c r="C4" s="241" t="s">
        <v>81</v>
      </c>
      <c r="D4" s="241"/>
      <c r="E4" s="242" t="s">
        <v>117</v>
      </c>
      <c r="F4" s="242"/>
      <c r="G4" s="242"/>
      <c r="H4" s="243" t="s">
        <v>118</v>
      </c>
      <c r="I4" s="244"/>
      <c r="J4" s="244"/>
      <c r="K4" s="244"/>
      <c r="L4" s="240" t="s">
        <v>53</v>
      </c>
      <c r="M4" s="236"/>
      <c r="N4" s="236"/>
      <c r="O4" s="236"/>
      <c r="P4" s="236"/>
      <c r="Q4" s="236"/>
      <c r="R4" s="236"/>
      <c r="S4" s="1"/>
      <c r="T4" s="1"/>
    </row>
    <row r="5" spans="2:20" ht="20.25" customHeight="1">
      <c r="B5" s="234"/>
      <c r="C5" s="245" t="str">
        <f>IF('Information Sales'!K9="","",'Information Sales'!K9)</f>
        <v/>
      </c>
      <c r="D5" s="245"/>
      <c r="E5" s="246" t="str">
        <f>IF('Information Sales'!K10="","",'Information Sales'!K10)</f>
        <v/>
      </c>
      <c r="F5" s="246"/>
      <c r="G5" s="246"/>
      <c r="H5" s="247" t="str">
        <f>IF('Information Sales'!C8="","",'Information Sales'!C8)</f>
        <v/>
      </c>
      <c r="I5" s="247"/>
      <c r="J5" s="247"/>
      <c r="K5" s="247"/>
      <c r="L5" s="240"/>
      <c r="M5" s="58" t="s">
        <v>184</v>
      </c>
      <c r="N5" s="58" t="s">
        <v>185</v>
      </c>
      <c r="O5" s="58" t="s">
        <v>123</v>
      </c>
      <c r="P5" s="58" t="s">
        <v>27</v>
      </c>
      <c r="Q5" s="58" t="s">
        <v>76</v>
      </c>
      <c r="R5" s="58" t="s">
        <v>73</v>
      </c>
      <c r="S5" s="1"/>
      <c r="T5" s="1"/>
    </row>
    <row r="6" spans="2:20" ht="24" customHeight="1">
      <c r="B6" s="55"/>
      <c r="C6" s="237" t="s">
        <v>451</v>
      </c>
      <c r="D6" s="238"/>
      <c r="E6" s="238"/>
      <c r="F6" s="238"/>
      <c r="G6" s="238"/>
      <c r="H6" s="238"/>
      <c r="I6" s="238"/>
      <c r="J6" s="238"/>
      <c r="K6" s="238"/>
      <c r="L6" s="186">
        <f>SUM(M6:R6)</f>
        <v>16</v>
      </c>
      <c r="M6" s="189">
        <v>16</v>
      </c>
      <c r="N6" s="59" t="s">
        <v>86</v>
      </c>
      <c r="O6" s="189"/>
      <c r="P6" s="59"/>
      <c r="Q6" s="189"/>
      <c r="R6" s="59"/>
    </row>
    <row r="7" spans="2:20" ht="24" customHeight="1">
      <c r="B7" s="55"/>
      <c r="C7" s="230" t="s">
        <v>452</v>
      </c>
      <c r="D7" s="230"/>
      <c r="E7" s="230"/>
      <c r="F7" s="230"/>
      <c r="G7" s="230"/>
      <c r="H7" s="230"/>
      <c r="I7" s="230"/>
      <c r="J7" s="230"/>
      <c r="K7" s="230"/>
      <c r="L7" s="186">
        <f t="shared" ref="L7:L10" si="0">SUM(M7:R7)</f>
        <v>64</v>
      </c>
      <c r="M7" s="189">
        <v>64</v>
      </c>
      <c r="N7" s="59"/>
      <c r="O7" s="189"/>
      <c r="P7" s="59"/>
      <c r="Q7" s="189"/>
      <c r="R7" s="59"/>
    </row>
    <row r="8" spans="2:20" ht="24" customHeight="1">
      <c r="B8" s="60"/>
      <c r="C8" s="239" t="s">
        <v>453</v>
      </c>
      <c r="D8" s="239"/>
      <c r="E8" s="239"/>
      <c r="F8" s="239"/>
      <c r="G8" s="239"/>
      <c r="H8" s="239"/>
      <c r="I8" s="239"/>
      <c r="J8" s="239"/>
      <c r="K8" s="239"/>
      <c r="L8" s="186">
        <f t="shared" si="0"/>
        <v>160</v>
      </c>
      <c r="M8" s="189">
        <v>160</v>
      </c>
      <c r="N8" s="59"/>
      <c r="O8" s="189"/>
      <c r="P8" s="59"/>
      <c r="Q8" s="189"/>
      <c r="R8" s="59"/>
    </row>
    <row r="9" spans="2:20" ht="24" customHeight="1">
      <c r="B9" s="60"/>
      <c r="C9" s="235"/>
      <c r="D9" s="235"/>
      <c r="E9" s="235"/>
      <c r="F9" s="235"/>
      <c r="G9" s="235"/>
      <c r="H9" s="235"/>
      <c r="I9" s="235"/>
      <c r="J9" s="235"/>
      <c r="K9" s="235"/>
      <c r="L9" s="186">
        <f t="shared" si="0"/>
        <v>0</v>
      </c>
      <c r="M9" s="189"/>
      <c r="N9" s="59"/>
      <c r="O9" s="189"/>
      <c r="P9" s="59"/>
      <c r="Q9" s="189"/>
      <c r="R9" s="59"/>
    </row>
    <row r="10" spans="2:20" ht="24" customHeight="1">
      <c r="B10" s="60"/>
      <c r="C10" s="230"/>
      <c r="D10" s="230"/>
      <c r="E10" s="230"/>
      <c r="F10" s="230"/>
      <c r="G10" s="230"/>
      <c r="H10" s="230"/>
      <c r="I10" s="230"/>
      <c r="J10" s="230"/>
      <c r="K10" s="230"/>
      <c r="L10" s="186">
        <f t="shared" si="0"/>
        <v>0</v>
      </c>
      <c r="M10" s="189"/>
      <c r="N10" s="61"/>
      <c r="O10" s="189"/>
      <c r="P10" s="59"/>
      <c r="Q10" s="189"/>
      <c r="R10" s="59"/>
    </row>
    <row r="11" spans="2:20" ht="24" customHeight="1">
      <c r="B11" s="55"/>
      <c r="C11" s="230"/>
      <c r="D11" s="230"/>
      <c r="E11" s="230"/>
      <c r="F11" s="230"/>
      <c r="G11" s="230"/>
      <c r="H11" s="230"/>
      <c r="I11" s="230"/>
      <c r="J11" s="230"/>
      <c r="K11" s="230"/>
      <c r="L11" s="186">
        <f t="shared" ref="L11:L22" si="1">SUM(M11:R11)</f>
        <v>0</v>
      </c>
      <c r="M11" s="189"/>
      <c r="N11" s="59"/>
      <c r="O11" s="189"/>
      <c r="P11" s="59"/>
      <c r="Q11" s="189"/>
      <c r="R11" s="59"/>
    </row>
    <row r="12" spans="2:20" ht="24" customHeight="1">
      <c r="B12" s="55"/>
      <c r="C12" s="230"/>
      <c r="D12" s="230"/>
      <c r="E12" s="230"/>
      <c r="F12" s="230"/>
      <c r="G12" s="230"/>
      <c r="H12" s="230"/>
      <c r="I12" s="230"/>
      <c r="J12" s="230"/>
      <c r="K12" s="230"/>
      <c r="L12" s="186">
        <f t="shared" si="1"/>
        <v>0</v>
      </c>
      <c r="M12" s="189"/>
      <c r="N12" s="59"/>
      <c r="O12" s="189"/>
      <c r="P12" s="59"/>
      <c r="Q12" s="189"/>
      <c r="R12" s="59"/>
    </row>
    <row r="13" spans="2:20" ht="24" customHeight="1">
      <c r="B13" s="55"/>
      <c r="C13" s="230"/>
      <c r="D13" s="230"/>
      <c r="E13" s="230"/>
      <c r="F13" s="230"/>
      <c r="G13" s="230"/>
      <c r="H13" s="230"/>
      <c r="I13" s="230"/>
      <c r="J13" s="230"/>
      <c r="K13" s="230"/>
      <c r="L13" s="186">
        <f t="shared" si="1"/>
        <v>0</v>
      </c>
      <c r="M13" s="189"/>
      <c r="N13" s="59"/>
      <c r="O13" s="189"/>
      <c r="P13" s="59"/>
      <c r="Q13" s="189"/>
      <c r="R13" s="59"/>
    </row>
    <row r="14" spans="2:20" ht="24" customHeight="1">
      <c r="B14" s="55"/>
      <c r="C14" s="230"/>
      <c r="D14" s="230"/>
      <c r="E14" s="230"/>
      <c r="F14" s="230"/>
      <c r="G14" s="230"/>
      <c r="H14" s="230"/>
      <c r="I14" s="230"/>
      <c r="J14" s="230"/>
      <c r="K14" s="230"/>
      <c r="L14" s="186">
        <v>0</v>
      </c>
      <c r="M14" s="189"/>
      <c r="N14" s="59"/>
      <c r="O14" s="189"/>
      <c r="P14" s="59"/>
      <c r="Q14" s="189"/>
      <c r="R14" s="59"/>
    </row>
    <row r="15" spans="2:20" ht="24" customHeight="1">
      <c r="B15" s="55"/>
      <c r="C15" s="230"/>
      <c r="D15" s="230"/>
      <c r="E15" s="230"/>
      <c r="F15" s="230"/>
      <c r="G15" s="230"/>
      <c r="H15" s="230"/>
      <c r="I15" s="230"/>
      <c r="J15" s="230"/>
      <c r="K15" s="230"/>
      <c r="L15" s="186">
        <f t="shared" si="1"/>
        <v>0</v>
      </c>
      <c r="M15" s="189"/>
      <c r="N15" s="59"/>
      <c r="O15" s="189"/>
      <c r="P15" s="59"/>
      <c r="Q15" s="189"/>
      <c r="R15" s="59"/>
    </row>
    <row r="16" spans="2:20" ht="24" customHeight="1">
      <c r="B16" s="55"/>
      <c r="C16" s="230"/>
      <c r="D16" s="230"/>
      <c r="E16" s="230"/>
      <c r="F16" s="230"/>
      <c r="G16" s="230"/>
      <c r="H16" s="230"/>
      <c r="I16" s="230"/>
      <c r="J16" s="230"/>
      <c r="K16" s="230"/>
      <c r="L16" s="186">
        <f t="shared" si="1"/>
        <v>0</v>
      </c>
      <c r="M16" s="189"/>
      <c r="N16" s="59"/>
      <c r="O16" s="189"/>
      <c r="P16" s="59"/>
      <c r="Q16" s="189"/>
      <c r="R16" s="59"/>
    </row>
    <row r="17" spans="2:18" ht="24" customHeight="1">
      <c r="B17" s="55"/>
      <c r="C17" s="230"/>
      <c r="D17" s="230"/>
      <c r="E17" s="230"/>
      <c r="F17" s="230"/>
      <c r="G17" s="230"/>
      <c r="H17" s="230"/>
      <c r="I17" s="230"/>
      <c r="J17" s="230"/>
      <c r="K17" s="230"/>
      <c r="L17" s="186">
        <f t="shared" si="1"/>
        <v>0</v>
      </c>
      <c r="M17" s="189"/>
      <c r="N17" s="59"/>
      <c r="O17" s="189"/>
      <c r="P17" s="59"/>
      <c r="Q17" s="189"/>
      <c r="R17" s="59"/>
    </row>
    <row r="18" spans="2:18" ht="24" customHeight="1">
      <c r="B18" s="55"/>
      <c r="C18" s="230"/>
      <c r="D18" s="230"/>
      <c r="E18" s="230"/>
      <c r="F18" s="230"/>
      <c r="G18" s="230"/>
      <c r="H18" s="230"/>
      <c r="I18" s="230"/>
      <c r="J18" s="230"/>
      <c r="K18" s="230"/>
      <c r="L18" s="186">
        <f t="shared" si="1"/>
        <v>0</v>
      </c>
      <c r="M18" s="189"/>
      <c r="N18" s="59"/>
      <c r="O18" s="189"/>
      <c r="P18" s="59"/>
      <c r="Q18" s="189"/>
      <c r="R18" s="59"/>
    </row>
    <row r="19" spans="2:18" ht="24" customHeight="1">
      <c r="B19" s="55"/>
      <c r="C19" s="230"/>
      <c r="D19" s="230"/>
      <c r="E19" s="230"/>
      <c r="F19" s="230"/>
      <c r="G19" s="230"/>
      <c r="H19" s="230"/>
      <c r="I19" s="230"/>
      <c r="J19" s="230"/>
      <c r="K19" s="230"/>
      <c r="L19" s="186">
        <f>SUM(M19:R19)</f>
        <v>0</v>
      </c>
      <c r="M19" s="189"/>
      <c r="N19" s="59"/>
      <c r="O19" s="189"/>
      <c r="P19" s="59"/>
      <c r="Q19" s="189"/>
      <c r="R19" s="59"/>
    </row>
    <row r="20" spans="2:18" ht="24" customHeight="1">
      <c r="B20" s="55"/>
      <c r="C20" s="230"/>
      <c r="D20" s="230"/>
      <c r="E20" s="230"/>
      <c r="F20" s="230"/>
      <c r="G20" s="230"/>
      <c r="H20" s="230"/>
      <c r="I20" s="230"/>
      <c r="J20" s="230"/>
      <c r="K20" s="230"/>
      <c r="L20" s="186">
        <f t="shared" si="1"/>
        <v>0</v>
      </c>
      <c r="M20" s="189"/>
      <c r="N20" s="59"/>
      <c r="O20" s="189"/>
      <c r="P20" s="59"/>
      <c r="Q20" s="189"/>
      <c r="R20" s="59"/>
    </row>
    <row r="21" spans="2:18" ht="24" customHeight="1">
      <c r="B21" s="55"/>
      <c r="C21" s="230"/>
      <c r="D21" s="230"/>
      <c r="E21" s="230"/>
      <c r="F21" s="230"/>
      <c r="G21" s="230"/>
      <c r="H21" s="230"/>
      <c r="I21" s="230"/>
      <c r="J21" s="230"/>
      <c r="K21" s="230"/>
      <c r="L21" s="186">
        <f t="shared" si="1"/>
        <v>0</v>
      </c>
      <c r="M21" s="189"/>
      <c r="N21" s="59"/>
      <c r="O21" s="189"/>
      <c r="P21" s="59"/>
      <c r="Q21" s="189"/>
      <c r="R21" s="59"/>
    </row>
    <row r="22" spans="2:18" ht="24" customHeight="1">
      <c r="B22" s="55"/>
      <c r="C22" s="230"/>
      <c r="D22" s="230"/>
      <c r="E22" s="230"/>
      <c r="F22" s="230"/>
      <c r="G22" s="230"/>
      <c r="H22" s="230"/>
      <c r="I22" s="230"/>
      <c r="J22" s="230"/>
      <c r="K22" s="230"/>
      <c r="L22" s="186">
        <f t="shared" si="1"/>
        <v>0</v>
      </c>
      <c r="M22" s="189"/>
      <c r="N22" s="59"/>
      <c r="O22" s="189"/>
      <c r="P22" s="59"/>
      <c r="Q22" s="189"/>
      <c r="R22" s="59"/>
    </row>
    <row r="23" spans="2:18" ht="24" customHeight="1">
      <c r="B23" s="232"/>
      <c r="C23" s="232"/>
      <c r="D23" s="232"/>
      <c r="E23" s="232"/>
      <c r="F23" s="232"/>
      <c r="G23" s="232"/>
      <c r="H23" s="232"/>
      <c r="I23" s="233" t="s">
        <v>7</v>
      </c>
      <c r="J23" s="233"/>
      <c r="K23" s="233"/>
      <c r="L23" s="187">
        <f t="shared" ref="L23:R23" si="2">SUM(L6:L22)</f>
        <v>240</v>
      </c>
      <c r="M23" s="188">
        <f t="shared" si="2"/>
        <v>240</v>
      </c>
      <c r="N23" s="188">
        <f t="shared" si="2"/>
        <v>0</v>
      </c>
      <c r="O23" s="188">
        <f t="shared" si="2"/>
        <v>0</v>
      </c>
      <c r="P23" s="188">
        <f t="shared" si="2"/>
        <v>0</v>
      </c>
      <c r="Q23" s="188">
        <f t="shared" si="2"/>
        <v>0</v>
      </c>
      <c r="R23" s="188">
        <f t="shared" si="2"/>
        <v>0</v>
      </c>
    </row>
    <row r="24" spans="2:18">
      <c r="L24" s="23"/>
    </row>
  </sheetData>
  <mergeCells count="37">
    <mergeCell ref="B1:R1"/>
    <mergeCell ref="B2:C2"/>
    <mergeCell ref="G2:I2"/>
    <mergeCell ref="J2:K2"/>
    <mergeCell ref="N2:R3"/>
    <mergeCell ref="B3:C3"/>
    <mergeCell ref="G3:H3"/>
    <mergeCell ref="L2:M2"/>
    <mergeCell ref="C15:K15"/>
    <mergeCell ref="M4:R4"/>
    <mergeCell ref="C6:K6"/>
    <mergeCell ref="C8:K8"/>
    <mergeCell ref="L4:L5"/>
    <mergeCell ref="C7:K7"/>
    <mergeCell ref="C14:K14"/>
    <mergeCell ref="C4:D4"/>
    <mergeCell ref="E4:G4"/>
    <mergeCell ref="H4:K4"/>
    <mergeCell ref="C5:D5"/>
    <mergeCell ref="E5:G5"/>
    <mergeCell ref="H5:K5"/>
    <mergeCell ref="C18:K18"/>
    <mergeCell ref="C11:K11"/>
    <mergeCell ref="I3:K3"/>
    <mergeCell ref="B23:H23"/>
    <mergeCell ref="I23:K23"/>
    <mergeCell ref="C16:K16"/>
    <mergeCell ref="C20:K20"/>
    <mergeCell ref="C21:K21"/>
    <mergeCell ref="C22:K22"/>
    <mergeCell ref="C19:K19"/>
    <mergeCell ref="B4:B5"/>
    <mergeCell ref="C9:K9"/>
    <mergeCell ref="C10:K10"/>
    <mergeCell ref="C17:K17"/>
    <mergeCell ref="C12:K12"/>
    <mergeCell ref="C13:K13"/>
  </mergeCells>
  <phoneticPr fontId="0" type="noConversion"/>
  <dataValidations count="1">
    <dataValidation type="decimal" allowBlank="1" showInputMessage="1" showErrorMessage="1" sqref="M23:R23">
      <formula1>0</formula1>
      <formula2>250</formula2>
    </dataValidation>
  </dataValidations>
  <printOptions gridLines="1"/>
  <pageMargins left="0.5" right="0.5" top="0.5" bottom="0.5" header="0.5" footer="0.5"/>
  <pageSetup scale="67" fitToHeight="0" orientation="landscape" r:id="rId1"/>
  <headerFooter alignWithMargins="0">
    <oddFooter>&amp;L&amp;D&amp;C&amp;P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M98"/>
  <sheetViews>
    <sheetView showGridLines="0" topLeftCell="A64" zoomScaleNormal="100" workbookViewId="0">
      <selection activeCell="E65" sqref="E65"/>
    </sheetView>
  </sheetViews>
  <sheetFormatPr defaultRowHeight="12.75"/>
  <cols>
    <col min="1" max="1" width="3.85546875" customWidth="1"/>
    <col min="2" max="2" width="18.140625" bestFit="1" customWidth="1"/>
    <col min="3" max="3" width="18.28515625" bestFit="1" customWidth="1"/>
    <col min="4" max="5" width="12.140625" customWidth="1"/>
    <col min="6" max="6" width="15.140625" bestFit="1" customWidth="1"/>
    <col min="7" max="7" width="12.140625" customWidth="1"/>
    <col min="8" max="8" width="13.85546875" customWidth="1"/>
    <col min="9" max="9" width="9.140625" style="15"/>
    <col min="11" max="11" width="10.5703125" bestFit="1" customWidth="1"/>
    <col min="12" max="12" width="13.140625" customWidth="1"/>
  </cols>
  <sheetData>
    <row r="1" spans="2:12" ht="16.5" customHeight="1">
      <c r="B1" s="266" t="s">
        <v>28</v>
      </c>
      <c r="C1" s="266"/>
      <c r="D1" s="266"/>
      <c r="E1" s="266"/>
      <c r="F1" s="266"/>
      <c r="G1" s="266"/>
      <c r="H1" s="266"/>
    </row>
    <row r="2" spans="2:12" ht="15" customHeight="1">
      <c r="B2" s="64" t="s">
        <v>30</v>
      </c>
      <c r="C2" s="64" t="s">
        <v>31</v>
      </c>
      <c r="D2" s="64" t="s">
        <v>32</v>
      </c>
      <c r="E2" s="64" t="s">
        <v>33</v>
      </c>
      <c r="F2" s="64" t="s">
        <v>45</v>
      </c>
      <c r="G2" s="64" t="s">
        <v>34</v>
      </c>
      <c r="H2" s="64" t="s">
        <v>35</v>
      </c>
    </row>
    <row r="3" spans="2:12" ht="18.75" customHeight="1">
      <c r="B3" s="171" t="str">
        <f>'TASK LIST SC'!D2:D2</f>
        <v/>
      </c>
      <c r="C3" s="171" t="str">
        <f>'TASK LIST SC'!D3</f>
        <v/>
      </c>
      <c r="D3" s="171" t="str">
        <f>'TASK LIST SC'!F2</f>
        <v/>
      </c>
      <c r="E3" s="171" t="str">
        <f>'TASK LIST SC'!F3</f>
        <v/>
      </c>
      <c r="F3" s="58"/>
      <c r="G3" s="58"/>
      <c r="H3" s="172" t="str">
        <f>'TASK LIST SC'!I3</f>
        <v/>
      </c>
    </row>
    <row r="4" spans="2:12" ht="28.5" customHeight="1">
      <c r="B4" s="263">
        <f>'TASK LIST SC'!N2</f>
        <v>0</v>
      </c>
      <c r="C4" s="264"/>
      <c r="D4" s="264"/>
      <c r="E4" s="264"/>
      <c r="F4" s="264"/>
      <c r="G4" s="264"/>
      <c r="H4" s="265"/>
    </row>
    <row r="5" spans="2:12" ht="15.75" customHeight="1">
      <c r="B5" s="66" t="str">
        <f>'TASK LIST SC'!M5</f>
        <v>Lead</v>
      </c>
      <c r="C5" s="67" t="s">
        <v>25</v>
      </c>
      <c r="D5" s="68" t="s">
        <v>11</v>
      </c>
      <c r="E5" s="69" t="s">
        <v>12</v>
      </c>
      <c r="F5" s="68" t="s">
        <v>45</v>
      </c>
      <c r="G5" s="69" t="s">
        <v>13</v>
      </c>
      <c r="H5" s="69" t="s">
        <v>14</v>
      </c>
      <c r="I5" s="31"/>
      <c r="J5" s="5"/>
      <c r="K5" s="1"/>
      <c r="L5" s="1"/>
    </row>
    <row r="6" spans="2:12" ht="15.75" customHeight="1">
      <c r="B6" s="70" t="s">
        <v>15</v>
      </c>
      <c r="C6" s="71">
        <v>10</v>
      </c>
      <c r="D6" s="72">
        <v>8</v>
      </c>
      <c r="E6" s="173">
        <v>80</v>
      </c>
      <c r="F6" s="73">
        <v>2</v>
      </c>
      <c r="G6" s="174">
        <f>C6*D6*F6</f>
        <v>160</v>
      </c>
      <c r="H6" s="177">
        <f>C6*D6*E6*F6</f>
        <v>12800</v>
      </c>
      <c r="I6" s="31"/>
      <c r="J6" s="5"/>
      <c r="K6" s="1"/>
      <c r="L6" s="1"/>
    </row>
    <row r="7" spans="2:12" ht="15.75" customHeight="1">
      <c r="B7" s="70" t="s">
        <v>16</v>
      </c>
      <c r="C7" s="71"/>
      <c r="D7" s="72">
        <v>4</v>
      </c>
      <c r="E7" s="173">
        <f>(E6*1.5)</f>
        <v>120</v>
      </c>
      <c r="F7" s="73"/>
      <c r="G7" s="174">
        <f>C7*D7*F7</f>
        <v>0</v>
      </c>
      <c r="H7" s="177">
        <f>C7*D7*E7*F7</f>
        <v>0</v>
      </c>
      <c r="I7" s="31"/>
      <c r="J7" s="5"/>
      <c r="K7" s="36" t="s">
        <v>99</v>
      </c>
      <c r="L7" s="27">
        <f>H10+H17+H24+H45</f>
        <v>12800</v>
      </c>
    </row>
    <row r="8" spans="2:12" ht="15.75" customHeight="1">
      <c r="B8" s="70" t="s">
        <v>17</v>
      </c>
      <c r="C8" s="71"/>
      <c r="D8" s="72">
        <v>12</v>
      </c>
      <c r="E8" s="173">
        <f>E6*1.5</f>
        <v>120</v>
      </c>
      <c r="F8" s="73"/>
      <c r="G8" s="174">
        <f>C8*D8*F8</f>
        <v>0</v>
      </c>
      <c r="H8" s="177">
        <f>C8*D8*E8*F8</f>
        <v>0</v>
      </c>
      <c r="I8" s="32"/>
      <c r="J8" s="6"/>
      <c r="K8" s="36" t="s">
        <v>100</v>
      </c>
      <c r="L8" s="27">
        <f>L7/56</f>
        <v>228.57142857142858</v>
      </c>
    </row>
    <row r="9" spans="2:12" ht="15.75" customHeight="1">
      <c r="B9" s="70" t="s">
        <v>18</v>
      </c>
      <c r="C9" s="71"/>
      <c r="D9" s="72">
        <v>12</v>
      </c>
      <c r="E9" s="173">
        <f>E6*1.5</f>
        <v>120</v>
      </c>
      <c r="F9" s="73"/>
      <c r="G9" s="174">
        <f>C9*D9*F9</f>
        <v>0</v>
      </c>
      <c r="H9" s="177">
        <f>C9*D9*E9*F9</f>
        <v>0</v>
      </c>
      <c r="I9" s="31"/>
      <c r="J9" s="4"/>
      <c r="K9" s="1"/>
      <c r="L9" s="1"/>
    </row>
    <row r="10" spans="2:12" ht="15.75" customHeight="1">
      <c r="B10" s="1"/>
      <c r="C10" s="1"/>
      <c r="D10" s="1"/>
      <c r="E10" s="62" t="str">
        <f>B5</f>
        <v>Lead</v>
      </c>
      <c r="F10" s="63" t="s">
        <v>26</v>
      </c>
      <c r="G10" s="175">
        <f>SUM(G6:G9)</f>
        <v>160</v>
      </c>
      <c r="H10" s="178">
        <f>SUM(H6:H9)</f>
        <v>12800</v>
      </c>
      <c r="I10" s="32"/>
      <c r="J10" s="1"/>
      <c r="K10" s="1"/>
      <c r="L10" s="1"/>
    </row>
    <row r="11" spans="2:12" ht="15.75" customHeight="1">
      <c r="B11" s="1"/>
      <c r="C11" s="10" t="str">
        <f>B5</f>
        <v>Lead</v>
      </c>
      <c r="D11" s="9" t="s">
        <v>24</v>
      </c>
      <c r="E11" s="9"/>
      <c r="F11" s="9"/>
      <c r="G11" s="176">
        <f>'TASK LIST SC'!M23</f>
        <v>240</v>
      </c>
      <c r="H11" s="9"/>
      <c r="I11" s="32"/>
      <c r="J11" s="1"/>
      <c r="K11" s="27"/>
      <c r="L11" s="27"/>
    </row>
    <row r="12" spans="2:12" ht="15.75" customHeight="1">
      <c r="B12" s="66" t="str">
        <f>'TASK LIST SC'!N5</f>
        <v>Helper</v>
      </c>
      <c r="C12" s="67" t="s">
        <v>25</v>
      </c>
      <c r="D12" s="68" t="s">
        <v>11</v>
      </c>
      <c r="E12" s="69" t="s">
        <v>12</v>
      </c>
      <c r="F12" s="68" t="s">
        <v>45</v>
      </c>
      <c r="G12" s="69" t="s">
        <v>13</v>
      </c>
      <c r="H12" s="69" t="s">
        <v>14</v>
      </c>
    </row>
    <row r="13" spans="2:12" ht="15.75" customHeight="1">
      <c r="B13" s="70" t="s">
        <v>15</v>
      </c>
      <c r="C13" s="71"/>
      <c r="D13" s="72">
        <v>4</v>
      </c>
      <c r="E13" s="173">
        <v>90</v>
      </c>
      <c r="F13" s="95"/>
      <c r="G13" s="174">
        <f>C13*D13*F13</f>
        <v>0</v>
      </c>
      <c r="H13" s="177">
        <f>C13*D13*E13*F13</f>
        <v>0</v>
      </c>
    </row>
    <row r="14" spans="2:12" ht="15.75" customHeight="1">
      <c r="B14" s="70" t="s">
        <v>16</v>
      </c>
      <c r="C14" s="71"/>
      <c r="D14" s="72">
        <v>4</v>
      </c>
      <c r="E14" s="173">
        <v>135</v>
      </c>
      <c r="F14" s="95"/>
      <c r="G14" s="174">
        <f>C14*D14*F14</f>
        <v>0</v>
      </c>
      <c r="H14" s="177">
        <f>C14*D14*E14*F14</f>
        <v>0</v>
      </c>
    </row>
    <row r="15" spans="2:12" ht="15.75" customHeight="1">
      <c r="B15" s="70" t="s">
        <v>17</v>
      </c>
      <c r="C15" s="71"/>
      <c r="D15" s="72">
        <v>12</v>
      </c>
      <c r="E15" s="173">
        <f>(E13*1.5)</f>
        <v>135</v>
      </c>
      <c r="F15" s="95"/>
      <c r="G15" s="174">
        <f>C15*D15*F15</f>
        <v>0</v>
      </c>
      <c r="H15" s="177">
        <f>C15*D15*E15*F15</f>
        <v>0</v>
      </c>
      <c r="J15" s="11"/>
    </row>
    <row r="16" spans="2:12" ht="15.75" customHeight="1">
      <c r="B16" s="70" t="s">
        <v>18</v>
      </c>
      <c r="C16" s="71"/>
      <c r="D16" s="72">
        <v>12</v>
      </c>
      <c r="E16" s="173">
        <f>(E13*1.5)</f>
        <v>135</v>
      </c>
      <c r="F16" s="95"/>
      <c r="G16" s="174">
        <f>C16*D16*F16</f>
        <v>0</v>
      </c>
      <c r="H16" s="177">
        <f>C16*D16*E16*F16</f>
        <v>0</v>
      </c>
    </row>
    <row r="17" spans="2:8" ht="15.75" customHeight="1">
      <c r="B17" s="1"/>
      <c r="C17" s="1"/>
      <c r="D17" s="1"/>
      <c r="E17" s="62" t="str">
        <f>B12</f>
        <v>Helper</v>
      </c>
      <c r="F17" s="63" t="s">
        <v>26</v>
      </c>
      <c r="G17" s="175">
        <f>SUM(G13:G16)</f>
        <v>0</v>
      </c>
      <c r="H17" s="178">
        <f>SUM(H13:H16)</f>
        <v>0</v>
      </c>
    </row>
    <row r="18" spans="2:8" ht="15.75" customHeight="1">
      <c r="B18" s="1"/>
      <c r="C18" s="10" t="str">
        <f>B12</f>
        <v>Helper</v>
      </c>
      <c r="D18" s="9" t="s">
        <v>24</v>
      </c>
      <c r="E18" s="9"/>
      <c r="F18" s="9"/>
      <c r="G18" s="176">
        <f>'TASK LIST SC'!N23</f>
        <v>0</v>
      </c>
      <c r="H18" s="9"/>
    </row>
    <row r="19" spans="2:8" ht="15.75" customHeight="1">
      <c r="B19" s="66" t="str">
        <f>'TASK LIST SC'!O5</f>
        <v>Welder</v>
      </c>
      <c r="C19" s="67" t="s">
        <v>25</v>
      </c>
      <c r="D19" s="68" t="s">
        <v>11</v>
      </c>
      <c r="E19" s="69" t="s">
        <v>12</v>
      </c>
      <c r="F19" s="68" t="s">
        <v>45</v>
      </c>
      <c r="G19" s="69" t="s">
        <v>13</v>
      </c>
      <c r="H19" s="69" t="s">
        <v>14</v>
      </c>
    </row>
    <row r="20" spans="2:8" ht="15.75" customHeight="1">
      <c r="B20" s="70" t="s">
        <v>15</v>
      </c>
      <c r="C20" s="71"/>
      <c r="D20" s="72">
        <v>12</v>
      </c>
      <c r="E20" s="173">
        <v>132</v>
      </c>
      <c r="F20" s="73"/>
      <c r="G20" s="174">
        <f>C20*D20*F20</f>
        <v>0</v>
      </c>
      <c r="H20" s="177">
        <f>C20*D20*E20*F20</f>
        <v>0</v>
      </c>
    </row>
    <row r="21" spans="2:8" ht="15.75" customHeight="1">
      <c r="B21" s="70" t="s">
        <v>16</v>
      </c>
      <c r="C21" s="71"/>
      <c r="D21" s="72">
        <v>4</v>
      </c>
      <c r="E21" s="173">
        <f>(E20*1.5)</f>
        <v>198</v>
      </c>
      <c r="F21" s="73"/>
      <c r="G21" s="174">
        <f>C21*D21*F21</f>
        <v>0</v>
      </c>
      <c r="H21" s="177">
        <f>C21*D21*E21*F21</f>
        <v>0</v>
      </c>
    </row>
    <row r="22" spans="2:8" ht="15.75" customHeight="1">
      <c r="B22" s="70" t="s">
        <v>17</v>
      </c>
      <c r="C22" s="71"/>
      <c r="D22" s="72">
        <v>12</v>
      </c>
      <c r="E22" s="173">
        <f>E21</f>
        <v>198</v>
      </c>
      <c r="F22" s="73"/>
      <c r="G22" s="174">
        <f>C22*D22*F22</f>
        <v>0</v>
      </c>
      <c r="H22" s="177">
        <f>C22*D22*E22*F22</f>
        <v>0</v>
      </c>
    </row>
    <row r="23" spans="2:8" ht="15.75" customHeight="1">
      <c r="B23" s="70" t="s">
        <v>18</v>
      </c>
      <c r="C23" s="71"/>
      <c r="D23" s="72">
        <v>12</v>
      </c>
      <c r="E23" s="173">
        <f>E22</f>
        <v>198</v>
      </c>
      <c r="F23" s="73"/>
      <c r="G23" s="174">
        <f>C23*D23*F23</f>
        <v>0</v>
      </c>
      <c r="H23" s="177">
        <f>C23*D23*E23*F23</f>
        <v>0</v>
      </c>
    </row>
    <row r="24" spans="2:8" ht="15.75" customHeight="1">
      <c r="B24" s="1"/>
      <c r="C24" s="1"/>
      <c r="D24" s="1"/>
      <c r="E24" s="62" t="str">
        <f>B19</f>
        <v>Welder</v>
      </c>
      <c r="F24" s="63" t="s">
        <v>26</v>
      </c>
      <c r="G24" s="175">
        <f>SUM(G20:G23)</f>
        <v>0</v>
      </c>
      <c r="H24" s="178">
        <f>SUM(H20:H23)</f>
        <v>0</v>
      </c>
    </row>
    <row r="25" spans="2:8" ht="15.75" customHeight="1">
      <c r="B25" s="1"/>
      <c r="C25" s="10" t="str">
        <f>B19</f>
        <v>Welder</v>
      </c>
      <c r="D25" s="9" t="s">
        <v>24</v>
      </c>
      <c r="E25" s="9"/>
      <c r="F25" s="9"/>
      <c r="G25" s="176">
        <f>'TASK LIST SC'!O23</f>
        <v>0</v>
      </c>
      <c r="H25" s="9"/>
    </row>
    <row r="26" spans="2:8" ht="15.75" customHeight="1">
      <c r="B26" s="66" t="str">
        <f>'TASK LIST SC'!P5</f>
        <v>INST. TECH.</v>
      </c>
      <c r="C26" s="67" t="s">
        <v>25</v>
      </c>
      <c r="D26" s="68" t="s">
        <v>11</v>
      </c>
      <c r="E26" s="69" t="s">
        <v>12</v>
      </c>
      <c r="F26" s="68" t="s">
        <v>45</v>
      </c>
      <c r="G26" s="69" t="s">
        <v>13</v>
      </c>
      <c r="H26" s="69" t="s">
        <v>14</v>
      </c>
    </row>
    <row r="27" spans="2:8" ht="15.75" customHeight="1">
      <c r="B27" s="70" t="s">
        <v>15</v>
      </c>
      <c r="C27" s="71"/>
      <c r="D27" s="72">
        <v>8</v>
      </c>
      <c r="E27" s="173">
        <v>106.25</v>
      </c>
      <c r="F27" s="95"/>
      <c r="G27" s="174">
        <f>C27*D27*F27</f>
        <v>0</v>
      </c>
      <c r="H27" s="177">
        <f>C27*D27*E27*F27</f>
        <v>0</v>
      </c>
    </row>
    <row r="28" spans="2:8" ht="15.75" customHeight="1">
      <c r="B28" s="70" t="s">
        <v>16</v>
      </c>
      <c r="C28" s="71"/>
      <c r="D28" s="72">
        <v>4</v>
      </c>
      <c r="E28" s="173">
        <f>(E27*1.5)</f>
        <v>159.375</v>
      </c>
      <c r="F28" s="95"/>
      <c r="G28" s="174">
        <f>C28*D28*F28</f>
        <v>0</v>
      </c>
      <c r="H28" s="177">
        <f>C28*D28*E28*F28</f>
        <v>0</v>
      </c>
    </row>
    <row r="29" spans="2:8" ht="15.75" customHeight="1">
      <c r="B29" s="70" t="s">
        <v>17</v>
      </c>
      <c r="C29" s="71"/>
      <c r="D29" s="72">
        <v>12</v>
      </c>
      <c r="E29" s="173">
        <f>(E27*1.5)</f>
        <v>159.375</v>
      </c>
      <c r="F29" s="95"/>
      <c r="G29" s="174">
        <f>C29*D29*F29</f>
        <v>0</v>
      </c>
      <c r="H29" s="177">
        <f>C29*D29*E29*F29</f>
        <v>0</v>
      </c>
    </row>
    <row r="30" spans="2:8" ht="15.75" customHeight="1">
      <c r="B30" s="70" t="s">
        <v>18</v>
      </c>
      <c r="C30" s="71"/>
      <c r="D30" s="72">
        <v>12</v>
      </c>
      <c r="E30" s="173">
        <f>(E27*1.5)</f>
        <v>159.375</v>
      </c>
      <c r="F30" s="95"/>
      <c r="G30" s="174">
        <f>C30*D30*F30</f>
        <v>0</v>
      </c>
      <c r="H30" s="177">
        <f>C30*D30*E30*F30</f>
        <v>0</v>
      </c>
    </row>
    <row r="31" spans="2:8" ht="15.75" customHeight="1">
      <c r="B31" s="1"/>
      <c r="C31" s="1"/>
      <c r="D31" s="1"/>
      <c r="E31" s="62" t="str">
        <f>B26</f>
        <v>INST. TECH.</v>
      </c>
      <c r="F31" s="63" t="s">
        <v>26</v>
      </c>
      <c r="G31" s="175">
        <f>SUM(G27:G30)</f>
        <v>0</v>
      </c>
      <c r="H31" s="178">
        <f>SUM(H27:H30)</f>
        <v>0</v>
      </c>
    </row>
    <row r="32" spans="2:8" ht="15.75" customHeight="1">
      <c r="B32" s="1"/>
      <c r="C32" s="10" t="str">
        <f>B26</f>
        <v>INST. TECH.</v>
      </c>
      <c r="D32" s="9" t="s">
        <v>24</v>
      </c>
      <c r="E32" s="9"/>
      <c r="F32" s="9"/>
      <c r="G32" s="176">
        <f>'TASK LIST SC'!P23</f>
        <v>0</v>
      </c>
      <c r="H32" s="9"/>
    </row>
    <row r="33" spans="2:8" ht="15.75" customHeight="1">
      <c r="B33" s="66" t="str">
        <f>'TASK LIST SC'!Q5</f>
        <v>ENGINEER</v>
      </c>
      <c r="C33" s="67" t="s">
        <v>25</v>
      </c>
      <c r="D33" s="68" t="s">
        <v>11</v>
      </c>
      <c r="E33" s="69" t="s">
        <v>12</v>
      </c>
      <c r="F33" s="68" t="s">
        <v>45</v>
      </c>
      <c r="G33" s="69" t="s">
        <v>13</v>
      </c>
      <c r="H33" s="69" t="s">
        <v>14</v>
      </c>
    </row>
    <row r="34" spans="2:8" ht="15.75" customHeight="1">
      <c r="B34" s="70" t="s">
        <v>15</v>
      </c>
      <c r="C34" s="71"/>
      <c r="D34" s="72">
        <v>8</v>
      </c>
      <c r="E34" s="173">
        <v>145</v>
      </c>
      <c r="F34" s="95"/>
      <c r="G34" s="174">
        <f>C34*D34*F34</f>
        <v>0</v>
      </c>
      <c r="H34" s="177">
        <f>C34*D34*E34*F34</f>
        <v>0</v>
      </c>
    </row>
    <row r="35" spans="2:8" ht="15.75" customHeight="1">
      <c r="B35" s="70" t="s">
        <v>16</v>
      </c>
      <c r="C35" s="71"/>
      <c r="D35" s="72">
        <v>4</v>
      </c>
      <c r="E35" s="173">
        <f>(E34*1.5)</f>
        <v>217.5</v>
      </c>
      <c r="F35" s="95"/>
      <c r="G35" s="174">
        <f>C35*D35*F35</f>
        <v>0</v>
      </c>
      <c r="H35" s="177">
        <f>C35*D35*E35*F35</f>
        <v>0</v>
      </c>
    </row>
    <row r="36" spans="2:8" ht="15.75" customHeight="1">
      <c r="B36" s="70" t="s">
        <v>17</v>
      </c>
      <c r="C36" s="71"/>
      <c r="D36" s="72">
        <v>12</v>
      </c>
      <c r="E36" s="173">
        <f>E34*1.5</f>
        <v>217.5</v>
      </c>
      <c r="F36" s="95"/>
      <c r="G36" s="174">
        <f>C36*D36*F36</f>
        <v>0</v>
      </c>
      <c r="H36" s="177">
        <f>C36*D36*E36*F36</f>
        <v>0</v>
      </c>
    </row>
    <row r="37" spans="2:8" ht="15.75" customHeight="1">
      <c r="B37" s="70" t="s">
        <v>18</v>
      </c>
      <c r="C37" s="71"/>
      <c r="D37" s="72">
        <v>12</v>
      </c>
      <c r="E37" s="173">
        <f>E34*1.5</f>
        <v>217.5</v>
      </c>
      <c r="F37" s="95"/>
      <c r="G37" s="174">
        <f>C37*D37*F37</f>
        <v>0</v>
      </c>
      <c r="H37" s="177">
        <f>C37*D37*E37*F37</f>
        <v>0</v>
      </c>
    </row>
    <row r="38" spans="2:8" ht="15.75" customHeight="1">
      <c r="B38" s="1"/>
      <c r="C38" s="1"/>
      <c r="D38" s="1"/>
      <c r="E38" s="62" t="str">
        <f>B33</f>
        <v>ENGINEER</v>
      </c>
      <c r="F38" s="63" t="s">
        <v>26</v>
      </c>
      <c r="G38" s="175">
        <f>SUM(G34:G37)</f>
        <v>0</v>
      </c>
      <c r="H38" s="178">
        <f>SUM(H34:H37)</f>
        <v>0</v>
      </c>
    </row>
    <row r="39" spans="2:8" ht="15.75" customHeight="1">
      <c r="B39" s="1"/>
      <c r="C39" s="10" t="str">
        <f>B33</f>
        <v>ENGINEER</v>
      </c>
      <c r="D39" s="9" t="s">
        <v>24</v>
      </c>
      <c r="E39" s="9"/>
      <c r="F39" s="9"/>
      <c r="G39" s="176">
        <f>'TASK LIST SC'!Q23</f>
        <v>0</v>
      </c>
      <c r="H39" s="9"/>
    </row>
    <row r="40" spans="2:8" ht="15.75" customHeight="1">
      <c r="B40" s="66" t="str">
        <f>'TASK LIST SC'!R5</f>
        <v>DAILY TRAVEL</v>
      </c>
      <c r="C40" s="67" t="s">
        <v>25</v>
      </c>
      <c r="D40" s="68" t="s">
        <v>11</v>
      </c>
      <c r="E40" s="69" t="s">
        <v>12</v>
      </c>
      <c r="F40" s="68" t="s">
        <v>45</v>
      </c>
      <c r="G40" s="69" t="s">
        <v>13</v>
      </c>
      <c r="H40" s="69" t="s">
        <v>14</v>
      </c>
    </row>
    <row r="41" spans="2:8" ht="15.75" customHeight="1">
      <c r="B41" s="70" t="s">
        <v>186</v>
      </c>
      <c r="C41" s="71"/>
      <c r="D41" s="72">
        <v>1</v>
      </c>
      <c r="E41" s="173">
        <v>90</v>
      </c>
      <c r="F41" s="95"/>
      <c r="G41" s="174">
        <f>C41*D41*F41</f>
        <v>0</v>
      </c>
      <c r="H41" s="177">
        <f>C41*D41*E41*F41</f>
        <v>0</v>
      </c>
    </row>
    <row r="42" spans="2:8" ht="15.75" customHeight="1">
      <c r="B42" s="70" t="s">
        <v>15</v>
      </c>
      <c r="C42" s="71"/>
      <c r="D42" s="72">
        <v>1</v>
      </c>
      <c r="E42" s="173">
        <v>90</v>
      </c>
      <c r="F42" s="95"/>
      <c r="G42" s="174">
        <f>C42*D42*F42</f>
        <v>0</v>
      </c>
      <c r="H42" s="177">
        <f>C42*D42*E42*F42</f>
        <v>0</v>
      </c>
    </row>
    <row r="43" spans="2:8" ht="15.75" customHeight="1">
      <c r="B43" s="70" t="s">
        <v>15</v>
      </c>
      <c r="C43" s="71"/>
      <c r="D43" s="72">
        <v>1</v>
      </c>
      <c r="E43" s="173">
        <v>142.5</v>
      </c>
      <c r="F43" s="95"/>
      <c r="G43" s="174">
        <f>C43*D43*F43</f>
        <v>0</v>
      </c>
      <c r="H43" s="177">
        <f>C43*D43*E43*F43</f>
        <v>0</v>
      </c>
    </row>
    <row r="44" spans="2:8" ht="15.75" customHeight="1">
      <c r="B44" s="70" t="s">
        <v>15</v>
      </c>
      <c r="C44" s="71"/>
      <c r="D44" s="72">
        <v>1</v>
      </c>
      <c r="E44" s="173">
        <v>112.5</v>
      </c>
      <c r="F44" s="95"/>
      <c r="G44" s="174">
        <f>C44*D44*F44</f>
        <v>0</v>
      </c>
      <c r="H44" s="177">
        <f>C44*D44*E44*F44</f>
        <v>0</v>
      </c>
    </row>
    <row r="45" spans="2:8" ht="15.75" customHeight="1">
      <c r="B45" s="1"/>
      <c r="C45" s="1"/>
      <c r="D45" s="1"/>
      <c r="E45" s="90" t="str">
        <f>B40</f>
        <v>DAILY TRAVEL</v>
      </c>
      <c r="F45" s="63" t="s">
        <v>26</v>
      </c>
      <c r="G45" s="175">
        <f>SUM(G41:G44)</f>
        <v>0</v>
      </c>
      <c r="H45" s="178">
        <f>SUM(H41:H44)</f>
        <v>0</v>
      </c>
    </row>
    <row r="46" spans="2:8" ht="15.75" customHeight="1">
      <c r="B46" s="1"/>
      <c r="C46" s="10" t="str">
        <f>B40</f>
        <v>DAILY TRAVEL</v>
      </c>
      <c r="D46" s="9" t="s">
        <v>24</v>
      </c>
      <c r="E46" s="9"/>
      <c r="F46" s="9"/>
      <c r="G46" s="176">
        <f>'TASK LIST SC'!R23</f>
        <v>0</v>
      </c>
      <c r="H46" s="9"/>
    </row>
    <row r="47" spans="2:8" ht="21.75" customHeight="1">
      <c r="B47" s="266" t="s">
        <v>29</v>
      </c>
      <c r="C47" s="266"/>
      <c r="D47" s="266"/>
      <c r="E47" s="266"/>
      <c r="F47" s="266"/>
      <c r="G47" s="266"/>
      <c r="H47" s="266"/>
    </row>
    <row r="48" spans="2:8" ht="15.75" customHeight="1">
      <c r="B48" s="64" t="s">
        <v>30</v>
      </c>
      <c r="C48" s="64" t="s">
        <v>31</v>
      </c>
      <c r="D48" s="64" t="s">
        <v>32</v>
      </c>
      <c r="E48" s="64" t="s">
        <v>33</v>
      </c>
      <c r="F48" s="64" t="s">
        <v>45</v>
      </c>
      <c r="G48" s="64" t="s">
        <v>34</v>
      </c>
      <c r="H48" s="64" t="s">
        <v>35</v>
      </c>
    </row>
    <row r="49" spans="2:13" ht="15.75" customHeight="1">
      <c r="B49" s="171" t="str">
        <f t="shared" ref="B49:H49" si="0">B3</f>
        <v/>
      </c>
      <c r="C49" s="171" t="str">
        <f t="shared" si="0"/>
        <v/>
      </c>
      <c r="D49" s="171" t="str">
        <f t="shared" si="0"/>
        <v/>
      </c>
      <c r="E49" s="171" t="str">
        <f t="shared" si="0"/>
        <v/>
      </c>
      <c r="F49" s="65"/>
      <c r="G49" s="65"/>
      <c r="H49" s="179" t="str">
        <f t="shared" si="0"/>
        <v/>
      </c>
    </row>
    <row r="50" spans="2:13" ht="28.5" customHeight="1">
      <c r="B50" s="74" t="s">
        <v>36</v>
      </c>
      <c r="C50" s="267">
        <f>B4</f>
        <v>0</v>
      </c>
      <c r="D50" s="268"/>
      <c r="E50" s="268"/>
      <c r="F50" s="268"/>
      <c r="G50" s="268"/>
      <c r="H50" s="268"/>
    </row>
    <row r="51" spans="2:13" ht="15.75" customHeight="1">
      <c r="B51" s="75" t="s">
        <v>37</v>
      </c>
      <c r="C51" s="67" t="s">
        <v>41</v>
      </c>
      <c r="D51" s="68" t="s">
        <v>10</v>
      </c>
      <c r="E51" s="68" t="s">
        <v>12</v>
      </c>
      <c r="F51" s="91"/>
      <c r="G51" s="92"/>
      <c r="H51" s="69" t="s">
        <v>14</v>
      </c>
      <c r="I51" s="33"/>
      <c r="J51" s="25"/>
      <c r="K51" s="1"/>
      <c r="L51" s="1"/>
      <c r="M51" s="1"/>
    </row>
    <row r="52" spans="2:13" ht="15.75" customHeight="1">
      <c r="B52" s="76"/>
      <c r="C52" s="71"/>
      <c r="D52" s="72">
        <v>2</v>
      </c>
      <c r="E52" s="77">
        <v>100</v>
      </c>
      <c r="F52" s="12"/>
      <c r="G52" s="7"/>
      <c r="H52" s="177">
        <f>C52*D52*E52</f>
        <v>0</v>
      </c>
      <c r="I52" s="34"/>
      <c r="J52" s="1"/>
      <c r="K52" s="1"/>
      <c r="L52" s="1"/>
      <c r="M52" s="1"/>
    </row>
    <row r="53" spans="2:13" ht="15.75" customHeight="1">
      <c r="B53" s="75" t="s">
        <v>38</v>
      </c>
      <c r="C53" s="67" t="s">
        <v>42</v>
      </c>
      <c r="D53" s="68" t="s">
        <v>20</v>
      </c>
      <c r="E53" s="68" t="s">
        <v>12</v>
      </c>
      <c r="F53" s="68" t="s">
        <v>10</v>
      </c>
      <c r="G53" s="89" t="s">
        <v>68</v>
      </c>
      <c r="H53" s="69" t="s">
        <v>14</v>
      </c>
      <c r="I53" s="33"/>
      <c r="J53" s="1"/>
      <c r="K53" s="1"/>
      <c r="L53" s="1"/>
      <c r="M53" s="1"/>
    </row>
    <row r="54" spans="2:13" ht="15.75" customHeight="1">
      <c r="B54" s="78" t="s">
        <v>39</v>
      </c>
      <c r="C54" s="71"/>
      <c r="D54" s="73">
        <v>30</v>
      </c>
      <c r="E54" s="169">
        <v>2.25</v>
      </c>
      <c r="F54" s="71"/>
      <c r="G54" s="180">
        <f>C54*D54*F54</f>
        <v>0</v>
      </c>
      <c r="H54" s="177">
        <f>C54*D54*E54*F54</f>
        <v>0</v>
      </c>
      <c r="I54" s="35"/>
      <c r="J54" s="1"/>
      <c r="K54" s="1"/>
      <c r="L54" s="1"/>
      <c r="M54" s="1"/>
    </row>
    <row r="55" spans="2:13" ht="15.75" customHeight="1">
      <c r="B55" s="75" t="s">
        <v>38</v>
      </c>
      <c r="C55" s="67" t="s">
        <v>42</v>
      </c>
      <c r="D55" s="68" t="s">
        <v>20</v>
      </c>
      <c r="E55" s="68" t="s">
        <v>12</v>
      </c>
      <c r="F55" s="68" t="s">
        <v>10</v>
      </c>
      <c r="G55" s="89" t="s">
        <v>68</v>
      </c>
      <c r="H55" s="69" t="s">
        <v>14</v>
      </c>
      <c r="I55" s="33"/>
      <c r="J55" s="1"/>
      <c r="K55" s="1"/>
      <c r="L55" s="1"/>
      <c r="M55" s="1"/>
    </row>
    <row r="56" spans="2:13" ht="15.75" customHeight="1">
      <c r="B56" s="78" t="s">
        <v>39</v>
      </c>
      <c r="C56" s="71">
        <v>0</v>
      </c>
      <c r="D56" s="73">
        <v>282</v>
      </c>
      <c r="E56" s="169">
        <v>2.25</v>
      </c>
      <c r="F56" s="73"/>
      <c r="G56" s="180">
        <f>C56*D56*F56</f>
        <v>0</v>
      </c>
      <c r="H56" s="177">
        <f>C56*D56*E56*F56</f>
        <v>0</v>
      </c>
      <c r="I56" s="33"/>
      <c r="J56" s="1"/>
      <c r="K56" s="1"/>
      <c r="L56" s="1"/>
      <c r="M56" s="1"/>
    </row>
    <row r="57" spans="2:13" ht="15.75" customHeight="1">
      <c r="B57" s="75" t="s">
        <v>38</v>
      </c>
      <c r="C57" s="67" t="s">
        <v>42</v>
      </c>
      <c r="D57" s="68" t="s">
        <v>20</v>
      </c>
      <c r="E57" s="68" t="s">
        <v>12</v>
      </c>
      <c r="F57" s="68" t="s">
        <v>10</v>
      </c>
      <c r="G57" s="89" t="s">
        <v>21</v>
      </c>
      <c r="H57" s="69" t="s">
        <v>14</v>
      </c>
      <c r="I57" s="33"/>
      <c r="J57" s="1"/>
      <c r="K57" s="1"/>
      <c r="L57" s="1"/>
      <c r="M57" s="1"/>
    </row>
    <row r="58" spans="2:13" ht="15.75" customHeight="1">
      <c r="B58" s="79" t="s">
        <v>39</v>
      </c>
      <c r="C58" s="71"/>
      <c r="D58" s="71">
        <v>380</v>
      </c>
      <c r="E58" s="181">
        <v>1.75</v>
      </c>
      <c r="F58" s="73"/>
      <c r="G58" s="174">
        <f>C58*D58*F58</f>
        <v>0</v>
      </c>
      <c r="H58" s="177">
        <f>C58*D58*E58*F58</f>
        <v>0</v>
      </c>
      <c r="I58" s="33"/>
      <c r="J58" s="1"/>
      <c r="K58" s="1"/>
      <c r="L58" s="1"/>
      <c r="M58" s="1"/>
    </row>
    <row r="59" spans="2:13" ht="15.75" customHeight="1">
      <c r="B59" s="75" t="s">
        <v>40</v>
      </c>
      <c r="C59" s="67" t="s">
        <v>43</v>
      </c>
      <c r="D59" s="68" t="s">
        <v>12</v>
      </c>
      <c r="E59" s="68" t="s">
        <v>10</v>
      </c>
      <c r="F59" s="12"/>
      <c r="G59" s="7"/>
      <c r="H59" s="69" t="s">
        <v>14</v>
      </c>
      <c r="I59" s="33"/>
      <c r="J59" s="1"/>
      <c r="K59" s="1"/>
      <c r="L59" s="1"/>
      <c r="M59" s="1"/>
    </row>
    <row r="60" spans="2:13" ht="15.75" customHeight="1">
      <c r="B60" s="76"/>
      <c r="C60" s="71"/>
      <c r="D60" s="77">
        <v>0</v>
      </c>
      <c r="E60" s="72"/>
      <c r="F60" s="93"/>
      <c r="G60" s="94"/>
      <c r="H60" s="177">
        <f>C60*D60*E60</f>
        <v>0</v>
      </c>
      <c r="I60" s="33"/>
      <c r="J60" s="1"/>
      <c r="K60" s="1"/>
      <c r="L60" s="1"/>
      <c r="M60" s="1"/>
    </row>
    <row r="61" spans="2:13" ht="15.75" customHeight="1">
      <c r="B61" s="269" t="s">
        <v>48</v>
      </c>
      <c r="C61" s="269"/>
      <c r="D61" s="269"/>
      <c r="E61" s="269"/>
      <c r="I61" s="32"/>
      <c r="J61" s="1"/>
      <c r="K61" s="1"/>
      <c r="L61" s="1"/>
      <c r="M61" s="1"/>
    </row>
    <row r="62" spans="2:13" ht="15.75" customHeight="1">
      <c r="B62" s="262" t="s">
        <v>44</v>
      </c>
      <c r="C62" s="262"/>
      <c r="D62" s="262"/>
      <c r="E62" s="52" t="s">
        <v>52</v>
      </c>
      <c r="F62" s="52" t="s">
        <v>10</v>
      </c>
      <c r="G62" s="52" t="s">
        <v>46</v>
      </c>
      <c r="H62" s="52" t="s">
        <v>47</v>
      </c>
      <c r="I62" s="32"/>
      <c r="J62" s="1"/>
      <c r="K62" s="1"/>
      <c r="L62" s="1"/>
      <c r="M62" s="1"/>
    </row>
    <row r="63" spans="2:13" ht="15.75" customHeight="1">
      <c r="B63" s="255"/>
      <c r="C63" s="255"/>
      <c r="D63" s="255"/>
      <c r="E63" s="80"/>
      <c r="F63" s="80"/>
      <c r="G63" s="81"/>
      <c r="H63" s="177">
        <f>E63*F63*G63</f>
        <v>0</v>
      </c>
    </row>
    <row r="64" spans="2:13" ht="15.75" customHeight="1">
      <c r="B64" s="255"/>
      <c r="C64" s="255"/>
      <c r="D64" s="255"/>
      <c r="E64" s="80"/>
      <c r="F64" s="80"/>
      <c r="G64" s="81"/>
      <c r="H64" s="177">
        <f t="shared" ref="H64:H82" si="1">E64*F64*G64</f>
        <v>0</v>
      </c>
    </row>
    <row r="65" spans="2:8" ht="15.75" customHeight="1">
      <c r="B65" s="255"/>
      <c r="C65" s="255"/>
      <c r="D65" s="255"/>
      <c r="E65" s="80"/>
      <c r="F65" s="80"/>
      <c r="G65" s="81">
        <v>0</v>
      </c>
      <c r="H65" s="177">
        <f t="shared" si="1"/>
        <v>0</v>
      </c>
    </row>
    <row r="66" spans="2:8" ht="15.75" customHeight="1">
      <c r="B66" s="261"/>
      <c r="C66" s="255"/>
      <c r="D66" s="255"/>
      <c r="E66" s="80"/>
      <c r="F66" s="80"/>
      <c r="G66" s="81">
        <v>0</v>
      </c>
      <c r="H66" s="177">
        <f t="shared" si="1"/>
        <v>0</v>
      </c>
    </row>
    <row r="67" spans="2:8" ht="15.75" customHeight="1">
      <c r="B67" s="261"/>
      <c r="C67" s="255"/>
      <c r="D67" s="255"/>
      <c r="E67" s="80"/>
      <c r="F67" s="80"/>
      <c r="G67" s="81">
        <v>0</v>
      </c>
      <c r="H67" s="177">
        <f t="shared" si="1"/>
        <v>0</v>
      </c>
    </row>
    <row r="68" spans="2:8" ht="15.75" customHeight="1">
      <c r="B68" s="255"/>
      <c r="C68" s="255"/>
      <c r="D68" s="255"/>
      <c r="E68" s="80"/>
      <c r="F68" s="80"/>
      <c r="G68" s="81">
        <v>0</v>
      </c>
      <c r="H68" s="177">
        <f t="shared" si="1"/>
        <v>0</v>
      </c>
    </row>
    <row r="69" spans="2:8" ht="15.75" customHeight="1">
      <c r="B69" s="255"/>
      <c r="C69" s="255"/>
      <c r="D69" s="255"/>
      <c r="E69" s="80"/>
      <c r="F69" s="80"/>
      <c r="G69" s="81">
        <v>0</v>
      </c>
      <c r="H69" s="177">
        <f t="shared" si="1"/>
        <v>0</v>
      </c>
    </row>
    <row r="70" spans="2:8" ht="15.75" customHeight="1">
      <c r="B70" s="255"/>
      <c r="C70" s="255"/>
      <c r="D70" s="255"/>
      <c r="E70" s="80"/>
      <c r="F70" s="80"/>
      <c r="G70" s="81">
        <v>0</v>
      </c>
      <c r="H70" s="177">
        <f t="shared" si="1"/>
        <v>0</v>
      </c>
    </row>
    <row r="71" spans="2:8" ht="15.75" customHeight="1">
      <c r="B71" s="255"/>
      <c r="C71" s="255"/>
      <c r="D71" s="255"/>
      <c r="E71" s="80"/>
      <c r="F71" s="80"/>
      <c r="G71" s="81">
        <v>0</v>
      </c>
      <c r="H71" s="177">
        <f t="shared" si="1"/>
        <v>0</v>
      </c>
    </row>
    <row r="72" spans="2:8" ht="15.75" customHeight="1">
      <c r="B72" s="255"/>
      <c r="C72" s="255"/>
      <c r="D72" s="255"/>
      <c r="E72" s="80"/>
      <c r="F72" s="80"/>
      <c r="G72" s="81">
        <v>0</v>
      </c>
      <c r="H72" s="177">
        <f t="shared" si="1"/>
        <v>0</v>
      </c>
    </row>
    <row r="73" spans="2:8" ht="15.75" customHeight="1">
      <c r="B73" s="255"/>
      <c r="C73" s="255"/>
      <c r="D73" s="255"/>
      <c r="E73" s="80"/>
      <c r="F73" s="80"/>
      <c r="G73" s="81">
        <v>0</v>
      </c>
      <c r="H73" s="177">
        <f t="shared" si="1"/>
        <v>0</v>
      </c>
    </row>
    <row r="74" spans="2:8" ht="15.75" customHeight="1">
      <c r="B74" s="255"/>
      <c r="C74" s="255"/>
      <c r="D74" s="255"/>
      <c r="E74" s="80"/>
      <c r="F74" s="80"/>
      <c r="G74" s="81">
        <v>0</v>
      </c>
      <c r="H74" s="177">
        <f t="shared" si="1"/>
        <v>0</v>
      </c>
    </row>
    <row r="75" spans="2:8" ht="15.75" customHeight="1">
      <c r="B75" s="255"/>
      <c r="C75" s="255"/>
      <c r="D75" s="255"/>
      <c r="E75" s="80"/>
      <c r="F75" s="80"/>
      <c r="G75" s="81">
        <v>0</v>
      </c>
      <c r="H75" s="177">
        <f t="shared" si="1"/>
        <v>0</v>
      </c>
    </row>
    <row r="76" spans="2:8" ht="15.75" customHeight="1">
      <c r="B76" s="255"/>
      <c r="C76" s="255"/>
      <c r="D76" s="255"/>
      <c r="E76" s="80"/>
      <c r="F76" s="80"/>
      <c r="G76" s="81">
        <v>0</v>
      </c>
      <c r="H76" s="177">
        <f t="shared" si="1"/>
        <v>0</v>
      </c>
    </row>
    <row r="77" spans="2:8" ht="15.75" customHeight="1">
      <c r="B77" s="255"/>
      <c r="C77" s="255"/>
      <c r="D77" s="255"/>
      <c r="E77" s="80"/>
      <c r="F77" s="80"/>
      <c r="G77" s="81">
        <v>0</v>
      </c>
      <c r="H77" s="177">
        <f t="shared" si="1"/>
        <v>0</v>
      </c>
    </row>
    <row r="78" spans="2:8" ht="15.75" customHeight="1">
      <c r="B78" s="255"/>
      <c r="C78" s="255"/>
      <c r="D78" s="255"/>
      <c r="E78" s="80"/>
      <c r="F78" s="80"/>
      <c r="G78" s="81">
        <v>0</v>
      </c>
      <c r="H78" s="177">
        <f t="shared" si="1"/>
        <v>0</v>
      </c>
    </row>
    <row r="79" spans="2:8" ht="15.75" customHeight="1">
      <c r="B79" s="255"/>
      <c r="C79" s="255"/>
      <c r="D79" s="255"/>
      <c r="E79" s="80"/>
      <c r="F79" s="80"/>
      <c r="G79" s="81">
        <v>0</v>
      </c>
      <c r="H79" s="177">
        <f t="shared" si="1"/>
        <v>0</v>
      </c>
    </row>
    <row r="80" spans="2:8" ht="15.75" customHeight="1">
      <c r="B80" s="255"/>
      <c r="C80" s="255"/>
      <c r="D80" s="255"/>
      <c r="E80" s="80"/>
      <c r="F80" s="80"/>
      <c r="G80" s="81">
        <v>0</v>
      </c>
      <c r="H80" s="177">
        <f t="shared" si="1"/>
        <v>0</v>
      </c>
    </row>
    <row r="81" spans="2:8" ht="15.75" customHeight="1">
      <c r="B81" s="255"/>
      <c r="C81" s="255"/>
      <c r="D81" s="255"/>
      <c r="E81" s="80"/>
      <c r="F81" s="80"/>
      <c r="G81" s="81">
        <v>0</v>
      </c>
      <c r="H81" s="177">
        <f t="shared" si="1"/>
        <v>0</v>
      </c>
    </row>
    <row r="82" spans="2:8" ht="15.75" customHeight="1">
      <c r="B82" s="255"/>
      <c r="C82" s="255"/>
      <c r="D82" s="255"/>
      <c r="E82" s="80"/>
      <c r="F82" s="80"/>
      <c r="G82" s="81">
        <v>0</v>
      </c>
      <c r="H82" s="177">
        <f t="shared" si="1"/>
        <v>0</v>
      </c>
    </row>
    <row r="83" spans="2:8" ht="15.75" customHeight="1">
      <c r="B83" s="257" t="s">
        <v>418</v>
      </c>
      <c r="C83" s="257"/>
      <c r="D83" s="257"/>
      <c r="E83" s="257"/>
      <c r="F83" s="257"/>
      <c r="G83" s="257"/>
      <c r="H83" s="257"/>
    </row>
    <row r="84" spans="2:8" ht="15.75" customHeight="1">
      <c r="B84" s="61"/>
      <c r="C84" s="82" t="s">
        <v>22</v>
      </c>
      <c r="D84" s="82" t="s">
        <v>77</v>
      </c>
    </row>
    <row r="85" spans="2:8" ht="15.75" customHeight="1">
      <c r="B85" s="83" t="s">
        <v>50</v>
      </c>
      <c r="C85" s="151">
        <f>SUM(G10,G17,G24,G31,G38,G45)</f>
        <v>160</v>
      </c>
      <c r="D85" s="159">
        <f>SUM(H10,H17,H24,H31,H38,H45)</f>
        <v>12800</v>
      </c>
      <c r="G85" s="8"/>
    </row>
    <row r="86" spans="2:8" ht="15.75" customHeight="1">
      <c r="B86" s="83" t="s">
        <v>19</v>
      </c>
      <c r="C86" s="61"/>
      <c r="D86" s="159">
        <f>H52</f>
        <v>0</v>
      </c>
      <c r="E86" s="258" t="s">
        <v>72</v>
      </c>
      <c r="F86" s="259"/>
      <c r="G86" s="260"/>
      <c r="H86" s="161">
        <v>3</v>
      </c>
    </row>
    <row r="87" spans="2:8" ht="15.75" customHeight="1">
      <c r="B87" s="83" t="s">
        <v>49</v>
      </c>
      <c r="C87" s="84"/>
      <c r="D87" s="159">
        <f>SUM(H54,H56,H58)</f>
        <v>0</v>
      </c>
      <c r="E87" s="258" t="s">
        <v>69</v>
      </c>
      <c r="F87" s="259"/>
      <c r="G87" s="260"/>
      <c r="H87" s="161">
        <v>0.5</v>
      </c>
    </row>
    <row r="88" spans="2:8" ht="15.75" customHeight="1">
      <c r="B88" s="83" t="s">
        <v>23</v>
      </c>
      <c r="C88" s="61"/>
      <c r="D88" s="159">
        <f>H60</f>
        <v>0</v>
      </c>
      <c r="E88" s="86" t="s">
        <v>91</v>
      </c>
      <c r="F88" s="190"/>
      <c r="G88" s="191"/>
      <c r="H88" s="161">
        <v>2</v>
      </c>
    </row>
    <row r="89" spans="2:8" ht="15.75" customHeight="1">
      <c r="B89" s="83" t="s">
        <v>51</v>
      </c>
      <c r="C89" s="61"/>
      <c r="D89" s="159">
        <f>SUM(H63:H82)</f>
        <v>0</v>
      </c>
      <c r="E89" s="86" t="s">
        <v>92</v>
      </c>
      <c r="F89" s="87"/>
      <c r="G89" s="61"/>
      <c r="H89" s="183">
        <f>D90*(H86/100)+D90*(H87/100)+D90*(H88/100)</f>
        <v>704</v>
      </c>
    </row>
    <row r="90" spans="2:8" ht="31.5" customHeight="1">
      <c r="B90" s="88" t="s">
        <v>64</v>
      </c>
      <c r="C90" s="182">
        <f>SUM(C85:C89)</f>
        <v>160</v>
      </c>
      <c r="D90" s="167">
        <f>SUM(D85:D89)</f>
        <v>12800</v>
      </c>
      <c r="E90" s="256" t="s">
        <v>70</v>
      </c>
      <c r="F90" s="256"/>
      <c r="G90" s="256"/>
      <c r="H90" s="183">
        <f>D90+H89</f>
        <v>13504</v>
      </c>
    </row>
    <row r="91" spans="2:8" ht="15.75" customHeight="1"/>
    <row r="92" spans="2:8" ht="15.75" customHeight="1">
      <c r="G92" s="13"/>
    </row>
    <row r="93" spans="2:8" ht="15.75" customHeight="1"/>
    <row r="94" spans="2:8" ht="15.75" customHeight="1"/>
    <row r="95" spans="2:8" ht="15.75" customHeight="1"/>
    <row r="96" spans="2:8" ht="15.75" customHeight="1"/>
    <row r="97" ht="15.75" customHeight="1"/>
    <row r="98" ht="15.75" customHeight="1"/>
  </sheetData>
  <dataConsolidate/>
  <mergeCells count="30">
    <mergeCell ref="B62:D62"/>
    <mergeCell ref="B4:H4"/>
    <mergeCell ref="B1:H1"/>
    <mergeCell ref="B47:H47"/>
    <mergeCell ref="C50:H50"/>
    <mergeCell ref="B61:E61"/>
    <mergeCell ref="B63:D63"/>
    <mergeCell ref="B64:D64"/>
    <mergeCell ref="B72:D72"/>
    <mergeCell ref="B65:D65"/>
    <mergeCell ref="B66:D66"/>
    <mergeCell ref="B67:D67"/>
    <mergeCell ref="B68:D68"/>
    <mergeCell ref="B69:D69"/>
    <mergeCell ref="B70:D70"/>
    <mergeCell ref="B71:D71"/>
    <mergeCell ref="B73:D73"/>
    <mergeCell ref="B74:D74"/>
    <mergeCell ref="B75:D75"/>
    <mergeCell ref="B76:D76"/>
    <mergeCell ref="E90:G90"/>
    <mergeCell ref="B77:D77"/>
    <mergeCell ref="B78:D78"/>
    <mergeCell ref="B79:D79"/>
    <mergeCell ref="B80:D80"/>
    <mergeCell ref="B83:H83"/>
    <mergeCell ref="B81:D81"/>
    <mergeCell ref="B82:D82"/>
    <mergeCell ref="E87:G87"/>
    <mergeCell ref="E86:G86"/>
  </mergeCells>
  <phoneticPr fontId="0" type="noConversion"/>
  <conditionalFormatting sqref="G11">
    <cfRule type="cellIs" dxfId="28" priority="1" stopIfTrue="1" operator="notEqual">
      <formula>$G$10</formula>
    </cfRule>
  </conditionalFormatting>
  <conditionalFormatting sqref="H88">
    <cfRule type="cellIs" dxfId="27" priority="2" stopIfTrue="1" operator="equal">
      <formula>0</formula>
    </cfRule>
  </conditionalFormatting>
  <conditionalFormatting sqref="G25">
    <cfRule type="cellIs" dxfId="26" priority="3" stopIfTrue="1" operator="notEqual">
      <formula>$G$24</formula>
    </cfRule>
  </conditionalFormatting>
  <conditionalFormatting sqref="G32">
    <cfRule type="cellIs" dxfId="25" priority="4" stopIfTrue="1" operator="notEqual">
      <formula>$G$31</formula>
    </cfRule>
  </conditionalFormatting>
  <conditionalFormatting sqref="G39">
    <cfRule type="cellIs" dxfId="24" priority="5" stopIfTrue="1" operator="notEqual">
      <formula>$G$38</formula>
    </cfRule>
  </conditionalFormatting>
  <conditionalFormatting sqref="G46">
    <cfRule type="cellIs" dxfId="23" priority="6" stopIfTrue="1" operator="notEqual">
      <formula>$G$45</formula>
    </cfRule>
  </conditionalFormatting>
  <conditionalFormatting sqref="G18">
    <cfRule type="cellIs" dxfId="22" priority="7" stopIfTrue="1" operator="notEqual">
      <formula>$G$17</formula>
    </cfRule>
  </conditionalFormatting>
  <dataValidations count="1">
    <dataValidation type="whole" allowBlank="1" showInputMessage="1" showErrorMessage="1" errorTitle="INVALID ENTRY!" error="ONLY NUMBERS BETWEEN 1 AND 25! _x000a_         OR JUST LEAVE IT BLANK!" sqref="H88">
      <formula1>1</formula1>
      <formula2>25</formula2>
    </dataValidation>
  </dataValidations>
  <pageMargins left="0.75" right="0.75" top="0.5" bottom="0.5" header="0.5" footer="0.25"/>
  <pageSetup scale="95" orientation="portrait" r:id="rId1"/>
  <headerFooter alignWithMargins="0">
    <oddFooter>&amp;L&amp;D&amp;C&amp;P of &amp;N&amp;R&amp;F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B1:X210"/>
  <sheetViews>
    <sheetView showGridLines="0" topLeftCell="F1" zoomScaleNormal="100" workbookViewId="0">
      <selection activeCell="S204" sqref="S204"/>
    </sheetView>
  </sheetViews>
  <sheetFormatPr defaultRowHeight="12.75" outlineLevelRow="1" outlineLevelCol="1"/>
  <cols>
    <col min="1" max="1" width="2.28515625" customWidth="1"/>
    <col min="2" max="2" width="26.42578125" customWidth="1"/>
    <col min="3" max="3" width="46.85546875" bestFit="1" customWidth="1"/>
    <col min="4" max="4" width="14.42578125" style="28" customWidth="1"/>
    <col min="5" max="5" width="11.7109375" style="26" bestFit="1" customWidth="1" outlineLevel="1"/>
    <col min="6" max="6" width="11.42578125" style="2" customWidth="1" outlineLevel="1"/>
    <col min="7" max="7" width="12.7109375" style="2" customWidth="1" outlineLevel="1"/>
    <col min="8" max="8" width="11.28515625" style="2" bestFit="1" customWidth="1" outlineLevel="1"/>
    <col min="9" max="13" width="10.85546875" style="2" customWidth="1" outlineLevel="1"/>
    <col min="14" max="14" width="12.7109375" style="2" customWidth="1" outlineLevel="1"/>
    <col min="15" max="15" width="10.85546875" style="2" customWidth="1" outlineLevel="1"/>
    <col min="16" max="18" width="10.85546875" customWidth="1"/>
    <col min="19" max="19" width="12.7109375" customWidth="1"/>
    <col min="20" max="20" width="10.85546875" customWidth="1"/>
    <col min="22" max="23" width="14.85546875" bestFit="1" customWidth="1" outlineLevel="1"/>
    <col min="24" max="24" width="14.85546875" bestFit="1" customWidth="1"/>
  </cols>
  <sheetData>
    <row r="1" spans="2:24" ht="23.25" customHeight="1">
      <c r="B1" s="192" t="str">
        <f>'TASK LIST SC'!F2</f>
        <v/>
      </c>
      <c r="C1" s="278" t="str">
        <f>'TASK LIST SC'!F3</f>
        <v/>
      </c>
      <c r="D1" s="278"/>
      <c r="E1" s="277" t="s">
        <v>0</v>
      </c>
      <c r="F1" s="277"/>
      <c r="G1" s="277"/>
      <c r="H1" s="277"/>
      <c r="I1" s="277"/>
      <c r="J1" s="277"/>
      <c r="K1" s="277"/>
      <c r="L1" s="277"/>
      <c r="M1" s="277"/>
      <c r="N1" s="277"/>
      <c r="O1" s="277"/>
    </row>
    <row r="2" spans="2:24" ht="17.25" customHeight="1" outlineLevel="1">
      <c r="B2" s="96" t="s">
        <v>4</v>
      </c>
      <c r="C2" s="272" t="str">
        <f>'TASK LIST SC'!D2</f>
        <v/>
      </c>
      <c r="D2" s="273"/>
      <c r="E2" s="279" t="s">
        <v>419</v>
      </c>
      <c r="F2" s="279"/>
      <c r="G2" s="193">
        <f>SUM(F3:F7)</f>
        <v>57471.110000000008</v>
      </c>
      <c r="H2" s="216"/>
      <c r="I2" s="216"/>
      <c r="J2" s="216"/>
      <c r="K2" s="276" t="s">
        <v>82</v>
      </c>
      <c r="L2" s="276"/>
      <c r="M2" s="195">
        <f>SUM(L3:L7)</f>
        <v>60426.66</v>
      </c>
      <c r="N2" s="106"/>
      <c r="O2" s="107"/>
    </row>
    <row r="3" spans="2:24" ht="17.25" customHeight="1" outlineLevel="1">
      <c r="B3" s="96" t="s">
        <v>5</v>
      </c>
      <c r="C3" s="272" t="str">
        <f>'TASK LIST SC'!D3</f>
        <v/>
      </c>
      <c r="D3" s="273"/>
      <c r="E3" s="97" t="str">
        <f>E10</f>
        <v>CAT</v>
      </c>
      <c r="F3" s="270">
        <f>SUM(K11:K462)</f>
        <v>57471.110000000008</v>
      </c>
      <c r="G3" s="271"/>
      <c r="H3" s="216"/>
      <c r="I3" s="216"/>
      <c r="J3" s="216"/>
      <c r="K3" s="98" t="str">
        <f>E10</f>
        <v>CAT</v>
      </c>
      <c r="L3" s="194">
        <f>SUM(P11:P497)</f>
        <v>60426.66</v>
      </c>
      <c r="M3" s="280" t="s">
        <v>105</v>
      </c>
      <c r="N3" s="280"/>
      <c r="O3" s="196">
        <f>SUM(M2-G2)</f>
        <v>2955.5499999999956</v>
      </c>
    </row>
    <row r="4" spans="2:24" ht="17.25" customHeight="1" outlineLevel="1">
      <c r="B4" s="96" t="s">
        <v>8</v>
      </c>
      <c r="C4" s="272" t="str">
        <f>'TASK LIST SC'!J2</f>
        <v/>
      </c>
      <c r="D4" s="273"/>
      <c r="E4" s="97" t="str">
        <f>F10</f>
        <v>IPD</v>
      </c>
      <c r="F4" s="270">
        <f>SUM(L11:L511)</f>
        <v>0</v>
      </c>
      <c r="G4" s="271"/>
      <c r="H4" s="216"/>
      <c r="I4" s="216"/>
      <c r="J4" s="216"/>
      <c r="K4" s="99" t="str">
        <f>L10</f>
        <v>IPD</v>
      </c>
      <c r="L4" s="194">
        <f>SUM(Q11:Q497)</f>
        <v>0</v>
      </c>
      <c r="M4" s="100"/>
      <c r="N4" s="101"/>
      <c r="O4" s="102"/>
    </row>
    <row r="5" spans="2:24" ht="17.25" customHeight="1" outlineLevel="1">
      <c r="B5" s="96" t="s">
        <v>6</v>
      </c>
      <c r="C5" s="274" t="str">
        <f>'TASK LIST SC'!I3</f>
        <v/>
      </c>
      <c r="D5" s="275"/>
      <c r="E5" s="97" t="str">
        <f>G10</f>
        <v>Coastal Casting</v>
      </c>
      <c r="F5" s="270">
        <f>SUM(M11:M479)</f>
        <v>0</v>
      </c>
      <c r="G5" s="271"/>
      <c r="H5" s="216"/>
      <c r="I5" s="216"/>
      <c r="J5" s="216"/>
      <c r="K5" s="99" t="str">
        <f>M10</f>
        <v>Coastal Casting</v>
      </c>
      <c r="L5" s="194">
        <f>SUM(R11:R497)</f>
        <v>0</v>
      </c>
      <c r="M5" s="100"/>
      <c r="N5" s="101"/>
      <c r="O5" s="102"/>
    </row>
    <row r="6" spans="2:24" ht="17.25" customHeight="1" outlineLevel="1">
      <c r="E6" s="97" t="str">
        <f>H10</f>
        <v>Misc</v>
      </c>
      <c r="F6" s="270">
        <f>SUM(N11:N512)</f>
        <v>0</v>
      </c>
      <c r="G6" s="271"/>
      <c r="H6" s="216"/>
      <c r="I6" s="216"/>
      <c r="J6" s="216"/>
      <c r="K6" s="99" t="str">
        <f>N10</f>
        <v>Misc</v>
      </c>
      <c r="L6" s="194">
        <f>SUM(S11:S497)</f>
        <v>0</v>
      </c>
      <c r="M6" s="100"/>
      <c r="N6" s="101"/>
      <c r="O6" s="102"/>
    </row>
    <row r="7" spans="2:24" ht="17.25" customHeight="1" outlineLevel="1">
      <c r="C7" s="14"/>
      <c r="E7" s="97" t="str">
        <f>I10</f>
        <v>ISC</v>
      </c>
      <c r="F7" s="270">
        <f>SUM(O11:O480)</f>
        <v>0</v>
      </c>
      <c r="G7" s="271"/>
      <c r="H7" s="216"/>
      <c r="I7" s="216"/>
      <c r="J7" s="216"/>
      <c r="K7" s="99" t="str">
        <f>O10</f>
        <v>ISC</v>
      </c>
      <c r="L7" s="194">
        <f>SUM(T11:T497)</f>
        <v>0</v>
      </c>
      <c r="M7" s="103"/>
      <c r="N7" s="104"/>
      <c r="O7" s="105"/>
    </row>
    <row r="8" spans="2:24" ht="17.25" customHeight="1">
      <c r="B8" s="283" t="s">
        <v>1</v>
      </c>
      <c r="C8" s="283" t="s">
        <v>2</v>
      </c>
      <c r="D8" s="284" t="s">
        <v>3</v>
      </c>
      <c r="E8" s="282" t="s">
        <v>66</v>
      </c>
      <c r="F8" s="282"/>
      <c r="G8" s="282"/>
      <c r="H8" s="282"/>
      <c r="I8" s="282"/>
      <c r="J8" s="213"/>
      <c r="K8" s="281" t="s">
        <v>9</v>
      </c>
      <c r="L8" s="281"/>
      <c r="M8" s="281"/>
      <c r="N8" s="281"/>
      <c r="O8" s="281"/>
      <c r="P8" s="281" t="s">
        <v>428</v>
      </c>
      <c r="Q8" s="281"/>
      <c r="R8" s="281"/>
      <c r="S8" s="281"/>
      <c r="T8" s="281"/>
    </row>
    <row r="9" spans="2:24" ht="27.75" customHeight="1">
      <c r="B9" s="283"/>
      <c r="C9" s="283"/>
      <c r="D9" s="284"/>
      <c r="E9" s="285" t="s">
        <v>94</v>
      </c>
      <c r="F9" s="286"/>
      <c r="G9" s="286"/>
      <c r="H9" s="286"/>
      <c r="I9" s="287"/>
      <c r="J9" s="214"/>
      <c r="K9" s="281"/>
      <c r="L9" s="281"/>
      <c r="M9" s="281"/>
      <c r="N9" s="281"/>
      <c r="O9" s="281"/>
      <c r="P9" s="281"/>
      <c r="Q9" s="281"/>
      <c r="R9" s="281"/>
      <c r="S9" s="281"/>
      <c r="T9" s="281"/>
    </row>
    <row r="10" spans="2:24" ht="17.25" customHeight="1">
      <c r="B10" s="283"/>
      <c r="C10" s="283"/>
      <c r="D10" s="284"/>
      <c r="E10" s="108" t="s">
        <v>198</v>
      </c>
      <c r="F10" s="109" t="s">
        <v>354</v>
      </c>
      <c r="G10" s="109" t="s">
        <v>95</v>
      </c>
      <c r="H10" s="109" t="s">
        <v>199</v>
      </c>
      <c r="I10" s="109" t="s">
        <v>119</v>
      </c>
      <c r="J10" s="109" t="s">
        <v>120</v>
      </c>
      <c r="K10" s="114" t="str">
        <f>E10</f>
        <v>CAT</v>
      </c>
      <c r="L10" s="115" t="str">
        <f>F10</f>
        <v>IPD</v>
      </c>
      <c r="M10" s="115" t="str">
        <f>G10</f>
        <v>Coastal Casting</v>
      </c>
      <c r="N10" s="115" t="str">
        <f>H10</f>
        <v>Misc</v>
      </c>
      <c r="O10" s="115" t="str">
        <f>I10</f>
        <v>ISC</v>
      </c>
      <c r="P10" s="114" t="str">
        <f t="shared" ref="P10:T10" si="0">K10</f>
        <v>CAT</v>
      </c>
      <c r="Q10" s="114" t="str">
        <f t="shared" si="0"/>
        <v>IPD</v>
      </c>
      <c r="R10" s="114" t="str">
        <f t="shared" si="0"/>
        <v>Coastal Casting</v>
      </c>
      <c r="S10" s="114" t="str">
        <f t="shared" si="0"/>
        <v>Misc</v>
      </c>
      <c r="T10" s="114" t="str">
        <f t="shared" si="0"/>
        <v>ISC</v>
      </c>
      <c r="V10" s="114" t="s">
        <v>429</v>
      </c>
      <c r="W10" s="114" t="s">
        <v>198</v>
      </c>
      <c r="X10" s="114" t="s">
        <v>431</v>
      </c>
    </row>
    <row r="11" spans="2:24" ht="15" customHeight="1">
      <c r="B11" s="116" t="s">
        <v>454</v>
      </c>
      <c r="C11" s="117" t="s">
        <v>432</v>
      </c>
      <c r="D11" s="113">
        <v>1</v>
      </c>
      <c r="E11" s="217">
        <v>16145.91</v>
      </c>
      <c r="F11" s="217"/>
      <c r="G11" s="217"/>
      <c r="H11" s="217"/>
      <c r="I11" s="217"/>
      <c r="J11" s="218">
        <v>0.05</v>
      </c>
      <c r="K11" s="197">
        <f t="shared" ref="K11:K12" si="1">D11*E11</f>
        <v>16145.91</v>
      </c>
      <c r="L11" s="197">
        <f t="shared" ref="L11:L12" si="2">D11*F11</f>
        <v>0</v>
      </c>
      <c r="M11" s="197">
        <f t="shared" ref="M11:M12" si="3">D11*G11</f>
        <v>0</v>
      </c>
      <c r="N11" s="197">
        <f t="shared" ref="N11:N12" si="4">D11*H11</f>
        <v>0</v>
      </c>
      <c r="O11" s="197">
        <f>D11*I11</f>
        <v>0</v>
      </c>
      <c r="P11" s="197">
        <f t="shared" ref="P11" si="5">K11/(1-$J11)</f>
        <v>16995.694736842106</v>
      </c>
      <c r="Q11" s="197">
        <f t="shared" ref="Q11" si="6">L11/(1-$J11)</f>
        <v>0</v>
      </c>
      <c r="R11" s="197">
        <f t="shared" ref="R11" si="7">M11/(1-$J11)</f>
        <v>0</v>
      </c>
      <c r="S11" s="197">
        <f t="shared" ref="S11" si="8">N11/(1-$J11)</f>
        <v>0</v>
      </c>
      <c r="T11" s="197">
        <f t="shared" ref="T11" si="9">O11/(1-$J11)</f>
        <v>0</v>
      </c>
      <c r="V11" s="197">
        <f>MIN(E11:I11)</f>
        <v>16145.91</v>
      </c>
      <c r="W11" s="197" t="str">
        <f t="shared" ref="W11" si="10">IFERROR(INDEX($E$10:$I$10,MATCH($V11,$E11:$I11,0)),"")</f>
        <v>CAT</v>
      </c>
      <c r="X11" s="197">
        <f>IFERROR(INDEX($P11:$T11,MATCH($W11,$P$10:$T$10,0)),"")</f>
        <v>16995.694736842106</v>
      </c>
    </row>
    <row r="12" spans="2:24" ht="15" customHeight="1">
      <c r="B12" s="117" t="s">
        <v>433</v>
      </c>
      <c r="C12" s="117" t="s">
        <v>434</v>
      </c>
      <c r="D12" s="113">
        <v>1</v>
      </c>
      <c r="E12" s="217">
        <v>871.38</v>
      </c>
      <c r="F12" s="217"/>
      <c r="G12" s="217"/>
      <c r="H12" s="217"/>
      <c r="I12" s="217"/>
      <c r="J12" s="218">
        <v>0.05</v>
      </c>
      <c r="K12" s="197">
        <f t="shared" si="1"/>
        <v>871.38</v>
      </c>
      <c r="L12" s="197">
        <f t="shared" si="2"/>
        <v>0</v>
      </c>
      <c r="M12" s="197">
        <f t="shared" si="3"/>
        <v>0</v>
      </c>
      <c r="N12" s="197">
        <f t="shared" si="4"/>
        <v>0</v>
      </c>
      <c r="O12" s="197">
        <f t="shared" ref="O12" si="11">D12*I12</f>
        <v>0</v>
      </c>
      <c r="P12" s="197">
        <f>K12/(1-$J12)</f>
        <v>917.2421052631579</v>
      </c>
      <c r="Q12" s="197">
        <f t="shared" ref="Q12:T12" si="12">L12/(1-$J12)</f>
        <v>0</v>
      </c>
      <c r="R12" s="197">
        <f t="shared" si="12"/>
        <v>0</v>
      </c>
      <c r="S12" s="197">
        <f t="shared" si="12"/>
        <v>0</v>
      </c>
      <c r="T12" s="197">
        <f t="shared" si="12"/>
        <v>0</v>
      </c>
      <c r="V12" s="197">
        <f t="shared" ref="V12:V73" si="13">MIN(E12:I12)</f>
        <v>871.38</v>
      </c>
      <c r="W12" s="197" t="str">
        <f>IFERROR(INDEX($E$10:$I$10,MATCH($V12,$E12:$I12,0)),"")</f>
        <v>CAT</v>
      </c>
      <c r="X12" s="197">
        <f t="shared" ref="X12:X72" si="14">IFERROR(INDEX($P12:$T12,MATCH($W12,$P$10:$T$10,0)),"")</f>
        <v>917.2421052631579</v>
      </c>
    </row>
    <row r="13" spans="2:24" ht="15" customHeight="1">
      <c r="B13" s="118" t="s">
        <v>435</v>
      </c>
      <c r="C13" s="119" t="s">
        <v>434</v>
      </c>
      <c r="D13" s="113">
        <v>1</v>
      </c>
      <c r="E13" s="217">
        <v>1080.47</v>
      </c>
      <c r="F13" s="217"/>
      <c r="G13" s="217"/>
      <c r="H13" s="217"/>
      <c r="I13" s="217"/>
      <c r="J13" s="218">
        <v>0.05</v>
      </c>
      <c r="K13" s="197">
        <f t="shared" ref="K13" si="15">D13*E13</f>
        <v>1080.47</v>
      </c>
      <c r="L13" s="197">
        <f t="shared" ref="L13" si="16">D13*F13</f>
        <v>0</v>
      </c>
      <c r="M13" s="197">
        <f t="shared" ref="M13" si="17">D13*G13</f>
        <v>0</v>
      </c>
      <c r="N13" s="197">
        <f t="shared" ref="N13" si="18">D13*H13</f>
        <v>0</v>
      </c>
      <c r="O13" s="197">
        <f t="shared" ref="O13" si="19">D13*I13</f>
        <v>0</v>
      </c>
      <c r="P13" s="197">
        <f t="shared" ref="P13:P74" si="20">K13/(1-$J13)</f>
        <v>1137.3368421052633</v>
      </c>
      <c r="Q13" s="197">
        <f t="shared" ref="Q13:Q74" si="21">L13/(1-$J13)</f>
        <v>0</v>
      </c>
      <c r="R13" s="197">
        <f t="shared" ref="R13:R74" si="22">M13/(1-$J13)</f>
        <v>0</v>
      </c>
      <c r="S13" s="197">
        <f t="shared" ref="S13:S74" si="23">N13/(1-$J13)</f>
        <v>0</v>
      </c>
      <c r="T13" s="197">
        <f t="shared" ref="T13:T74" si="24">O13/(1-$J13)</f>
        <v>0</v>
      </c>
      <c r="V13" s="197">
        <f t="shared" si="13"/>
        <v>1080.47</v>
      </c>
      <c r="W13" s="197" t="str">
        <f t="shared" ref="W13:W74" si="25">IFERROR(INDEX($E$10:$I$10,MATCH($V13,$E13:$I13,0)),"")</f>
        <v>CAT</v>
      </c>
      <c r="X13" s="197">
        <f t="shared" si="14"/>
        <v>1137.3368421052633</v>
      </c>
    </row>
    <row r="14" spans="2:24" ht="15" customHeight="1">
      <c r="B14" s="118" t="s">
        <v>436</v>
      </c>
      <c r="C14" s="120" t="s">
        <v>437</v>
      </c>
      <c r="D14" s="113">
        <v>16</v>
      </c>
      <c r="E14" s="217">
        <v>1305</v>
      </c>
      <c r="F14" s="217"/>
      <c r="G14" s="217"/>
      <c r="H14" s="217"/>
      <c r="I14" s="217"/>
      <c r="J14" s="218">
        <v>0.05</v>
      </c>
      <c r="K14" s="197">
        <f t="shared" ref="K14:K75" si="26">D14*E14</f>
        <v>20880</v>
      </c>
      <c r="L14" s="197">
        <f t="shared" ref="L14:L75" si="27">D14*F14</f>
        <v>0</v>
      </c>
      <c r="M14" s="197">
        <f t="shared" ref="M14:M75" si="28">D14*G14</f>
        <v>0</v>
      </c>
      <c r="N14" s="197">
        <f t="shared" ref="N14:N75" si="29">D14*H14</f>
        <v>0</v>
      </c>
      <c r="O14" s="197">
        <f t="shared" ref="O14:O75" si="30">D14*I14</f>
        <v>0</v>
      </c>
      <c r="P14" s="197">
        <f t="shared" si="20"/>
        <v>21978.947368421053</v>
      </c>
      <c r="Q14" s="197">
        <f t="shared" si="21"/>
        <v>0</v>
      </c>
      <c r="R14" s="197">
        <f t="shared" si="22"/>
        <v>0</v>
      </c>
      <c r="S14" s="197">
        <f t="shared" si="23"/>
        <v>0</v>
      </c>
      <c r="T14" s="197">
        <f t="shared" si="24"/>
        <v>0</v>
      </c>
      <c r="V14" s="197">
        <f t="shared" si="13"/>
        <v>1305</v>
      </c>
      <c r="W14" s="197" t="str">
        <f t="shared" si="25"/>
        <v>CAT</v>
      </c>
      <c r="X14" s="197">
        <f t="shared" si="14"/>
        <v>21978.947368421053</v>
      </c>
    </row>
    <row r="15" spans="2:24" ht="15" customHeight="1">
      <c r="B15" s="121" t="s">
        <v>438</v>
      </c>
      <c r="C15" s="111" t="s">
        <v>439</v>
      </c>
      <c r="D15" s="113">
        <v>1</v>
      </c>
      <c r="E15" s="217">
        <v>172.67</v>
      </c>
      <c r="F15" s="217"/>
      <c r="G15" s="217"/>
      <c r="H15" s="217"/>
      <c r="I15" s="217"/>
      <c r="J15" s="218">
        <v>0.05</v>
      </c>
      <c r="K15" s="197">
        <f t="shared" si="26"/>
        <v>172.67</v>
      </c>
      <c r="L15" s="197">
        <f t="shared" si="27"/>
        <v>0</v>
      </c>
      <c r="M15" s="197">
        <f t="shared" si="28"/>
        <v>0</v>
      </c>
      <c r="N15" s="197">
        <f t="shared" si="29"/>
        <v>0</v>
      </c>
      <c r="O15" s="197">
        <f t="shared" si="30"/>
        <v>0</v>
      </c>
      <c r="P15" s="197">
        <f t="shared" si="20"/>
        <v>181.7578947368421</v>
      </c>
      <c r="Q15" s="197">
        <f t="shared" si="21"/>
        <v>0</v>
      </c>
      <c r="R15" s="197">
        <f t="shared" si="22"/>
        <v>0</v>
      </c>
      <c r="S15" s="197">
        <f t="shared" si="23"/>
        <v>0</v>
      </c>
      <c r="T15" s="197">
        <f t="shared" si="24"/>
        <v>0</v>
      </c>
      <c r="V15" s="197">
        <f t="shared" si="13"/>
        <v>172.67</v>
      </c>
      <c r="W15" s="197" t="str">
        <f t="shared" si="25"/>
        <v>CAT</v>
      </c>
      <c r="X15" s="197">
        <f t="shared" si="14"/>
        <v>181.7578947368421</v>
      </c>
    </row>
    <row r="16" spans="2:24" ht="15" customHeight="1">
      <c r="B16" s="122" t="s">
        <v>440</v>
      </c>
      <c r="C16" s="120" t="s">
        <v>439</v>
      </c>
      <c r="D16" s="113">
        <v>1</v>
      </c>
      <c r="E16" s="217">
        <v>178.23</v>
      </c>
      <c r="F16" s="217"/>
      <c r="G16" s="217"/>
      <c r="H16" s="217"/>
      <c r="I16" s="217"/>
      <c r="J16" s="218">
        <v>0.05</v>
      </c>
      <c r="K16" s="197">
        <f t="shared" si="26"/>
        <v>178.23</v>
      </c>
      <c r="L16" s="197">
        <f t="shared" si="27"/>
        <v>0</v>
      </c>
      <c r="M16" s="197">
        <f t="shared" si="28"/>
        <v>0</v>
      </c>
      <c r="N16" s="197">
        <f t="shared" si="29"/>
        <v>0</v>
      </c>
      <c r="O16" s="197">
        <f t="shared" si="30"/>
        <v>0</v>
      </c>
      <c r="P16" s="197">
        <f t="shared" si="20"/>
        <v>187.61052631578949</v>
      </c>
      <c r="Q16" s="197">
        <f t="shared" si="21"/>
        <v>0</v>
      </c>
      <c r="R16" s="197">
        <f t="shared" si="22"/>
        <v>0</v>
      </c>
      <c r="S16" s="197">
        <f t="shared" si="23"/>
        <v>0</v>
      </c>
      <c r="T16" s="197">
        <f t="shared" si="24"/>
        <v>0</v>
      </c>
      <c r="V16" s="197">
        <f t="shared" si="13"/>
        <v>178.23</v>
      </c>
      <c r="W16" s="197" t="str">
        <f t="shared" si="25"/>
        <v>CAT</v>
      </c>
      <c r="X16" s="197">
        <f t="shared" si="14"/>
        <v>187.61052631578949</v>
      </c>
    </row>
    <row r="17" spans="2:24" ht="15" customHeight="1">
      <c r="B17" s="121" t="s">
        <v>441</v>
      </c>
      <c r="C17" s="120" t="s">
        <v>442</v>
      </c>
      <c r="D17" s="113">
        <v>1</v>
      </c>
      <c r="E17" s="217">
        <v>1357.12</v>
      </c>
      <c r="F17" s="217"/>
      <c r="G17" s="217"/>
      <c r="H17" s="217"/>
      <c r="I17" s="217"/>
      <c r="J17" s="218">
        <v>0.05</v>
      </c>
      <c r="K17" s="197">
        <f t="shared" si="26"/>
        <v>1357.12</v>
      </c>
      <c r="L17" s="197">
        <f t="shared" si="27"/>
        <v>0</v>
      </c>
      <c r="M17" s="197">
        <f t="shared" si="28"/>
        <v>0</v>
      </c>
      <c r="N17" s="197">
        <f t="shared" si="29"/>
        <v>0</v>
      </c>
      <c r="O17" s="197">
        <f t="shared" si="30"/>
        <v>0</v>
      </c>
      <c r="P17" s="197">
        <f t="shared" si="20"/>
        <v>1428.5473684210526</v>
      </c>
      <c r="Q17" s="197">
        <f t="shared" si="21"/>
        <v>0</v>
      </c>
      <c r="R17" s="197">
        <f t="shared" si="22"/>
        <v>0</v>
      </c>
      <c r="S17" s="197">
        <f t="shared" si="23"/>
        <v>0</v>
      </c>
      <c r="T17" s="197">
        <f t="shared" si="24"/>
        <v>0</v>
      </c>
      <c r="V17" s="197">
        <f t="shared" si="13"/>
        <v>1357.12</v>
      </c>
      <c r="W17" s="197" t="str">
        <f t="shared" si="25"/>
        <v>CAT</v>
      </c>
      <c r="X17" s="197">
        <f t="shared" si="14"/>
        <v>1428.5473684210526</v>
      </c>
    </row>
    <row r="18" spans="2:24" ht="15" customHeight="1">
      <c r="B18" s="121" t="s">
        <v>444</v>
      </c>
      <c r="C18" s="120" t="s">
        <v>443</v>
      </c>
      <c r="D18" s="113">
        <v>16</v>
      </c>
      <c r="E18" s="217">
        <v>733.63</v>
      </c>
      <c r="F18" s="217"/>
      <c r="G18" s="217"/>
      <c r="H18" s="217"/>
      <c r="I18" s="217"/>
      <c r="J18" s="218">
        <v>0.05</v>
      </c>
      <c r="K18" s="197">
        <f t="shared" si="26"/>
        <v>11738.08</v>
      </c>
      <c r="L18" s="197">
        <f t="shared" si="27"/>
        <v>0</v>
      </c>
      <c r="M18" s="197">
        <f t="shared" si="28"/>
        <v>0</v>
      </c>
      <c r="N18" s="197">
        <f t="shared" si="29"/>
        <v>0</v>
      </c>
      <c r="O18" s="197">
        <f t="shared" si="30"/>
        <v>0</v>
      </c>
      <c r="P18" s="197">
        <f t="shared" si="20"/>
        <v>12355.873684210526</v>
      </c>
      <c r="Q18" s="197">
        <f t="shared" si="21"/>
        <v>0</v>
      </c>
      <c r="R18" s="197">
        <f t="shared" si="22"/>
        <v>0</v>
      </c>
      <c r="S18" s="197">
        <f t="shared" si="23"/>
        <v>0</v>
      </c>
      <c r="T18" s="197">
        <f t="shared" si="24"/>
        <v>0</v>
      </c>
      <c r="V18" s="197">
        <f t="shared" si="13"/>
        <v>733.63</v>
      </c>
      <c r="W18" s="197" t="str">
        <f t="shared" si="25"/>
        <v>CAT</v>
      </c>
      <c r="X18" s="197">
        <f t="shared" si="14"/>
        <v>12355.873684210526</v>
      </c>
    </row>
    <row r="19" spans="2:24" ht="15" customHeight="1">
      <c r="B19" s="121" t="s">
        <v>447</v>
      </c>
      <c r="C19" s="120" t="s">
        <v>445</v>
      </c>
      <c r="D19" s="113">
        <v>1</v>
      </c>
      <c r="E19" s="217">
        <v>1305.8900000000001</v>
      </c>
      <c r="F19" s="217"/>
      <c r="G19" s="217"/>
      <c r="H19" s="217"/>
      <c r="I19" s="217"/>
      <c r="J19" s="218">
        <v>0.05</v>
      </c>
      <c r="K19" s="197">
        <f t="shared" si="26"/>
        <v>1305.8900000000001</v>
      </c>
      <c r="L19" s="197">
        <f t="shared" si="27"/>
        <v>0</v>
      </c>
      <c r="M19" s="197">
        <f t="shared" si="28"/>
        <v>0</v>
      </c>
      <c r="N19" s="197">
        <f t="shared" si="29"/>
        <v>0</v>
      </c>
      <c r="O19" s="197">
        <f t="shared" si="30"/>
        <v>0</v>
      </c>
      <c r="P19" s="197">
        <f t="shared" si="20"/>
        <v>1374.621052631579</v>
      </c>
      <c r="Q19" s="197">
        <f t="shared" si="21"/>
        <v>0</v>
      </c>
      <c r="R19" s="197">
        <f t="shared" si="22"/>
        <v>0</v>
      </c>
      <c r="S19" s="197">
        <f t="shared" si="23"/>
        <v>0</v>
      </c>
      <c r="T19" s="197">
        <f t="shared" si="24"/>
        <v>0</v>
      </c>
      <c r="V19" s="197">
        <f t="shared" si="13"/>
        <v>1305.8900000000001</v>
      </c>
      <c r="W19" s="197" t="str">
        <f t="shared" si="25"/>
        <v>CAT</v>
      </c>
      <c r="X19" s="197">
        <f t="shared" si="14"/>
        <v>1374.621052631579</v>
      </c>
    </row>
    <row r="20" spans="2:24" ht="15" customHeight="1">
      <c r="B20" s="212" t="s">
        <v>448</v>
      </c>
      <c r="C20" s="111" t="s">
        <v>446</v>
      </c>
      <c r="D20" s="113">
        <v>2</v>
      </c>
      <c r="E20" s="217">
        <v>1212.8499999999999</v>
      </c>
      <c r="F20" s="217"/>
      <c r="G20" s="217"/>
      <c r="H20" s="217"/>
      <c r="I20" s="217"/>
      <c r="J20" s="218">
        <v>0.05</v>
      </c>
      <c r="K20" s="197">
        <f t="shared" si="26"/>
        <v>2425.6999999999998</v>
      </c>
      <c r="L20" s="197">
        <f t="shared" si="27"/>
        <v>0</v>
      </c>
      <c r="M20" s="197">
        <f t="shared" si="28"/>
        <v>0</v>
      </c>
      <c r="N20" s="197">
        <f t="shared" si="29"/>
        <v>0</v>
      </c>
      <c r="O20" s="197">
        <f t="shared" si="30"/>
        <v>0</v>
      </c>
      <c r="P20" s="197">
        <f t="shared" si="20"/>
        <v>2553.3684210526317</v>
      </c>
      <c r="Q20" s="197">
        <f t="shared" si="21"/>
        <v>0</v>
      </c>
      <c r="R20" s="197">
        <f t="shared" si="22"/>
        <v>0</v>
      </c>
      <c r="S20" s="197">
        <f t="shared" si="23"/>
        <v>0</v>
      </c>
      <c r="T20" s="197">
        <f t="shared" si="24"/>
        <v>0</v>
      </c>
      <c r="V20" s="197">
        <f t="shared" si="13"/>
        <v>1212.8499999999999</v>
      </c>
      <c r="W20" s="197" t="str">
        <f t="shared" si="25"/>
        <v>CAT</v>
      </c>
      <c r="X20" s="197">
        <f t="shared" si="14"/>
        <v>2553.3684210526317</v>
      </c>
    </row>
    <row r="21" spans="2:24" ht="15" customHeight="1">
      <c r="B21" s="122" t="s">
        <v>450</v>
      </c>
      <c r="C21" s="112" t="s">
        <v>449</v>
      </c>
      <c r="D21" s="113">
        <v>1</v>
      </c>
      <c r="E21" s="217">
        <v>1315.66</v>
      </c>
      <c r="F21" s="217"/>
      <c r="G21" s="217"/>
      <c r="H21" s="217"/>
      <c r="I21" s="217"/>
      <c r="J21" s="218"/>
      <c r="K21" s="197">
        <f t="shared" si="26"/>
        <v>1315.66</v>
      </c>
      <c r="L21" s="197">
        <f t="shared" si="27"/>
        <v>0</v>
      </c>
      <c r="M21" s="197">
        <f t="shared" si="28"/>
        <v>0</v>
      </c>
      <c r="N21" s="197">
        <f t="shared" si="29"/>
        <v>0</v>
      </c>
      <c r="O21" s="197">
        <f t="shared" si="30"/>
        <v>0</v>
      </c>
      <c r="P21" s="197">
        <f t="shared" si="20"/>
        <v>1315.66</v>
      </c>
      <c r="Q21" s="197">
        <f t="shared" si="21"/>
        <v>0</v>
      </c>
      <c r="R21" s="197">
        <f t="shared" si="22"/>
        <v>0</v>
      </c>
      <c r="S21" s="197">
        <f t="shared" si="23"/>
        <v>0</v>
      </c>
      <c r="T21" s="197">
        <f t="shared" si="24"/>
        <v>0</v>
      </c>
      <c r="V21" s="197">
        <f t="shared" si="13"/>
        <v>1315.66</v>
      </c>
      <c r="W21" s="197" t="str">
        <f t="shared" si="25"/>
        <v>CAT</v>
      </c>
      <c r="X21" s="197">
        <f t="shared" si="14"/>
        <v>1315.66</v>
      </c>
    </row>
    <row r="22" spans="2:24" ht="15" customHeight="1">
      <c r="B22" s="122"/>
      <c r="C22" s="112"/>
      <c r="D22" s="113"/>
      <c r="E22" s="217"/>
      <c r="F22" s="217"/>
      <c r="G22" s="217"/>
      <c r="H22" s="217"/>
      <c r="I22" s="217"/>
      <c r="J22" s="218"/>
      <c r="K22" s="197">
        <f t="shared" si="26"/>
        <v>0</v>
      </c>
      <c r="L22" s="197">
        <f t="shared" si="27"/>
        <v>0</v>
      </c>
      <c r="M22" s="197">
        <f t="shared" si="28"/>
        <v>0</v>
      </c>
      <c r="N22" s="197">
        <f t="shared" si="29"/>
        <v>0</v>
      </c>
      <c r="O22" s="197">
        <f t="shared" si="30"/>
        <v>0</v>
      </c>
      <c r="P22" s="197">
        <f t="shared" si="20"/>
        <v>0</v>
      </c>
      <c r="Q22" s="197">
        <f t="shared" si="21"/>
        <v>0</v>
      </c>
      <c r="R22" s="197">
        <f t="shared" si="22"/>
        <v>0</v>
      </c>
      <c r="S22" s="197">
        <f t="shared" si="23"/>
        <v>0</v>
      </c>
      <c r="T22" s="197">
        <f t="shared" si="24"/>
        <v>0</v>
      </c>
      <c r="V22" s="197">
        <f t="shared" si="13"/>
        <v>0</v>
      </c>
      <c r="W22" s="197" t="str">
        <f t="shared" si="25"/>
        <v/>
      </c>
      <c r="X22" s="197" t="str">
        <f t="shared" si="14"/>
        <v/>
      </c>
    </row>
    <row r="23" spans="2:24" ht="15" customHeight="1">
      <c r="B23" s="123"/>
      <c r="C23" s="123"/>
      <c r="D23" s="113"/>
      <c r="E23" s="217"/>
      <c r="F23" s="217"/>
      <c r="G23" s="217"/>
      <c r="H23" s="217"/>
      <c r="I23" s="217"/>
      <c r="J23" s="218"/>
      <c r="K23" s="197">
        <f t="shared" si="26"/>
        <v>0</v>
      </c>
      <c r="L23" s="197">
        <f t="shared" si="27"/>
        <v>0</v>
      </c>
      <c r="M23" s="197">
        <f t="shared" si="28"/>
        <v>0</v>
      </c>
      <c r="N23" s="197">
        <f t="shared" si="29"/>
        <v>0</v>
      </c>
      <c r="O23" s="197">
        <f t="shared" si="30"/>
        <v>0</v>
      </c>
      <c r="P23" s="197">
        <f t="shared" si="20"/>
        <v>0</v>
      </c>
      <c r="Q23" s="197">
        <f t="shared" si="21"/>
        <v>0</v>
      </c>
      <c r="R23" s="197">
        <f t="shared" si="22"/>
        <v>0</v>
      </c>
      <c r="S23" s="197">
        <f t="shared" si="23"/>
        <v>0</v>
      </c>
      <c r="T23" s="197">
        <f t="shared" si="24"/>
        <v>0</v>
      </c>
      <c r="V23" s="197">
        <f t="shared" si="13"/>
        <v>0</v>
      </c>
      <c r="W23" s="197" t="str">
        <f t="shared" si="25"/>
        <v/>
      </c>
      <c r="X23" s="197" t="str">
        <f t="shared" si="14"/>
        <v/>
      </c>
    </row>
    <row r="24" spans="2:24" ht="15" customHeight="1">
      <c r="B24" s="123"/>
      <c r="C24" s="123"/>
      <c r="D24" s="113"/>
      <c r="E24" s="217"/>
      <c r="F24" s="217"/>
      <c r="G24" s="217"/>
      <c r="H24" s="217"/>
      <c r="I24" s="217"/>
      <c r="J24" s="218"/>
      <c r="K24" s="197">
        <f t="shared" si="26"/>
        <v>0</v>
      </c>
      <c r="L24" s="197">
        <f t="shared" si="27"/>
        <v>0</v>
      </c>
      <c r="M24" s="197">
        <f t="shared" si="28"/>
        <v>0</v>
      </c>
      <c r="N24" s="197">
        <f t="shared" si="29"/>
        <v>0</v>
      </c>
      <c r="O24" s="197">
        <f t="shared" si="30"/>
        <v>0</v>
      </c>
      <c r="P24" s="197">
        <f t="shared" si="20"/>
        <v>0</v>
      </c>
      <c r="Q24" s="197">
        <f t="shared" si="21"/>
        <v>0</v>
      </c>
      <c r="R24" s="197">
        <f t="shared" si="22"/>
        <v>0</v>
      </c>
      <c r="S24" s="197">
        <f t="shared" si="23"/>
        <v>0</v>
      </c>
      <c r="T24" s="197">
        <f t="shared" si="24"/>
        <v>0</v>
      </c>
      <c r="V24" s="197">
        <f t="shared" si="13"/>
        <v>0</v>
      </c>
      <c r="W24" s="197" t="str">
        <f t="shared" si="25"/>
        <v/>
      </c>
      <c r="X24" s="197" t="str">
        <f t="shared" si="14"/>
        <v/>
      </c>
    </row>
    <row r="25" spans="2:24" ht="15" customHeight="1">
      <c r="B25" s="124"/>
      <c r="C25" s="123"/>
      <c r="D25" s="113"/>
      <c r="E25" s="217"/>
      <c r="F25" s="217"/>
      <c r="G25" s="217"/>
      <c r="H25" s="217"/>
      <c r="I25" s="217"/>
      <c r="J25" s="218"/>
      <c r="K25" s="197">
        <f t="shared" si="26"/>
        <v>0</v>
      </c>
      <c r="L25" s="197">
        <f t="shared" si="27"/>
        <v>0</v>
      </c>
      <c r="M25" s="197">
        <f t="shared" si="28"/>
        <v>0</v>
      </c>
      <c r="N25" s="197">
        <f t="shared" si="29"/>
        <v>0</v>
      </c>
      <c r="O25" s="197">
        <f t="shared" si="30"/>
        <v>0</v>
      </c>
      <c r="P25" s="197">
        <f t="shared" si="20"/>
        <v>0</v>
      </c>
      <c r="Q25" s="197">
        <f t="shared" si="21"/>
        <v>0</v>
      </c>
      <c r="R25" s="197">
        <f t="shared" si="22"/>
        <v>0</v>
      </c>
      <c r="S25" s="197">
        <f t="shared" si="23"/>
        <v>0</v>
      </c>
      <c r="T25" s="197">
        <f t="shared" si="24"/>
        <v>0</v>
      </c>
      <c r="V25" s="197">
        <f t="shared" si="13"/>
        <v>0</v>
      </c>
      <c r="W25" s="197" t="str">
        <f t="shared" si="25"/>
        <v/>
      </c>
      <c r="X25" s="197" t="str">
        <f t="shared" si="14"/>
        <v/>
      </c>
    </row>
    <row r="26" spans="2:24" ht="15" customHeight="1">
      <c r="B26" s="123"/>
      <c r="C26" s="123"/>
      <c r="D26" s="113"/>
      <c r="E26" s="217"/>
      <c r="F26" s="217"/>
      <c r="G26" s="217"/>
      <c r="H26" s="217"/>
      <c r="I26" s="217"/>
      <c r="J26" s="218"/>
      <c r="K26" s="197">
        <f t="shared" si="26"/>
        <v>0</v>
      </c>
      <c r="L26" s="197">
        <f t="shared" si="27"/>
        <v>0</v>
      </c>
      <c r="M26" s="197">
        <f t="shared" si="28"/>
        <v>0</v>
      </c>
      <c r="N26" s="197">
        <f t="shared" si="29"/>
        <v>0</v>
      </c>
      <c r="O26" s="197">
        <f t="shared" si="30"/>
        <v>0</v>
      </c>
      <c r="P26" s="197">
        <f t="shared" si="20"/>
        <v>0</v>
      </c>
      <c r="Q26" s="197">
        <f t="shared" si="21"/>
        <v>0</v>
      </c>
      <c r="R26" s="197">
        <f t="shared" si="22"/>
        <v>0</v>
      </c>
      <c r="S26" s="197">
        <f t="shared" si="23"/>
        <v>0</v>
      </c>
      <c r="T26" s="197">
        <f t="shared" si="24"/>
        <v>0</v>
      </c>
      <c r="V26" s="197">
        <f t="shared" si="13"/>
        <v>0</v>
      </c>
      <c r="W26" s="197" t="str">
        <f t="shared" si="25"/>
        <v/>
      </c>
      <c r="X26" s="197" t="str">
        <f t="shared" si="14"/>
        <v/>
      </c>
    </row>
    <row r="27" spans="2:24" ht="15" customHeight="1">
      <c r="B27" s="123"/>
      <c r="C27" s="123"/>
      <c r="D27" s="113"/>
      <c r="E27" s="217"/>
      <c r="F27" s="217"/>
      <c r="G27" s="217"/>
      <c r="H27" s="217"/>
      <c r="I27" s="217"/>
      <c r="J27" s="218"/>
      <c r="K27" s="197">
        <f t="shared" si="26"/>
        <v>0</v>
      </c>
      <c r="L27" s="197">
        <f t="shared" si="27"/>
        <v>0</v>
      </c>
      <c r="M27" s="197">
        <f t="shared" si="28"/>
        <v>0</v>
      </c>
      <c r="N27" s="197">
        <f t="shared" si="29"/>
        <v>0</v>
      </c>
      <c r="O27" s="197">
        <f t="shared" si="30"/>
        <v>0</v>
      </c>
      <c r="P27" s="197">
        <f t="shared" si="20"/>
        <v>0</v>
      </c>
      <c r="Q27" s="197">
        <f t="shared" si="21"/>
        <v>0</v>
      </c>
      <c r="R27" s="197">
        <f t="shared" si="22"/>
        <v>0</v>
      </c>
      <c r="S27" s="197">
        <f t="shared" si="23"/>
        <v>0</v>
      </c>
      <c r="T27" s="197">
        <f t="shared" si="24"/>
        <v>0</v>
      </c>
      <c r="V27" s="197">
        <f t="shared" si="13"/>
        <v>0</v>
      </c>
      <c r="W27" s="197" t="str">
        <f t="shared" si="25"/>
        <v/>
      </c>
      <c r="X27" s="197" t="str">
        <f t="shared" si="14"/>
        <v/>
      </c>
    </row>
    <row r="28" spans="2:24" ht="15" customHeight="1">
      <c r="B28" s="124"/>
      <c r="C28" s="123"/>
      <c r="D28" s="113"/>
      <c r="E28" s="217"/>
      <c r="F28" s="217"/>
      <c r="G28" s="217"/>
      <c r="H28" s="217"/>
      <c r="I28" s="217"/>
      <c r="J28" s="218"/>
      <c r="K28" s="197">
        <f t="shared" si="26"/>
        <v>0</v>
      </c>
      <c r="L28" s="197">
        <f t="shared" si="27"/>
        <v>0</v>
      </c>
      <c r="M28" s="197">
        <f t="shared" si="28"/>
        <v>0</v>
      </c>
      <c r="N28" s="197">
        <f t="shared" si="29"/>
        <v>0</v>
      </c>
      <c r="O28" s="197">
        <f t="shared" si="30"/>
        <v>0</v>
      </c>
      <c r="P28" s="197">
        <f t="shared" si="20"/>
        <v>0</v>
      </c>
      <c r="Q28" s="197">
        <f t="shared" si="21"/>
        <v>0</v>
      </c>
      <c r="R28" s="197">
        <f t="shared" si="22"/>
        <v>0</v>
      </c>
      <c r="S28" s="197">
        <f t="shared" si="23"/>
        <v>0</v>
      </c>
      <c r="T28" s="197">
        <f t="shared" si="24"/>
        <v>0</v>
      </c>
      <c r="V28" s="197">
        <f t="shared" si="13"/>
        <v>0</v>
      </c>
      <c r="W28" s="197" t="str">
        <f t="shared" si="25"/>
        <v/>
      </c>
      <c r="X28" s="197" t="str">
        <f t="shared" si="14"/>
        <v/>
      </c>
    </row>
    <row r="29" spans="2:24" ht="15" customHeight="1">
      <c r="B29" s="123"/>
      <c r="C29" s="123"/>
      <c r="D29" s="113"/>
      <c r="E29" s="217"/>
      <c r="F29" s="217"/>
      <c r="G29" s="217"/>
      <c r="H29" s="217"/>
      <c r="I29" s="217"/>
      <c r="J29" s="218"/>
      <c r="K29" s="197">
        <f t="shared" si="26"/>
        <v>0</v>
      </c>
      <c r="L29" s="197">
        <f t="shared" si="27"/>
        <v>0</v>
      </c>
      <c r="M29" s="197">
        <f t="shared" si="28"/>
        <v>0</v>
      </c>
      <c r="N29" s="197">
        <f t="shared" si="29"/>
        <v>0</v>
      </c>
      <c r="O29" s="197">
        <f t="shared" si="30"/>
        <v>0</v>
      </c>
      <c r="P29" s="197">
        <f t="shared" si="20"/>
        <v>0</v>
      </c>
      <c r="Q29" s="197">
        <f t="shared" si="21"/>
        <v>0</v>
      </c>
      <c r="R29" s="197">
        <f t="shared" si="22"/>
        <v>0</v>
      </c>
      <c r="S29" s="197">
        <f t="shared" si="23"/>
        <v>0</v>
      </c>
      <c r="T29" s="197">
        <f t="shared" si="24"/>
        <v>0</v>
      </c>
      <c r="V29" s="197">
        <f t="shared" si="13"/>
        <v>0</v>
      </c>
      <c r="W29" s="197" t="str">
        <f t="shared" si="25"/>
        <v/>
      </c>
      <c r="X29" s="197" t="str">
        <f t="shared" si="14"/>
        <v/>
      </c>
    </row>
    <row r="30" spans="2:24" ht="15" customHeight="1">
      <c r="B30" s="123"/>
      <c r="C30" s="123"/>
      <c r="D30" s="113"/>
      <c r="E30" s="217"/>
      <c r="F30" s="217"/>
      <c r="G30" s="217"/>
      <c r="H30" s="217"/>
      <c r="I30" s="217"/>
      <c r="J30" s="218"/>
      <c r="K30" s="197">
        <f t="shared" si="26"/>
        <v>0</v>
      </c>
      <c r="L30" s="197">
        <f t="shared" si="27"/>
        <v>0</v>
      </c>
      <c r="M30" s="197">
        <f t="shared" si="28"/>
        <v>0</v>
      </c>
      <c r="N30" s="197">
        <f t="shared" si="29"/>
        <v>0</v>
      </c>
      <c r="O30" s="197">
        <f t="shared" si="30"/>
        <v>0</v>
      </c>
      <c r="P30" s="197">
        <f t="shared" si="20"/>
        <v>0</v>
      </c>
      <c r="Q30" s="197">
        <f t="shared" si="21"/>
        <v>0</v>
      </c>
      <c r="R30" s="197">
        <f t="shared" si="22"/>
        <v>0</v>
      </c>
      <c r="S30" s="197">
        <f t="shared" si="23"/>
        <v>0</v>
      </c>
      <c r="T30" s="197">
        <f t="shared" si="24"/>
        <v>0</v>
      </c>
      <c r="V30" s="197">
        <f t="shared" si="13"/>
        <v>0</v>
      </c>
      <c r="W30" s="197" t="str">
        <f t="shared" si="25"/>
        <v/>
      </c>
      <c r="X30" s="197" t="str">
        <f t="shared" si="14"/>
        <v/>
      </c>
    </row>
    <row r="31" spans="2:24" ht="15" customHeight="1">
      <c r="B31" s="123"/>
      <c r="C31" s="123"/>
      <c r="D31" s="113"/>
      <c r="E31" s="217"/>
      <c r="F31" s="217"/>
      <c r="G31" s="217"/>
      <c r="H31" s="217"/>
      <c r="I31" s="217"/>
      <c r="J31" s="218"/>
      <c r="K31" s="197">
        <f t="shared" si="26"/>
        <v>0</v>
      </c>
      <c r="L31" s="197">
        <f t="shared" si="27"/>
        <v>0</v>
      </c>
      <c r="M31" s="197">
        <f t="shared" si="28"/>
        <v>0</v>
      </c>
      <c r="N31" s="197">
        <f t="shared" si="29"/>
        <v>0</v>
      </c>
      <c r="O31" s="197">
        <f t="shared" si="30"/>
        <v>0</v>
      </c>
      <c r="P31" s="197">
        <f t="shared" si="20"/>
        <v>0</v>
      </c>
      <c r="Q31" s="197">
        <f t="shared" si="21"/>
        <v>0</v>
      </c>
      <c r="R31" s="197">
        <f t="shared" si="22"/>
        <v>0</v>
      </c>
      <c r="S31" s="197">
        <f t="shared" si="23"/>
        <v>0</v>
      </c>
      <c r="T31" s="197">
        <f t="shared" si="24"/>
        <v>0</v>
      </c>
      <c r="V31" s="197">
        <f t="shared" si="13"/>
        <v>0</v>
      </c>
      <c r="W31" s="197" t="str">
        <f t="shared" si="25"/>
        <v/>
      </c>
      <c r="X31" s="197" t="str">
        <f t="shared" si="14"/>
        <v/>
      </c>
    </row>
    <row r="32" spans="2:24" ht="15" customHeight="1">
      <c r="B32" s="123"/>
      <c r="C32" s="123"/>
      <c r="D32" s="113"/>
      <c r="E32" s="217"/>
      <c r="F32" s="217"/>
      <c r="G32" s="217"/>
      <c r="H32" s="217"/>
      <c r="I32" s="217"/>
      <c r="J32" s="218"/>
      <c r="K32" s="197">
        <f t="shared" si="26"/>
        <v>0</v>
      </c>
      <c r="L32" s="197">
        <f t="shared" si="27"/>
        <v>0</v>
      </c>
      <c r="M32" s="197">
        <f t="shared" si="28"/>
        <v>0</v>
      </c>
      <c r="N32" s="197">
        <f t="shared" si="29"/>
        <v>0</v>
      </c>
      <c r="O32" s="197">
        <f t="shared" si="30"/>
        <v>0</v>
      </c>
      <c r="P32" s="197">
        <f t="shared" si="20"/>
        <v>0</v>
      </c>
      <c r="Q32" s="197">
        <f t="shared" si="21"/>
        <v>0</v>
      </c>
      <c r="R32" s="197">
        <f t="shared" si="22"/>
        <v>0</v>
      </c>
      <c r="S32" s="197">
        <f t="shared" si="23"/>
        <v>0</v>
      </c>
      <c r="T32" s="197">
        <f t="shared" si="24"/>
        <v>0</v>
      </c>
      <c r="V32" s="197">
        <f t="shared" si="13"/>
        <v>0</v>
      </c>
      <c r="W32" s="197" t="str">
        <f t="shared" si="25"/>
        <v/>
      </c>
      <c r="X32" s="197" t="str">
        <f t="shared" si="14"/>
        <v/>
      </c>
    </row>
    <row r="33" spans="2:24" ht="15" customHeight="1">
      <c r="B33" s="123"/>
      <c r="C33" s="123"/>
      <c r="D33" s="113"/>
      <c r="E33" s="217"/>
      <c r="F33" s="217"/>
      <c r="G33" s="217"/>
      <c r="H33" s="217"/>
      <c r="I33" s="217"/>
      <c r="J33" s="218"/>
      <c r="K33" s="197">
        <f t="shared" si="26"/>
        <v>0</v>
      </c>
      <c r="L33" s="197">
        <f t="shared" si="27"/>
        <v>0</v>
      </c>
      <c r="M33" s="197">
        <f t="shared" si="28"/>
        <v>0</v>
      </c>
      <c r="N33" s="197">
        <f t="shared" si="29"/>
        <v>0</v>
      </c>
      <c r="O33" s="197">
        <f t="shared" si="30"/>
        <v>0</v>
      </c>
      <c r="P33" s="197">
        <f t="shared" si="20"/>
        <v>0</v>
      </c>
      <c r="Q33" s="197">
        <f t="shared" si="21"/>
        <v>0</v>
      </c>
      <c r="R33" s="197">
        <f t="shared" si="22"/>
        <v>0</v>
      </c>
      <c r="S33" s="197">
        <f t="shared" si="23"/>
        <v>0</v>
      </c>
      <c r="T33" s="197">
        <f t="shared" si="24"/>
        <v>0</v>
      </c>
      <c r="V33" s="197">
        <f t="shared" si="13"/>
        <v>0</v>
      </c>
      <c r="W33" s="197" t="str">
        <f t="shared" si="25"/>
        <v/>
      </c>
      <c r="X33" s="197" t="str">
        <f t="shared" si="14"/>
        <v/>
      </c>
    </row>
    <row r="34" spans="2:24" ht="15" customHeight="1">
      <c r="B34" s="123"/>
      <c r="C34" s="123"/>
      <c r="D34" s="113"/>
      <c r="E34" s="217"/>
      <c r="F34" s="217"/>
      <c r="G34" s="217"/>
      <c r="H34" s="217"/>
      <c r="I34" s="217"/>
      <c r="J34" s="218"/>
      <c r="K34" s="197">
        <f t="shared" si="26"/>
        <v>0</v>
      </c>
      <c r="L34" s="197">
        <f t="shared" si="27"/>
        <v>0</v>
      </c>
      <c r="M34" s="197">
        <f t="shared" si="28"/>
        <v>0</v>
      </c>
      <c r="N34" s="197">
        <f t="shared" si="29"/>
        <v>0</v>
      </c>
      <c r="O34" s="197">
        <f t="shared" si="30"/>
        <v>0</v>
      </c>
      <c r="P34" s="197">
        <f t="shared" si="20"/>
        <v>0</v>
      </c>
      <c r="Q34" s="197">
        <f t="shared" si="21"/>
        <v>0</v>
      </c>
      <c r="R34" s="197">
        <f t="shared" si="22"/>
        <v>0</v>
      </c>
      <c r="S34" s="197">
        <f t="shared" si="23"/>
        <v>0</v>
      </c>
      <c r="T34" s="197">
        <f t="shared" si="24"/>
        <v>0</v>
      </c>
      <c r="V34" s="197">
        <f t="shared" si="13"/>
        <v>0</v>
      </c>
      <c r="W34" s="197" t="str">
        <f t="shared" si="25"/>
        <v/>
      </c>
      <c r="X34" s="197" t="str">
        <f t="shared" si="14"/>
        <v/>
      </c>
    </row>
    <row r="35" spans="2:24" ht="15" customHeight="1">
      <c r="B35" s="123"/>
      <c r="C35" s="123"/>
      <c r="D35" s="113"/>
      <c r="E35" s="217"/>
      <c r="F35" s="217"/>
      <c r="G35" s="217"/>
      <c r="H35" s="217"/>
      <c r="I35" s="217"/>
      <c r="J35" s="218"/>
      <c r="K35" s="197">
        <f t="shared" si="26"/>
        <v>0</v>
      </c>
      <c r="L35" s="197">
        <f t="shared" si="27"/>
        <v>0</v>
      </c>
      <c r="M35" s="197">
        <f t="shared" si="28"/>
        <v>0</v>
      </c>
      <c r="N35" s="197">
        <f t="shared" si="29"/>
        <v>0</v>
      </c>
      <c r="O35" s="197">
        <f t="shared" si="30"/>
        <v>0</v>
      </c>
      <c r="P35" s="197">
        <f t="shared" si="20"/>
        <v>0</v>
      </c>
      <c r="Q35" s="197">
        <f t="shared" si="21"/>
        <v>0</v>
      </c>
      <c r="R35" s="197">
        <f t="shared" si="22"/>
        <v>0</v>
      </c>
      <c r="S35" s="197">
        <f t="shared" si="23"/>
        <v>0</v>
      </c>
      <c r="T35" s="197">
        <f t="shared" si="24"/>
        <v>0</v>
      </c>
      <c r="V35" s="197">
        <f t="shared" si="13"/>
        <v>0</v>
      </c>
      <c r="W35" s="197" t="str">
        <f t="shared" si="25"/>
        <v/>
      </c>
      <c r="X35" s="197" t="str">
        <f t="shared" si="14"/>
        <v/>
      </c>
    </row>
    <row r="36" spans="2:24" ht="15" customHeight="1">
      <c r="B36" s="124"/>
      <c r="C36" s="123"/>
      <c r="D36" s="113"/>
      <c r="E36" s="217"/>
      <c r="F36" s="217"/>
      <c r="G36" s="217"/>
      <c r="H36" s="217"/>
      <c r="I36" s="217"/>
      <c r="J36" s="218"/>
      <c r="K36" s="197">
        <f t="shared" si="26"/>
        <v>0</v>
      </c>
      <c r="L36" s="197">
        <f t="shared" si="27"/>
        <v>0</v>
      </c>
      <c r="M36" s="197">
        <f t="shared" si="28"/>
        <v>0</v>
      </c>
      <c r="N36" s="197">
        <f t="shared" si="29"/>
        <v>0</v>
      </c>
      <c r="O36" s="197">
        <f t="shared" si="30"/>
        <v>0</v>
      </c>
      <c r="P36" s="197">
        <f t="shared" si="20"/>
        <v>0</v>
      </c>
      <c r="Q36" s="197">
        <f t="shared" si="21"/>
        <v>0</v>
      </c>
      <c r="R36" s="197">
        <f t="shared" si="22"/>
        <v>0</v>
      </c>
      <c r="S36" s="197">
        <f t="shared" si="23"/>
        <v>0</v>
      </c>
      <c r="T36" s="197">
        <f t="shared" si="24"/>
        <v>0</v>
      </c>
      <c r="V36" s="197">
        <f t="shared" si="13"/>
        <v>0</v>
      </c>
      <c r="W36" s="197" t="str">
        <f t="shared" si="25"/>
        <v/>
      </c>
      <c r="X36" s="197" t="str">
        <f t="shared" si="14"/>
        <v/>
      </c>
    </row>
    <row r="37" spans="2:24" ht="15" customHeight="1">
      <c r="B37" s="125"/>
      <c r="C37" s="123"/>
      <c r="D37" s="113"/>
      <c r="E37" s="217"/>
      <c r="F37" s="217"/>
      <c r="G37" s="217"/>
      <c r="H37" s="217"/>
      <c r="I37" s="217"/>
      <c r="J37" s="218"/>
      <c r="K37" s="197">
        <f t="shared" si="26"/>
        <v>0</v>
      </c>
      <c r="L37" s="197">
        <f t="shared" si="27"/>
        <v>0</v>
      </c>
      <c r="M37" s="197">
        <f t="shared" si="28"/>
        <v>0</v>
      </c>
      <c r="N37" s="197">
        <f t="shared" si="29"/>
        <v>0</v>
      </c>
      <c r="O37" s="197">
        <f t="shared" si="30"/>
        <v>0</v>
      </c>
      <c r="P37" s="197">
        <f t="shared" si="20"/>
        <v>0</v>
      </c>
      <c r="Q37" s="197">
        <f t="shared" si="21"/>
        <v>0</v>
      </c>
      <c r="R37" s="197">
        <f t="shared" si="22"/>
        <v>0</v>
      </c>
      <c r="S37" s="197">
        <f t="shared" si="23"/>
        <v>0</v>
      </c>
      <c r="T37" s="197">
        <f t="shared" si="24"/>
        <v>0</v>
      </c>
      <c r="V37" s="197">
        <f t="shared" si="13"/>
        <v>0</v>
      </c>
      <c r="W37" s="197" t="str">
        <f t="shared" si="25"/>
        <v/>
      </c>
      <c r="X37" s="197" t="str">
        <f t="shared" si="14"/>
        <v/>
      </c>
    </row>
    <row r="38" spans="2:24" ht="15" customHeight="1">
      <c r="B38" s="125"/>
      <c r="C38" s="123"/>
      <c r="D38" s="113"/>
      <c r="E38" s="217"/>
      <c r="F38" s="217"/>
      <c r="G38" s="217"/>
      <c r="H38" s="217"/>
      <c r="I38" s="217"/>
      <c r="J38" s="218"/>
      <c r="K38" s="197">
        <f t="shared" si="26"/>
        <v>0</v>
      </c>
      <c r="L38" s="197">
        <f t="shared" si="27"/>
        <v>0</v>
      </c>
      <c r="M38" s="197">
        <f t="shared" si="28"/>
        <v>0</v>
      </c>
      <c r="N38" s="197">
        <f t="shared" si="29"/>
        <v>0</v>
      </c>
      <c r="O38" s="197">
        <f t="shared" si="30"/>
        <v>0</v>
      </c>
      <c r="P38" s="197">
        <f t="shared" si="20"/>
        <v>0</v>
      </c>
      <c r="Q38" s="197">
        <f t="shared" si="21"/>
        <v>0</v>
      </c>
      <c r="R38" s="197">
        <f t="shared" si="22"/>
        <v>0</v>
      </c>
      <c r="S38" s="197">
        <f t="shared" si="23"/>
        <v>0</v>
      </c>
      <c r="T38" s="197">
        <f t="shared" si="24"/>
        <v>0</v>
      </c>
      <c r="V38" s="197">
        <f t="shared" si="13"/>
        <v>0</v>
      </c>
      <c r="W38" s="197" t="str">
        <f t="shared" si="25"/>
        <v/>
      </c>
      <c r="X38" s="197" t="str">
        <f t="shared" si="14"/>
        <v/>
      </c>
    </row>
    <row r="39" spans="2:24" ht="15" customHeight="1">
      <c r="B39" s="125"/>
      <c r="C39" s="123"/>
      <c r="D39" s="113"/>
      <c r="E39" s="217"/>
      <c r="F39" s="217"/>
      <c r="G39" s="217"/>
      <c r="H39" s="217"/>
      <c r="I39" s="217"/>
      <c r="J39" s="218"/>
      <c r="K39" s="197">
        <f t="shared" si="26"/>
        <v>0</v>
      </c>
      <c r="L39" s="197">
        <f t="shared" si="27"/>
        <v>0</v>
      </c>
      <c r="M39" s="197">
        <f t="shared" si="28"/>
        <v>0</v>
      </c>
      <c r="N39" s="197">
        <f t="shared" si="29"/>
        <v>0</v>
      </c>
      <c r="O39" s="197">
        <f t="shared" si="30"/>
        <v>0</v>
      </c>
      <c r="P39" s="197">
        <f t="shared" si="20"/>
        <v>0</v>
      </c>
      <c r="Q39" s="197">
        <f t="shared" si="21"/>
        <v>0</v>
      </c>
      <c r="R39" s="197">
        <f t="shared" si="22"/>
        <v>0</v>
      </c>
      <c r="S39" s="197">
        <f t="shared" si="23"/>
        <v>0</v>
      </c>
      <c r="T39" s="197">
        <f t="shared" si="24"/>
        <v>0</v>
      </c>
      <c r="V39" s="197">
        <f t="shared" si="13"/>
        <v>0</v>
      </c>
      <c r="W39" s="197" t="str">
        <f t="shared" si="25"/>
        <v/>
      </c>
      <c r="X39" s="197" t="str">
        <f t="shared" si="14"/>
        <v/>
      </c>
    </row>
    <row r="40" spans="2:24" ht="15" customHeight="1">
      <c r="B40" s="125"/>
      <c r="C40" s="123"/>
      <c r="D40" s="113"/>
      <c r="E40" s="217"/>
      <c r="F40" s="217"/>
      <c r="G40" s="217"/>
      <c r="H40" s="217"/>
      <c r="I40" s="217"/>
      <c r="J40" s="218"/>
      <c r="K40" s="197">
        <f t="shared" si="26"/>
        <v>0</v>
      </c>
      <c r="L40" s="197">
        <f t="shared" si="27"/>
        <v>0</v>
      </c>
      <c r="M40" s="197">
        <f t="shared" si="28"/>
        <v>0</v>
      </c>
      <c r="N40" s="197">
        <f t="shared" si="29"/>
        <v>0</v>
      </c>
      <c r="O40" s="197">
        <f t="shared" si="30"/>
        <v>0</v>
      </c>
      <c r="P40" s="197">
        <f t="shared" si="20"/>
        <v>0</v>
      </c>
      <c r="Q40" s="197">
        <f t="shared" si="21"/>
        <v>0</v>
      </c>
      <c r="R40" s="197">
        <f t="shared" si="22"/>
        <v>0</v>
      </c>
      <c r="S40" s="197">
        <f t="shared" si="23"/>
        <v>0</v>
      </c>
      <c r="T40" s="197">
        <f t="shared" si="24"/>
        <v>0</v>
      </c>
      <c r="V40" s="197">
        <f t="shared" si="13"/>
        <v>0</v>
      </c>
      <c r="W40" s="197" t="str">
        <f t="shared" si="25"/>
        <v/>
      </c>
      <c r="X40" s="197" t="str">
        <f t="shared" si="14"/>
        <v/>
      </c>
    </row>
    <row r="41" spans="2:24" ht="15" customHeight="1">
      <c r="B41" s="124"/>
      <c r="C41" s="123"/>
      <c r="D41" s="113"/>
      <c r="E41" s="217"/>
      <c r="F41" s="217"/>
      <c r="G41" s="217"/>
      <c r="H41" s="217"/>
      <c r="I41" s="217"/>
      <c r="J41" s="218"/>
      <c r="K41" s="197">
        <f t="shared" si="26"/>
        <v>0</v>
      </c>
      <c r="L41" s="197">
        <f t="shared" si="27"/>
        <v>0</v>
      </c>
      <c r="M41" s="197">
        <f t="shared" si="28"/>
        <v>0</v>
      </c>
      <c r="N41" s="197">
        <f t="shared" si="29"/>
        <v>0</v>
      </c>
      <c r="O41" s="197">
        <f t="shared" si="30"/>
        <v>0</v>
      </c>
      <c r="P41" s="197">
        <f t="shared" si="20"/>
        <v>0</v>
      </c>
      <c r="Q41" s="197">
        <f t="shared" si="21"/>
        <v>0</v>
      </c>
      <c r="R41" s="197">
        <f t="shared" si="22"/>
        <v>0</v>
      </c>
      <c r="S41" s="197">
        <f t="shared" si="23"/>
        <v>0</v>
      </c>
      <c r="T41" s="197">
        <f t="shared" si="24"/>
        <v>0</v>
      </c>
      <c r="V41" s="197">
        <f t="shared" si="13"/>
        <v>0</v>
      </c>
      <c r="W41" s="197" t="str">
        <f t="shared" si="25"/>
        <v/>
      </c>
      <c r="X41" s="197" t="str">
        <f t="shared" si="14"/>
        <v/>
      </c>
    </row>
    <row r="42" spans="2:24" ht="15" customHeight="1">
      <c r="B42" s="125"/>
      <c r="C42" s="123"/>
      <c r="D42" s="113"/>
      <c r="E42" s="217"/>
      <c r="F42" s="217"/>
      <c r="G42" s="217"/>
      <c r="H42" s="217"/>
      <c r="I42" s="217"/>
      <c r="J42" s="218"/>
      <c r="K42" s="197">
        <f t="shared" si="26"/>
        <v>0</v>
      </c>
      <c r="L42" s="197">
        <f t="shared" si="27"/>
        <v>0</v>
      </c>
      <c r="M42" s="197">
        <f t="shared" si="28"/>
        <v>0</v>
      </c>
      <c r="N42" s="197">
        <f t="shared" si="29"/>
        <v>0</v>
      </c>
      <c r="O42" s="197">
        <f t="shared" si="30"/>
        <v>0</v>
      </c>
      <c r="P42" s="197">
        <f t="shared" si="20"/>
        <v>0</v>
      </c>
      <c r="Q42" s="197">
        <f t="shared" si="21"/>
        <v>0</v>
      </c>
      <c r="R42" s="197">
        <f t="shared" si="22"/>
        <v>0</v>
      </c>
      <c r="S42" s="197">
        <f t="shared" si="23"/>
        <v>0</v>
      </c>
      <c r="T42" s="197">
        <f t="shared" si="24"/>
        <v>0</v>
      </c>
      <c r="V42" s="197">
        <f t="shared" si="13"/>
        <v>0</v>
      </c>
      <c r="W42" s="197" t="str">
        <f t="shared" si="25"/>
        <v/>
      </c>
      <c r="X42" s="197" t="str">
        <f t="shared" si="14"/>
        <v/>
      </c>
    </row>
    <row r="43" spans="2:24" ht="15" customHeight="1">
      <c r="B43" s="125"/>
      <c r="C43" s="123"/>
      <c r="D43" s="113"/>
      <c r="E43" s="217"/>
      <c r="F43" s="217"/>
      <c r="G43" s="217"/>
      <c r="H43" s="217"/>
      <c r="I43" s="217"/>
      <c r="J43" s="218"/>
      <c r="K43" s="197">
        <f t="shared" si="26"/>
        <v>0</v>
      </c>
      <c r="L43" s="197">
        <f t="shared" si="27"/>
        <v>0</v>
      </c>
      <c r="M43" s="197">
        <f t="shared" si="28"/>
        <v>0</v>
      </c>
      <c r="N43" s="197">
        <f t="shared" si="29"/>
        <v>0</v>
      </c>
      <c r="O43" s="197">
        <f t="shared" si="30"/>
        <v>0</v>
      </c>
      <c r="P43" s="197">
        <f t="shared" si="20"/>
        <v>0</v>
      </c>
      <c r="Q43" s="197">
        <f t="shared" si="21"/>
        <v>0</v>
      </c>
      <c r="R43" s="197">
        <f t="shared" si="22"/>
        <v>0</v>
      </c>
      <c r="S43" s="197">
        <f t="shared" si="23"/>
        <v>0</v>
      </c>
      <c r="T43" s="197">
        <f t="shared" si="24"/>
        <v>0</v>
      </c>
      <c r="V43" s="197">
        <f t="shared" si="13"/>
        <v>0</v>
      </c>
      <c r="W43" s="197" t="str">
        <f t="shared" si="25"/>
        <v/>
      </c>
      <c r="X43" s="197" t="str">
        <f t="shared" si="14"/>
        <v/>
      </c>
    </row>
    <row r="44" spans="2:24" ht="15" customHeight="1">
      <c r="B44" s="125"/>
      <c r="C44" s="123"/>
      <c r="D44" s="113"/>
      <c r="E44" s="217"/>
      <c r="F44" s="217"/>
      <c r="G44" s="217"/>
      <c r="H44" s="217"/>
      <c r="I44" s="217"/>
      <c r="J44" s="218"/>
      <c r="K44" s="197">
        <f t="shared" si="26"/>
        <v>0</v>
      </c>
      <c r="L44" s="197">
        <f t="shared" si="27"/>
        <v>0</v>
      </c>
      <c r="M44" s="197">
        <f t="shared" si="28"/>
        <v>0</v>
      </c>
      <c r="N44" s="197">
        <f t="shared" si="29"/>
        <v>0</v>
      </c>
      <c r="O44" s="197">
        <f t="shared" si="30"/>
        <v>0</v>
      </c>
      <c r="P44" s="197">
        <f t="shared" si="20"/>
        <v>0</v>
      </c>
      <c r="Q44" s="197">
        <f t="shared" si="21"/>
        <v>0</v>
      </c>
      <c r="R44" s="197">
        <f t="shared" si="22"/>
        <v>0</v>
      </c>
      <c r="S44" s="197">
        <f t="shared" si="23"/>
        <v>0</v>
      </c>
      <c r="T44" s="197">
        <f t="shared" si="24"/>
        <v>0</v>
      </c>
      <c r="V44" s="197">
        <f t="shared" si="13"/>
        <v>0</v>
      </c>
      <c r="W44" s="197" t="str">
        <f t="shared" si="25"/>
        <v/>
      </c>
      <c r="X44" s="197" t="str">
        <f t="shared" si="14"/>
        <v/>
      </c>
    </row>
    <row r="45" spans="2:24" ht="15" customHeight="1">
      <c r="B45" s="125"/>
      <c r="C45" s="123"/>
      <c r="D45" s="113"/>
      <c r="E45" s="217"/>
      <c r="F45" s="217"/>
      <c r="G45" s="217"/>
      <c r="H45" s="217"/>
      <c r="I45" s="217"/>
      <c r="J45" s="218"/>
      <c r="K45" s="197">
        <f t="shared" si="26"/>
        <v>0</v>
      </c>
      <c r="L45" s="197">
        <f t="shared" si="27"/>
        <v>0</v>
      </c>
      <c r="M45" s="197">
        <f t="shared" si="28"/>
        <v>0</v>
      </c>
      <c r="N45" s="197">
        <f t="shared" si="29"/>
        <v>0</v>
      </c>
      <c r="O45" s="197">
        <f t="shared" si="30"/>
        <v>0</v>
      </c>
      <c r="P45" s="197">
        <f t="shared" si="20"/>
        <v>0</v>
      </c>
      <c r="Q45" s="197">
        <f t="shared" si="21"/>
        <v>0</v>
      </c>
      <c r="R45" s="197">
        <f t="shared" si="22"/>
        <v>0</v>
      </c>
      <c r="S45" s="197">
        <f t="shared" si="23"/>
        <v>0</v>
      </c>
      <c r="T45" s="197">
        <f t="shared" si="24"/>
        <v>0</v>
      </c>
      <c r="V45" s="197">
        <f t="shared" si="13"/>
        <v>0</v>
      </c>
      <c r="W45" s="197" t="str">
        <f t="shared" si="25"/>
        <v/>
      </c>
      <c r="X45" s="197" t="str">
        <f t="shared" si="14"/>
        <v/>
      </c>
    </row>
    <row r="46" spans="2:24" ht="15" customHeight="1">
      <c r="B46" s="125"/>
      <c r="C46" s="123"/>
      <c r="D46" s="113"/>
      <c r="E46" s="217"/>
      <c r="F46" s="217"/>
      <c r="G46" s="217"/>
      <c r="H46" s="217"/>
      <c r="I46" s="217"/>
      <c r="J46" s="218"/>
      <c r="K46" s="197">
        <f t="shared" si="26"/>
        <v>0</v>
      </c>
      <c r="L46" s="197">
        <f t="shared" si="27"/>
        <v>0</v>
      </c>
      <c r="M46" s="197">
        <f t="shared" si="28"/>
        <v>0</v>
      </c>
      <c r="N46" s="197">
        <f t="shared" si="29"/>
        <v>0</v>
      </c>
      <c r="O46" s="197">
        <f t="shared" si="30"/>
        <v>0</v>
      </c>
      <c r="P46" s="197">
        <f t="shared" si="20"/>
        <v>0</v>
      </c>
      <c r="Q46" s="197">
        <f t="shared" si="21"/>
        <v>0</v>
      </c>
      <c r="R46" s="197">
        <f t="shared" si="22"/>
        <v>0</v>
      </c>
      <c r="S46" s="197">
        <f t="shared" si="23"/>
        <v>0</v>
      </c>
      <c r="T46" s="197">
        <f t="shared" si="24"/>
        <v>0</v>
      </c>
      <c r="V46" s="197">
        <f t="shared" si="13"/>
        <v>0</v>
      </c>
      <c r="W46" s="197" t="str">
        <f t="shared" si="25"/>
        <v/>
      </c>
      <c r="X46" s="197" t="str">
        <f t="shared" si="14"/>
        <v/>
      </c>
    </row>
    <row r="47" spans="2:24" ht="15" customHeight="1">
      <c r="B47" s="125"/>
      <c r="C47" s="123"/>
      <c r="D47" s="113"/>
      <c r="E47" s="217"/>
      <c r="F47" s="217"/>
      <c r="G47" s="217"/>
      <c r="H47" s="217"/>
      <c r="I47" s="217"/>
      <c r="J47" s="218"/>
      <c r="K47" s="197">
        <f t="shared" si="26"/>
        <v>0</v>
      </c>
      <c r="L47" s="197">
        <f t="shared" si="27"/>
        <v>0</v>
      </c>
      <c r="M47" s="197">
        <f t="shared" si="28"/>
        <v>0</v>
      </c>
      <c r="N47" s="197">
        <f t="shared" si="29"/>
        <v>0</v>
      </c>
      <c r="O47" s="197">
        <f t="shared" si="30"/>
        <v>0</v>
      </c>
      <c r="P47" s="197">
        <f t="shared" si="20"/>
        <v>0</v>
      </c>
      <c r="Q47" s="197">
        <f t="shared" si="21"/>
        <v>0</v>
      </c>
      <c r="R47" s="197">
        <f t="shared" si="22"/>
        <v>0</v>
      </c>
      <c r="S47" s="197">
        <f t="shared" si="23"/>
        <v>0</v>
      </c>
      <c r="T47" s="197">
        <f t="shared" si="24"/>
        <v>0</v>
      </c>
      <c r="V47" s="197">
        <f t="shared" si="13"/>
        <v>0</v>
      </c>
      <c r="W47" s="197" t="str">
        <f t="shared" si="25"/>
        <v/>
      </c>
      <c r="X47" s="197" t="str">
        <f t="shared" si="14"/>
        <v/>
      </c>
    </row>
    <row r="48" spans="2:24">
      <c r="B48" s="125"/>
      <c r="C48" s="123"/>
      <c r="D48" s="113"/>
      <c r="E48" s="217"/>
      <c r="F48" s="217"/>
      <c r="G48" s="217"/>
      <c r="H48" s="217"/>
      <c r="I48" s="217"/>
      <c r="J48" s="218"/>
      <c r="K48" s="197">
        <f t="shared" si="26"/>
        <v>0</v>
      </c>
      <c r="L48" s="197">
        <f t="shared" si="27"/>
        <v>0</v>
      </c>
      <c r="M48" s="197">
        <f t="shared" si="28"/>
        <v>0</v>
      </c>
      <c r="N48" s="197">
        <f t="shared" si="29"/>
        <v>0</v>
      </c>
      <c r="O48" s="197">
        <f t="shared" si="30"/>
        <v>0</v>
      </c>
      <c r="P48" s="197">
        <f t="shared" si="20"/>
        <v>0</v>
      </c>
      <c r="Q48" s="197">
        <f t="shared" si="21"/>
        <v>0</v>
      </c>
      <c r="R48" s="197">
        <f t="shared" si="22"/>
        <v>0</v>
      </c>
      <c r="S48" s="197">
        <f t="shared" si="23"/>
        <v>0</v>
      </c>
      <c r="T48" s="197">
        <f t="shared" si="24"/>
        <v>0</v>
      </c>
      <c r="V48" s="197">
        <f t="shared" si="13"/>
        <v>0</v>
      </c>
      <c r="W48" s="197" t="str">
        <f t="shared" si="25"/>
        <v/>
      </c>
      <c r="X48" s="197" t="str">
        <f t="shared" si="14"/>
        <v/>
      </c>
    </row>
    <row r="49" spans="2:24">
      <c r="B49" s="125"/>
      <c r="C49" s="123"/>
      <c r="D49" s="113"/>
      <c r="E49" s="217"/>
      <c r="F49" s="217"/>
      <c r="G49" s="217"/>
      <c r="H49" s="217"/>
      <c r="I49" s="217"/>
      <c r="J49" s="218"/>
      <c r="K49" s="197">
        <f t="shared" si="26"/>
        <v>0</v>
      </c>
      <c r="L49" s="197">
        <f t="shared" si="27"/>
        <v>0</v>
      </c>
      <c r="M49" s="197">
        <f t="shared" si="28"/>
        <v>0</v>
      </c>
      <c r="N49" s="197">
        <f t="shared" si="29"/>
        <v>0</v>
      </c>
      <c r="O49" s="197">
        <f t="shared" si="30"/>
        <v>0</v>
      </c>
      <c r="P49" s="197">
        <f t="shared" si="20"/>
        <v>0</v>
      </c>
      <c r="Q49" s="197">
        <f t="shared" si="21"/>
        <v>0</v>
      </c>
      <c r="R49" s="197">
        <f t="shared" si="22"/>
        <v>0</v>
      </c>
      <c r="S49" s="197">
        <f t="shared" si="23"/>
        <v>0</v>
      </c>
      <c r="T49" s="197">
        <f t="shared" si="24"/>
        <v>0</v>
      </c>
      <c r="V49" s="197">
        <f t="shared" si="13"/>
        <v>0</v>
      </c>
      <c r="W49" s="197" t="str">
        <f t="shared" si="25"/>
        <v/>
      </c>
      <c r="X49" s="197" t="str">
        <f t="shared" si="14"/>
        <v/>
      </c>
    </row>
    <row r="50" spans="2:24">
      <c r="B50" s="125"/>
      <c r="C50" s="123"/>
      <c r="D50" s="113"/>
      <c r="E50" s="217"/>
      <c r="F50" s="217"/>
      <c r="G50" s="217"/>
      <c r="H50" s="217"/>
      <c r="I50" s="217"/>
      <c r="J50" s="218"/>
      <c r="K50" s="197">
        <f t="shared" si="26"/>
        <v>0</v>
      </c>
      <c r="L50" s="197">
        <f t="shared" si="27"/>
        <v>0</v>
      </c>
      <c r="M50" s="197">
        <f t="shared" si="28"/>
        <v>0</v>
      </c>
      <c r="N50" s="197">
        <f t="shared" si="29"/>
        <v>0</v>
      </c>
      <c r="O50" s="197">
        <f t="shared" si="30"/>
        <v>0</v>
      </c>
      <c r="P50" s="197">
        <f t="shared" si="20"/>
        <v>0</v>
      </c>
      <c r="Q50" s="197">
        <f t="shared" si="21"/>
        <v>0</v>
      </c>
      <c r="R50" s="197">
        <f t="shared" si="22"/>
        <v>0</v>
      </c>
      <c r="S50" s="197">
        <f t="shared" si="23"/>
        <v>0</v>
      </c>
      <c r="T50" s="197">
        <f t="shared" si="24"/>
        <v>0</v>
      </c>
      <c r="V50" s="197">
        <f t="shared" si="13"/>
        <v>0</v>
      </c>
      <c r="W50" s="197" t="str">
        <f t="shared" si="25"/>
        <v/>
      </c>
      <c r="X50" s="197" t="str">
        <f t="shared" si="14"/>
        <v/>
      </c>
    </row>
    <row r="51" spans="2:24">
      <c r="B51" s="125"/>
      <c r="C51" s="123"/>
      <c r="D51" s="113"/>
      <c r="E51" s="217"/>
      <c r="F51" s="217"/>
      <c r="G51" s="217"/>
      <c r="H51" s="217"/>
      <c r="I51" s="217"/>
      <c r="J51" s="218"/>
      <c r="K51" s="197">
        <f t="shared" si="26"/>
        <v>0</v>
      </c>
      <c r="L51" s="197">
        <f t="shared" si="27"/>
        <v>0</v>
      </c>
      <c r="M51" s="197">
        <f t="shared" si="28"/>
        <v>0</v>
      </c>
      <c r="N51" s="197">
        <f t="shared" si="29"/>
        <v>0</v>
      </c>
      <c r="O51" s="197">
        <f t="shared" si="30"/>
        <v>0</v>
      </c>
      <c r="P51" s="197">
        <f t="shared" si="20"/>
        <v>0</v>
      </c>
      <c r="Q51" s="197">
        <f t="shared" si="21"/>
        <v>0</v>
      </c>
      <c r="R51" s="197">
        <f t="shared" si="22"/>
        <v>0</v>
      </c>
      <c r="S51" s="197">
        <f t="shared" si="23"/>
        <v>0</v>
      </c>
      <c r="T51" s="197">
        <f t="shared" si="24"/>
        <v>0</v>
      </c>
      <c r="V51" s="197">
        <f t="shared" si="13"/>
        <v>0</v>
      </c>
      <c r="W51" s="197" t="str">
        <f t="shared" si="25"/>
        <v/>
      </c>
      <c r="X51" s="197" t="str">
        <f t="shared" si="14"/>
        <v/>
      </c>
    </row>
    <row r="52" spans="2:24">
      <c r="B52" s="125"/>
      <c r="C52" s="123"/>
      <c r="D52" s="113"/>
      <c r="E52" s="217"/>
      <c r="F52" s="217"/>
      <c r="G52" s="217"/>
      <c r="H52" s="217"/>
      <c r="I52" s="217"/>
      <c r="J52" s="218"/>
      <c r="K52" s="197">
        <f t="shared" si="26"/>
        <v>0</v>
      </c>
      <c r="L52" s="197">
        <f t="shared" si="27"/>
        <v>0</v>
      </c>
      <c r="M52" s="197">
        <f t="shared" si="28"/>
        <v>0</v>
      </c>
      <c r="N52" s="197">
        <f t="shared" si="29"/>
        <v>0</v>
      </c>
      <c r="O52" s="197">
        <f t="shared" si="30"/>
        <v>0</v>
      </c>
      <c r="P52" s="197">
        <f t="shared" si="20"/>
        <v>0</v>
      </c>
      <c r="Q52" s="197">
        <f t="shared" si="21"/>
        <v>0</v>
      </c>
      <c r="R52" s="197">
        <f t="shared" si="22"/>
        <v>0</v>
      </c>
      <c r="S52" s="197">
        <f t="shared" si="23"/>
        <v>0</v>
      </c>
      <c r="T52" s="197">
        <f t="shared" si="24"/>
        <v>0</v>
      </c>
      <c r="V52" s="197">
        <f t="shared" si="13"/>
        <v>0</v>
      </c>
      <c r="W52" s="197" t="str">
        <f t="shared" si="25"/>
        <v/>
      </c>
      <c r="X52" s="197" t="str">
        <f t="shared" si="14"/>
        <v/>
      </c>
    </row>
    <row r="53" spans="2:24">
      <c r="B53" s="125"/>
      <c r="C53" s="123"/>
      <c r="D53" s="113"/>
      <c r="E53" s="217"/>
      <c r="F53" s="217"/>
      <c r="G53" s="217"/>
      <c r="H53" s="217"/>
      <c r="I53" s="217"/>
      <c r="J53" s="218"/>
      <c r="K53" s="197">
        <f t="shared" si="26"/>
        <v>0</v>
      </c>
      <c r="L53" s="197">
        <f t="shared" si="27"/>
        <v>0</v>
      </c>
      <c r="M53" s="197">
        <f t="shared" si="28"/>
        <v>0</v>
      </c>
      <c r="N53" s="197">
        <f t="shared" si="29"/>
        <v>0</v>
      </c>
      <c r="O53" s="197">
        <f t="shared" si="30"/>
        <v>0</v>
      </c>
      <c r="P53" s="197">
        <f t="shared" si="20"/>
        <v>0</v>
      </c>
      <c r="Q53" s="197">
        <f t="shared" si="21"/>
        <v>0</v>
      </c>
      <c r="R53" s="197">
        <f t="shared" si="22"/>
        <v>0</v>
      </c>
      <c r="S53" s="197">
        <f t="shared" si="23"/>
        <v>0</v>
      </c>
      <c r="T53" s="197">
        <f t="shared" si="24"/>
        <v>0</v>
      </c>
      <c r="V53" s="197">
        <f t="shared" si="13"/>
        <v>0</v>
      </c>
      <c r="W53" s="197" t="str">
        <f t="shared" si="25"/>
        <v/>
      </c>
      <c r="X53" s="197" t="str">
        <f t="shared" si="14"/>
        <v/>
      </c>
    </row>
    <row r="54" spans="2:24">
      <c r="B54" s="125"/>
      <c r="C54" s="123"/>
      <c r="D54" s="113"/>
      <c r="E54" s="217"/>
      <c r="F54" s="217"/>
      <c r="G54" s="217"/>
      <c r="H54" s="217"/>
      <c r="I54" s="217"/>
      <c r="J54" s="218"/>
      <c r="K54" s="197">
        <f t="shared" si="26"/>
        <v>0</v>
      </c>
      <c r="L54" s="197">
        <f t="shared" si="27"/>
        <v>0</v>
      </c>
      <c r="M54" s="197">
        <f t="shared" si="28"/>
        <v>0</v>
      </c>
      <c r="N54" s="197">
        <f t="shared" si="29"/>
        <v>0</v>
      </c>
      <c r="O54" s="197">
        <f t="shared" si="30"/>
        <v>0</v>
      </c>
      <c r="P54" s="197">
        <f t="shared" si="20"/>
        <v>0</v>
      </c>
      <c r="Q54" s="197">
        <f t="shared" si="21"/>
        <v>0</v>
      </c>
      <c r="R54" s="197">
        <f t="shared" si="22"/>
        <v>0</v>
      </c>
      <c r="S54" s="197">
        <f t="shared" si="23"/>
        <v>0</v>
      </c>
      <c r="T54" s="197">
        <f t="shared" si="24"/>
        <v>0</v>
      </c>
      <c r="V54" s="197">
        <f t="shared" si="13"/>
        <v>0</v>
      </c>
      <c r="W54" s="197" t="str">
        <f t="shared" si="25"/>
        <v/>
      </c>
      <c r="X54" s="197" t="str">
        <f t="shared" si="14"/>
        <v/>
      </c>
    </row>
    <row r="55" spans="2:24">
      <c r="B55" s="125"/>
      <c r="C55" s="123"/>
      <c r="D55" s="113"/>
      <c r="E55" s="217"/>
      <c r="F55" s="217"/>
      <c r="G55" s="217"/>
      <c r="H55" s="217"/>
      <c r="I55" s="217"/>
      <c r="J55" s="218"/>
      <c r="K55" s="197">
        <f t="shared" si="26"/>
        <v>0</v>
      </c>
      <c r="L55" s="197">
        <f t="shared" si="27"/>
        <v>0</v>
      </c>
      <c r="M55" s="197">
        <f t="shared" si="28"/>
        <v>0</v>
      </c>
      <c r="N55" s="197">
        <f t="shared" si="29"/>
        <v>0</v>
      </c>
      <c r="O55" s="197">
        <f t="shared" si="30"/>
        <v>0</v>
      </c>
      <c r="P55" s="197">
        <f t="shared" si="20"/>
        <v>0</v>
      </c>
      <c r="Q55" s="197">
        <f t="shared" si="21"/>
        <v>0</v>
      </c>
      <c r="R55" s="197">
        <f t="shared" si="22"/>
        <v>0</v>
      </c>
      <c r="S55" s="197">
        <f t="shared" si="23"/>
        <v>0</v>
      </c>
      <c r="T55" s="197">
        <f t="shared" si="24"/>
        <v>0</v>
      </c>
      <c r="V55" s="197">
        <f t="shared" si="13"/>
        <v>0</v>
      </c>
      <c r="W55" s="197" t="str">
        <f t="shared" si="25"/>
        <v/>
      </c>
      <c r="X55" s="197" t="str">
        <f t="shared" si="14"/>
        <v/>
      </c>
    </row>
    <row r="56" spans="2:24">
      <c r="B56" s="125"/>
      <c r="C56" s="123"/>
      <c r="D56" s="113"/>
      <c r="E56" s="217"/>
      <c r="F56" s="217"/>
      <c r="G56" s="217"/>
      <c r="H56" s="217"/>
      <c r="I56" s="217"/>
      <c r="J56" s="218"/>
      <c r="K56" s="197">
        <f t="shared" si="26"/>
        <v>0</v>
      </c>
      <c r="L56" s="197">
        <f t="shared" si="27"/>
        <v>0</v>
      </c>
      <c r="M56" s="197">
        <f t="shared" si="28"/>
        <v>0</v>
      </c>
      <c r="N56" s="197">
        <f t="shared" si="29"/>
        <v>0</v>
      </c>
      <c r="O56" s="197">
        <f t="shared" si="30"/>
        <v>0</v>
      </c>
      <c r="P56" s="197">
        <f t="shared" si="20"/>
        <v>0</v>
      </c>
      <c r="Q56" s="197">
        <f t="shared" si="21"/>
        <v>0</v>
      </c>
      <c r="R56" s="197">
        <f t="shared" si="22"/>
        <v>0</v>
      </c>
      <c r="S56" s="197">
        <f t="shared" si="23"/>
        <v>0</v>
      </c>
      <c r="T56" s="197">
        <f t="shared" si="24"/>
        <v>0</v>
      </c>
      <c r="V56" s="197">
        <f t="shared" si="13"/>
        <v>0</v>
      </c>
      <c r="W56" s="197" t="str">
        <f t="shared" si="25"/>
        <v/>
      </c>
      <c r="X56" s="197" t="str">
        <f t="shared" si="14"/>
        <v/>
      </c>
    </row>
    <row r="57" spans="2:24">
      <c r="B57" s="125"/>
      <c r="C57" s="123"/>
      <c r="D57" s="113"/>
      <c r="E57" s="217"/>
      <c r="F57" s="217"/>
      <c r="G57" s="217"/>
      <c r="H57" s="217"/>
      <c r="I57" s="217"/>
      <c r="J57" s="218"/>
      <c r="K57" s="197">
        <f t="shared" si="26"/>
        <v>0</v>
      </c>
      <c r="L57" s="197">
        <f t="shared" si="27"/>
        <v>0</v>
      </c>
      <c r="M57" s="197">
        <f t="shared" si="28"/>
        <v>0</v>
      </c>
      <c r="N57" s="197">
        <f t="shared" si="29"/>
        <v>0</v>
      </c>
      <c r="O57" s="197">
        <f t="shared" si="30"/>
        <v>0</v>
      </c>
      <c r="P57" s="197">
        <f t="shared" si="20"/>
        <v>0</v>
      </c>
      <c r="Q57" s="197">
        <f t="shared" si="21"/>
        <v>0</v>
      </c>
      <c r="R57" s="197">
        <f t="shared" si="22"/>
        <v>0</v>
      </c>
      <c r="S57" s="197">
        <f t="shared" si="23"/>
        <v>0</v>
      </c>
      <c r="T57" s="197">
        <f t="shared" si="24"/>
        <v>0</v>
      </c>
      <c r="V57" s="197">
        <f t="shared" si="13"/>
        <v>0</v>
      </c>
      <c r="W57" s="197" t="str">
        <f t="shared" si="25"/>
        <v/>
      </c>
      <c r="X57" s="197" t="str">
        <f t="shared" si="14"/>
        <v/>
      </c>
    </row>
    <row r="58" spans="2:24">
      <c r="B58" s="125"/>
      <c r="C58" s="123"/>
      <c r="D58" s="113"/>
      <c r="E58" s="217"/>
      <c r="F58" s="217"/>
      <c r="G58" s="217"/>
      <c r="H58" s="217"/>
      <c r="I58" s="217"/>
      <c r="J58" s="218"/>
      <c r="K58" s="197">
        <f t="shared" si="26"/>
        <v>0</v>
      </c>
      <c r="L58" s="197">
        <f t="shared" si="27"/>
        <v>0</v>
      </c>
      <c r="M58" s="197">
        <f t="shared" si="28"/>
        <v>0</v>
      </c>
      <c r="N58" s="197">
        <f t="shared" si="29"/>
        <v>0</v>
      </c>
      <c r="O58" s="197">
        <f t="shared" si="30"/>
        <v>0</v>
      </c>
      <c r="P58" s="197">
        <f t="shared" si="20"/>
        <v>0</v>
      </c>
      <c r="Q58" s="197">
        <f t="shared" si="21"/>
        <v>0</v>
      </c>
      <c r="R58" s="197">
        <f t="shared" si="22"/>
        <v>0</v>
      </c>
      <c r="S58" s="197">
        <f t="shared" si="23"/>
        <v>0</v>
      </c>
      <c r="T58" s="197">
        <f t="shared" si="24"/>
        <v>0</v>
      </c>
      <c r="V58" s="197">
        <f t="shared" si="13"/>
        <v>0</v>
      </c>
      <c r="W58" s="197" t="str">
        <f t="shared" si="25"/>
        <v/>
      </c>
      <c r="X58" s="197" t="str">
        <f t="shared" si="14"/>
        <v/>
      </c>
    </row>
    <row r="59" spans="2:24">
      <c r="B59" s="125"/>
      <c r="C59" s="123"/>
      <c r="D59" s="113"/>
      <c r="E59" s="217"/>
      <c r="F59" s="217"/>
      <c r="G59" s="217"/>
      <c r="H59" s="217"/>
      <c r="I59" s="217"/>
      <c r="J59" s="218"/>
      <c r="K59" s="197">
        <f t="shared" si="26"/>
        <v>0</v>
      </c>
      <c r="L59" s="197">
        <f t="shared" si="27"/>
        <v>0</v>
      </c>
      <c r="M59" s="197">
        <f t="shared" si="28"/>
        <v>0</v>
      </c>
      <c r="N59" s="197">
        <f t="shared" si="29"/>
        <v>0</v>
      </c>
      <c r="O59" s="197">
        <f t="shared" si="30"/>
        <v>0</v>
      </c>
      <c r="P59" s="197">
        <f t="shared" si="20"/>
        <v>0</v>
      </c>
      <c r="Q59" s="197">
        <f t="shared" si="21"/>
        <v>0</v>
      </c>
      <c r="R59" s="197">
        <f t="shared" si="22"/>
        <v>0</v>
      </c>
      <c r="S59" s="197">
        <f t="shared" si="23"/>
        <v>0</v>
      </c>
      <c r="T59" s="197">
        <f t="shared" si="24"/>
        <v>0</v>
      </c>
      <c r="V59" s="197">
        <f t="shared" si="13"/>
        <v>0</v>
      </c>
      <c r="W59" s="197" t="str">
        <f t="shared" si="25"/>
        <v/>
      </c>
      <c r="X59" s="197" t="str">
        <f t="shared" si="14"/>
        <v/>
      </c>
    </row>
    <row r="60" spans="2:24">
      <c r="B60" s="125"/>
      <c r="C60" s="123"/>
      <c r="D60" s="113"/>
      <c r="E60" s="217"/>
      <c r="F60" s="217"/>
      <c r="G60" s="217"/>
      <c r="H60" s="217"/>
      <c r="I60" s="217"/>
      <c r="J60" s="218"/>
      <c r="K60" s="197">
        <f t="shared" si="26"/>
        <v>0</v>
      </c>
      <c r="L60" s="197">
        <f t="shared" si="27"/>
        <v>0</v>
      </c>
      <c r="M60" s="197">
        <f t="shared" si="28"/>
        <v>0</v>
      </c>
      <c r="N60" s="197">
        <f t="shared" si="29"/>
        <v>0</v>
      </c>
      <c r="O60" s="197">
        <f t="shared" si="30"/>
        <v>0</v>
      </c>
      <c r="P60" s="197">
        <f t="shared" si="20"/>
        <v>0</v>
      </c>
      <c r="Q60" s="197">
        <f t="shared" si="21"/>
        <v>0</v>
      </c>
      <c r="R60" s="197">
        <f t="shared" si="22"/>
        <v>0</v>
      </c>
      <c r="S60" s="197">
        <f t="shared" si="23"/>
        <v>0</v>
      </c>
      <c r="T60" s="197">
        <f t="shared" si="24"/>
        <v>0</v>
      </c>
      <c r="V60" s="197">
        <f t="shared" si="13"/>
        <v>0</v>
      </c>
      <c r="W60" s="197" t="str">
        <f t="shared" si="25"/>
        <v/>
      </c>
      <c r="X60" s="197" t="str">
        <f t="shared" si="14"/>
        <v/>
      </c>
    </row>
    <row r="61" spans="2:24">
      <c r="B61" s="125"/>
      <c r="C61" s="123"/>
      <c r="D61" s="113"/>
      <c r="E61" s="217"/>
      <c r="F61" s="217"/>
      <c r="G61" s="217"/>
      <c r="H61" s="217"/>
      <c r="I61" s="217"/>
      <c r="J61" s="218"/>
      <c r="K61" s="197">
        <f t="shared" si="26"/>
        <v>0</v>
      </c>
      <c r="L61" s="197">
        <f t="shared" si="27"/>
        <v>0</v>
      </c>
      <c r="M61" s="197">
        <f t="shared" si="28"/>
        <v>0</v>
      </c>
      <c r="N61" s="197">
        <f t="shared" si="29"/>
        <v>0</v>
      </c>
      <c r="O61" s="197">
        <f t="shared" si="30"/>
        <v>0</v>
      </c>
      <c r="P61" s="197">
        <f t="shared" si="20"/>
        <v>0</v>
      </c>
      <c r="Q61" s="197">
        <f t="shared" si="21"/>
        <v>0</v>
      </c>
      <c r="R61" s="197">
        <f t="shared" si="22"/>
        <v>0</v>
      </c>
      <c r="S61" s="197">
        <f t="shared" si="23"/>
        <v>0</v>
      </c>
      <c r="T61" s="197">
        <f t="shared" si="24"/>
        <v>0</v>
      </c>
      <c r="V61" s="197">
        <f t="shared" si="13"/>
        <v>0</v>
      </c>
      <c r="W61" s="197" t="str">
        <f t="shared" si="25"/>
        <v/>
      </c>
      <c r="X61" s="197" t="str">
        <f t="shared" si="14"/>
        <v/>
      </c>
    </row>
    <row r="62" spans="2:24">
      <c r="B62" s="125"/>
      <c r="C62" s="123"/>
      <c r="D62" s="113"/>
      <c r="E62" s="217"/>
      <c r="F62" s="217"/>
      <c r="G62" s="217"/>
      <c r="H62" s="217"/>
      <c r="I62" s="217"/>
      <c r="J62" s="218"/>
      <c r="K62" s="197">
        <f t="shared" si="26"/>
        <v>0</v>
      </c>
      <c r="L62" s="197">
        <f t="shared" si="27"/>
        <v>0</v>
      </c>
      <c r="M62" s="197">
        <f t="shared" si="28"/>
        <v>0</v>
      </c>
      <c r="N62" s="197">
        <f t="shared" si="29"/>
        <v>0</v>
      </c>
      <c r="O62" s="197">
        <f t="shared" si="30"/>
        <v>0</v>
      </c>
      <c r="P62" s="197">
        <f t="shared" si="20"/>
        <v>0</v>
      </c>
      <c r="Q62" s="197">
        <f t="shared" si="21"/>
        <v>0</v>
      </c>
      <c r="R62" s="197">
        <f t="shared" si="22"/>
        <v>0</v>
      </c>
      <c r="S62" s="197">
        <f t="shared" si="23"/>
        <v>0</v>
      </c>
      <c r="T62" s="197">
        <f t="shared" si="24"/>
        <v>0</v>
      </c>
      <c r="V62" s="197">
        <f t="shared" si="13"/>
        <v>0</v>
      </c>
      <c r="W62" s="197" t="str">
        <f t="shared" si="25"/>
        <v/>
      </c>
      <c r="X62" s="197" t="str">
        <f t="shared" si="14"/>
        <v/>
      </c>
    </row>
    <row r="63" spans="2:24">
      <c r="B63" s="125"/>
      <c r="C63" s="123"/>
      <c r="D63" s="113"/>
      <c r="E63" s="217"/>
      <c r="F63" s="217"/>
      <c r="G63" s="217"/>
      <c r="H63" s="217"/>
      <c r="I63" s="217"/>
      <c r="J63" s="218"/>
      <c r="K63" s="197">
        <f t="shared" si="26"/>
        <v>0</v>
      </c>
      <c r="L63" s="197">
        <f t="shared" si="27"/>
        <v>0</v>
      </c>
      <c r="M63" s="197">
        <f t="shared" si="28"/>
        <v>0</v>
      </c>
      <c r="N63" s="197">
        <f t="shared" si="29"/>
        <v>0</v>
      </c>
      <c r="O63" s="197">
        <f t="shared" si="30"/>
        <v>0</v>
      </c>
      <c r="P63" s="197">
        <f t="shared" si="20"/>
        <v>0</v>
      </c>
      <c r="Q63" s="197">
        <f t="shared" si="21"/>
        <v>0</v>
      </c>
      <c r="R63" s="197">
        <f t="shared" si="22"/>
        <v>0</v>
      </c>
      <c r="S63" s="197">
        <f t="shared" si="23"/>
        <v>0</v>
      </c>
      <c r="T63" s="197">
        <f t="shared" si="24"/>
        <v>0</v>
      </c>
      <c r="V63" s="197">
        <f t="shared" si="13"/>
        <v>0</v>
      </c>
      <c r="W63" s="197" t="str">
        <f t="shared" si="25"/>
        <v/>
      </c>
      <c r="X63" s="197" t="str">
        <f t="shared" si="14"/>
        <v/>
      </c>
    </row>
    <row r="64" spans="2:24">
      <c r="B64" s="125"/>
      <c r="C64" s="123"/>
      <c r="D64" s="113"/>
      <c r="E64" s="217"/>
      <c r="F64" s="217"/>
      <c r="G64" s="217"/>
      <c r="H64" s="217"/>
      <c r="I64" s="217"/>
      <c r="J64" s="218"/>
      <c r="K64" s="197">
        <f t="shared" si="26"/>
        <v>0</v>
      </c>
      <c r="L64" s="197">
        <f t="shared" si="27"/>
        <v>0</v>
      </c>
      <c r="M64" s="197">
        <f t="shared" si="28"/>
        <v>0</v>
      </c>
      <c r="N64" s="197">
        <f t="shared" si="29"/>
        <v>0</v>
      </c>
      <c r="O64" s="197">
        <f t="shared" si="30"/>
        <v>0</v>
      </c>
      <c r="P64" s="197">
        <f t="shared" si="20"/>
        <v>0</v>
      </c>
      <c r="Q64" s="197">
        <f t="shared" si="21"/>
        <v>0</v>
      </c>
      <c r="R64" s="197">
        <f t="shared" si="22"/>
        <v>0</v>
      </c>
      <c r="S64" s="197">
        <f t="shared" si="23"/>
        <v>0</v>
      </c>
      <c r="T64" s="197">
        <f t="shared" si="24"/>
        <v>0</v>
      </c>
      <c r="V64" s="197">
        <f t="shared" si="13"/>
        <v>0</v>
      </c>
      <c r="W64" s="197" t="str">
        <f t="shared" si="25"/>
        <v/>
      </c>
      <c r="X64" s="197" t="str">
        <f t="shared" si="14"/>
        <v/>
      </c>
    </row>
    <row r="65" spans="2:24">
      <c r="B65" s="125"/>
      <c r="C65" s="123"/>
      <c r="D65" s="113"/>
      <c r="E65" s="217"/>
      <c r="F65" s="217"/>
      <c r="G65" s="217"/>
      <c r="H65" s="217"/>
      <c r="I65" s="217"/>
      <c r="J65" s="218"/>
      <c r="K65" s="197">
        <f t="shared" si="26"/>
        <v>0</v>
      </c>
      <c r="L65" s="197">
        <f t="shared" si="27"/>
        <v>0</v>
      </c>
      <c r="M65" s="197">
        <f t="shared" si="28"/>
        <v>0</v>
      </c>
      <c r="N65" s="197">
        <f t="shared" si="29"/>
        <v>0</v>
      </c>
      <c r="O65" s="197">
        <f t="shared" si="30"/>
        <v>0</v>
      </c>
      <c r="P65" s="197">
        <f t="shared" si="20"/>
        <v>0</v>
      </c>
      <c r="Q65" s="197">
        <f t="shared" si="21"/>
        <v>0</v>
      </c>
      <c r="R65" s="197">
        <f t="shared" si="22"/>
        <v>0</v>
      </c>
      <c r="S65" s="197">
        <f t="shared" si="23"/>
        <v>0</v>
      </c>
      <c r="T65" s="197">
        <f t="shared" si="24"/>
        <v>0</v>
      </c>
      <c r="V65" s="197">
        <f t="shared" si="13"/>
        <v>0</v>
      </c>
      <c r="W65" s="197" t="str">
        <f t="shared" si="25"/>
        <v/>
      </c>
      <c r="X65" s="197" t="str">
        <f t="shared" si="14"/>
        <v/>
      </c>
    </row>
    <row r="66" spans="2:24">
      <c r="B66" s="125"/>
      <c r="C66" s="123"/>
      <c r="D66" s="113"/>
      <c r="E66" s="217"/>
      <c r="F66" s="217"/>
      <c r="G66" s="217"/>
      <c r="H66" s="217"/>
      <c r="I66" s="217"/>
      <c r="J66" s="218"/>
      <c r="K66" s="197">
        <f t="shared" si="26"/>
        <v>0</v>
      </c>
      <c r="L66" s="197">
        <f t="shared" si="27"/>
        <v>0</v>
      </c>
      <c r="M66" s="197">
        <f t="shared" si="28"/>
        <v>0</v>
      </c>
      <c r="N66" s="197">
        <f t="shared" si="29"/>
        <v>0</v>
      </c>
      <c r="O66" s="197">
        <f t="shared" si="30"/>
        <v>0</v>
      </c>
      <c r="P66" s="197">
        <f t="shared" si="20"/>
        <v>0</v>
      </c>
      <c r="Q66" s="197">
        <f t="shared" si="21"/>
        <v>0</v>
      </c>
      <c r="R66" s="197">
        <f t="shared" si="22"/>
        <v>0</v>
      </c>
      <c r="S66" s="197">
        <f t="shared" si="23"/>
        <v>0</v>
      </c>
      <c r="T66" s="197">
        <f t="shared" si="24"/>
        <v>0</v>
      </c>
      <c r="V66" s="197">
        <f t="shared" si="13"/>
        <v>0</v>
      </c>
      <c r="W66" s="197" t="str">
        <f t="shared" si="25"/>
        <v/>
      </c>
      <c r="X66" s="197" t="str">
        <f t="shared" si="14"/>
        <v/>
      </c>
    </row>
    <row r="67" spans="2:24">
      <c r="B67" s="125"/>
      <c r="C67" s="123"/>
      <c r="D67" s="113"/>
      <c r="E67" s="217"/>
      <c r="F67" s="217"/>
      <c r="G67" s="217"/>
      <c r="H67" s="217"/>
      <c r="I67" s="217"/>
      <c r="J67" s="218"/>
      <c r="K67" s="197">
        <f t="shared" si="26"/>
        <v>0</v>
      </c>
      <c r="L67" s="197">
        <f t="shared" si="27"/>
        <v>0</v>
      </c>
      <c r="M67" s="197">
        <f t="shared" si="28"/>
        <v>0</v>
      </c>
      <c r="N67" s="197">
        <f t="shared" si="29"/>
        <v>0</v>
      </c>
      <c r="O67" s="197">
        <f t="shared" si="30"/>
        <v>0</v>
      </c>
      <c r="P67" s="197">
        <f t="shared" si="20"/>
        <v>0</v>
      </c>
      <c r="Q67" s="197">
        <f t="shared" si="21"/>
        <v>0</v>
      </c>
      <c r="R67" s="197">
        <f t="shared" si="22"/>
        <v>0</v>
      </c>
      <c r="S67" s="197">
        <f t="shared" si="23"/>
        <v>0</v>
      </c>
      <c r="T67" s="197">
        <f t="shared" si="24"/>
        <v>0</v>
      </c>
      <c r="V67" s="197">
        <f t="shared" si="13"/>
        <v>0</v>
      </c>
      <c r="W67" s="197" t="str">
        <f t="shared" si="25"/>
        <v/>
      </c>
      <c r="X67" s="197" t="str">
        <f t="shared" si="14"/>
        <v/>
      </c>
    </row>
    <row r="68" spans="2:24">
      <c r="B68" s="125"/>
      <c r="C68" s="123"/>
      <c r="D68" s="113"/>
      <c r="E68" s="217"/>
      <c r="F68" s="217"/>
      <c r="G68" s="217"/>
      <c r="H68" s="217"/>
      <c r="I68" s="217"/>
      <c r="J68" s="218"/>
      <c r="K68" s="197">
        <f t="shared" si="26"/>
        <v>0</v>
      </c>
      <c r="L68" s="197">
        <f t="shared" si="27"/>
        <v>0</v>
      </c>
      <c r="M68" s="197">
        <f t="shared" si="28"/>
        <v>0</v>
      </c>
      <c r="N68" s="197">
        <f t="shared" si="29"/>
        <v>0</v>
      </c>
      <c r="O68" s="197">
        <f t="shared" si="30"/>
        <v>0</v>
      </c>
      <c r="P68" s="197">
        <f t="shared" si="20"/>
        <v>0</v>
      </c>
      <c r="Q68" s="197">
        <f t="shared" si="21"/>
        <v>0</v>
      </c>
      <c r="R68" s="197">
        <f t="shared" si="22"/>
        <v>0</v>
      </c>
      <c r="S68" s="197">
        <f t="shared" si="23"/>
        <v>0</v>
      </c>
      <c r="T68" s="197">
        <f t="shared" si="24"/>
        <v>0</v>
      </c>
      <c r="V68" s="197">
        <f t="shared" si="13"/>
        <v>0</v>
      </c>
      <c r="W68" s="197" t="str">
        <f t="shared" si="25"/>
        <v/>
      </c>
      <c r="X68" s="197" t="str">
        <f t="shared" si="14"/>
        <v/>
      </c>
    </row>
    <row r="69" spans="2:24">
      <c r="B69" s="125"/>
      <c r="C69" s="123"/>
      <c r="D69" s="113"/>
      <c r="E69" s="217"/>
      <c r="F69" s="217"/>
      <c r="G69" s="217"/>
      <c r="H69" s="217"/>
      <c r="I69" s="217"/>
      <c r="J69" s="218"/>
      <c r="K69" s="197">
        <f t="shared" si="26"/>
        <v>0</v>
      </c>
      <c r="L69" s="197">
        <f t="shared" si="27"/>
        <v>0</v>
      </c>
      <c r="M69" s="197">
        <f t="shared" si="28"/>
        <v>0</v>
      </c>
      <c r="N69" s="197">
        <f t="shared" si="29"/>
        <v>0</v>
      </c>
      <c r="O69" s="197">
        <f t="shared" si="30"/>
        <v>0</v>
      </c>
      <c r="P69" s="197">
        <f t="shared" si="20"/>
        <v>0</v>
      </c>
      <c r="Q69" s="197">
        <f t="shared" si="21"/>
        <v>0</v>
      </c>
      <c r="R69" s="197">
        <f t="shared" si="22"/>
        <v>0</v>
      </c>
      <c r="S69" s="197">
        <f t="shared" si="23"/>
        <v>0</v>
      </c>
      <c r="T69" s="197">
        <f t="shared" si="24"/>
        <v>0</v>
      </c>
      <c r="V69" s="197">
        <f t="shared" si="13"/>
        <v>0</v>
      </c>
      <c r="W69" s="197" t="str">
        <f t="shared" si="25"/>
        <v/>
      </c>
      <c r="X69" s="197" t="str">
        <f t="shared" si="14"/>
        <v/>
      </c>
    </row>
    <row r="70" spans="2:24">
      <c r="B70" s="125"/>
      <c r="C70" s="123"/>
      <c r="D70" s="113"/>
      <c r="E70" s="217"/>
      <c r="F70" s="217"/>
      <c r="G70" s="217"/>
      <c r="H70" s="217"/>
      <c r="I70" s="217"/>
      <c r="J70" s="218"/>
      <c r="K70" s="197">
        <f t="shared" si="26"/>
        <v>0</v>
      </c>
      <c r="L70" s="197">
        <f t="shared" si="27"/>
        <v>0</v>
      </c>
      <c r="M70" s="197">
        <f t="shared" si="28"/>
        <v>0</v>
      </c>
      <c r="N70" s="197">
        <f t="shared" si="29"/>
        <v>0</v>
      </c>
      <c r="O70" s="197">
        <f t="shared" si="30"/>
        <v>0</v>
      </c>
      <c r="P70" s="197">
        <f t="shared" si="20"/>
        <v>0</v>
      </c>
      <c r="Q70" s="197">
        <f t="shared" si="21"/>
        <v>0</v>
      </c>
      <c r="R70" s="197">
        <f t="shared" si="22"/>
        <v>0</v>
      </c>
      <c r="S70" s="197">
        <f t="shared" si="23"/>
        <v>0</v>
      </c>
      <c r="T70" s="197">
        <f t="shared" si="24"/>
        <v>0</v>
      </c>
      <c r="V70" s="197">
        <f t="shared" si="13"/>
        <v>0</v>
      </c>
      <c r="W70" s="197" t="str">
        <f t="shared" si="25"/>
        <v/>
      </c>
      <c r="X70" s="197" t="str">
        <f t="shared" si="14"/>
        <v/>
      </c>
    </row>
    <row r="71" spans="2:24">
      <c r="B71" s="125"/>
      <c r="C71" s="123"/>
      <c r="D71" s="113"/>
      <c r="E71" s="217"/>
      <c r="F71" s="217"/>
      <c r="G71" s="217"/>
      <c r="H71" s="217"/>
      <c r="I71" s="217"/>
      <c r="J71" s="218"/>
      <c r="K71" s="197">
        <f t="shared" si="26"/>
        <v>0</v>
      </c>
      <c r="L71" s="197">
        <f t="shared" si="27"/>
        <v>0</v>
      </c>
      <c r="M71" s="197">
        <f t="shared" si="28"/>
        <v>0</v>
      </c>
      <c r="N71" s="197">
        <f t="shared" si="29"/>
        <v>0</v>
      </c>
      <c r="O71" s="197">
        <f t="shared" si="30"/>
        <v>0</v>
      </c>
      <c r="P71" s="197">
        <f t="shared" si="20"/>
        <v>0</v>
      </c>
      <c r="Q71" s="197">
        <f t="shared" si="21"/>
        <v>0</v>
      </c>
      <c r="R71" s="197">
        <f t="shared" si="22"/>
        <v>0</v>
      </c>
      <c r="S71" s="197">
        <f t="shared" si="23"/>
        <v>0</v>
      </c>
      <c r="T71" s="197">
        <f t="shared" si="24"/>
        <v>0</v>
      </c>
      <c r="V71" s="197">
        <f t="shared" si="13"/>
        <v>0</v>
      </c>
      <c r="W71" s="197" t="str">
        <f t="shared" si="25"/>
        <v/>
      </c>
      <c r="X71" s="197" t="str">
        <f t="shared" si="14"/>
        <v/>
      </c>
    </row>
    <row r="72" spans="2:24">
      <c r="B72" s="125"/>
      <c r="C72" s="123"/>
      <c r="D72" s="113"/>
      <c r="E72" s="217"/>
      <c r="F72" s="217"/>
      <c r="G72" s="217"/>
      <c r="H72" s="217"/>
      <c r="I72" s="217"/>
      <c r="J72" s="218"/>
      <c r="K72" s="197">
        <f t="shared" si="26"/>
        <v>0</v>
      </c>
      <c r="L72" s="197">
        <f t="shared" si="27"/>
        <v>0</v>
      </c>
      <c r="M72" s="197">
        <f t="shared" si="28"/>
        <v>0</v>
      </c>
      <c r="N72" s="197">
        <f t="shared" si="29"/>
        <v>0</v>
      </c>
      <c r="O72" s="197">
        <f t="shared" si="30"/>
        <v>0</v>
      </c>
      <c r="P72" s="197">
        <f t="shared" si="20"/>
        <v>0</v>
      </c>
      <c r="Q72" s="197">
        <f t="shared" si="21"/>
        <v>0</v>
      </c>
      <c r="R72" s="197">
        <f t="shared" si="22"/>
        <v>0</v>
      </c>
      <c r="S72" s="197">
        <f t="shared" si="23"/>
        <v>0</v>
      </c>
      <c r="T72" s="197">
        <f t="shared" si="24"/>
        <v>0</v>
      </c>
      <c r="V72" s="197">
        <f t="shared" si="13"/>
        <v>0</v>
      </c>
      <c r="W72" s="197" t="str">
        <f t="shared" si="25"/>
        <v/>
      </c>
      <c r="X72" s="197" t="str">
        <f t="shared" si="14"/>
        <v/>
      </c>
    </row>
    <row r="73" spans="2:24">
      <c r="B73" s="125"/>
      <c r="C73" s="123"/>
      <c r="D73" s="113"/>
      <c r="E73" s="217"/>
      <c r="F73" s="217"/>
      <c r="G73" s="217"/>
      <c r="H73" s="217"/>
      <c r="I73" s="217"/>
      <c r="J73" s="218"/>
      <c r="K73" s="197">
        <f t="shared" si="26"/>
        <v>0</v>
      </c>
      <c r="L73" s="197">
        <f t="shared" si="27"/>
        <v>0</v>
      </c>
      <c r="M73" s="197">
        <f t="shared" si="28"/>
        <v>0</v>
      </c>
      <c r="N73" s="197">
        <f t="shared" si="29"/>
        <v>0</v>
      </c>
      <c r="O73" s="197">
        <f t="shared" si="30"/>
        <v>0</v>
      </c>
      <c r="P73" s="197">
        <f t="shared" si="20"/>
        <v>0</v>
      </c>
      <c r="Q73" s="197">
        <f t="shared" si="21"/>
        <v>0</v>
      </c>
      <c r="R73" s="197">
        <f t="shared" si="22"/>
        <v>0</v>
      </c>
      <c r="S73" s="197">
        <f t="shared" si="23"/>
        <v>0</v>
      </c>
      <c r="T73" s="197">
        <f t="shared" si="24"/>
        <v>0</v>
      </c>
      <c r="V73" s="197">
        <f t="shared" si="13"/>
        <v>0</v>
      </c>
      <c r="W73" s="197" t="str">
        <f t="shared" si="25"/>
        <v/>
      </c>
      <c r="X73" s="197" t="str">
        <f t="shared" ref="X73:X136" si="31">IFERROR(INDEX($P73:$T73,MATCH($W73,$P$10:$T$10,0)),"")</f>
        <v/>
      </c>
    </row>
    <row r="74" spans="2:24">
      <c r="B74" s="125"/>
      <c r="C74" s="123"/>
      <c r="D74" s="113"/>
      <c r="E74" s="217"/>
      <c r="F74" s="217"/>
      <c r="G74" s="217"/>
      <c r="H74" s="217"/>
      <c r="I74" s="217"/>
      <c r="J74" s="218"/>
      <c r="K74" s="197">
        <f t="shared" si="26"/>
        <v>0</v>
      </c>
      <c r="L74" s="197">
        <f t="shared" si="27"/>
        <v>0</v>
      </c>
      <c r="M74" s="197">
        <f t="shared" si="28"/>
        <v>0</v>
      </c>
      <c r="N74" s="197">
        <f t="shared" si="29"/>
        <v>0</v>
      </c>
      <c r="O74" s="197">
        <f t="shared" si="30"/>
        <v>0</v>
      </c>
      <c r="P74" s="197">
        <f t="shared" si="20"/>
        <v>0</v>
      </c>
      <c r="Q74" s="197">
        <f t="shared" si="21"/>
        <v>0</v>
      </c>
      <c r="R74" s="197">
        <f t="shared" si="22"/>
        <v>0</v>
      </c>
      <c r="S74" s="197">
        <f t="shared" si="23"/>
        <v>0</v>
      </c>
      <c r="T74" s="197">
        <f t="shared" si="24"/>
        <v>0</v>
      </c>
      <c r="V74" s="197">
        <f t="shared" ref="V74:V100" si="32">MIN(E74:I74)</f>
        <v>0</v>
      </c>
      <c r="W74" s="197" t="str">
        <f t="shared" si="25"/>
        <v/>
      </c>
      <c r="X74" s="197" t="str">
        <f t="shared" si="31"/>
        <v/>
      </c>
    </row>
    <row r="75" spans="2:24">
      <c r="B75" s="125"/>
      <c r="C75" s="123"/>
      <c r="D75" s="113"/>
      <c r="E75" s="217"/>
      <c r="F75" s="217"/>
      <c r="G75" s="217"/>
      <c r="H75" s="217"/>
      <c r="I75" s="217"/>
      <c r="J75" s="218"/>
      <c r="K75" s="197">
        <f t="shared" si="26"/>
        <v>0</v>
      </c>
      <c r="L75" s="197">
        <f t="shared" si="27"/>
        <v>0</v>
      </c>
      <c r="M75" s="197">
        <f t="shared" si="28"/>
        <v>0</v>
      </c>
      <c r="N75" s="197">
        <f t="shared" si="29"/>
        <v>0</v>
      </c>
      <c r="O75" s="197">
        <f t="shared" si="30"/>
        <v>0</v>
      </c>
      <c r="P75" s="197">
        <f t="shared" ref="P75:P100" si="33">K75/(1-$J75)</f>
        <v>0</v>
      </c>
      <c r="Q75" s="197">
        <f t="shared" ref="Q75:Q100" si="34">L75/(1-$J75)</f>
        <v>0</v>
      </c>
      <c r="R75" s="197">
        <f t="shared" ref="R75:R100" si="35">M75/(1-$J75)</f>
        <v>0</v>
      </c>
      <c r="S75" s="197">
        <f t="shared" ref="S75:S100" si="36">N75/(1-$J75)</f>
        <v>0</v>
      </c>
      <c r="T75" s="197">
        <f t="shared" ref="T75:T100" si="37">O75/(1-$J75)</f>
        <v>0</v>
      </c>
      <c r="V75" s="197">
        <f t="shared" si="32"/>
        <v>0</v>
      </c>
      <c r="W75" s="197" t="str">
        <f t="shared" ref="W75:W138" si="38">IFERROR(INDEX($E$10:$I$10,MATCH($V75,$E75:$I75,0)),"")</f>
        <v/>
      </c>
      <c r="X75" s="197" t="str">
        <f t="shared" si="31"/>
        <v/>
      </c>
    </row>
    <row r="76" spans="2:24">
      <c r="B76" s="126"/>
      <c r="C76" s="127"/>
      <c r="D76" s="113"/>
      <c r="E76" s="217"/>
      <c r="F76" s="217"/>
      <c r="G76" s="217"/>
      <c r="H76" s="217"/>
      <c r="I76" s="217"/>
      <c r="J76" s="218"/>
      <c r="K76" s="197">
        <f t="shared" ref="K76:K100" si="39">D76*E76</f>
        <v>0</v>
      </c>
      <c r="L76" s="197">
        <f t="shared" ref="L76:L100" si="40">D76*F76</f>
        <v>0</v>
      </c>
      <c r="M76" s="197">
        <f t="shared" ref="M76:M100" si="41">D76*G76</f>
        <v>0</v>
      </c>
      <c r="N76" s="197">
        <f t="shared" ref="N76:N100" si="42">D76*H76</f>
        <v>0</v>
      </c>
      <c r="O76" s="197">
        <f t="shared" ref="O76:O100" si="43">D76*I76</f>
        <v>0</v>
      </c>
      <c r="P76" s="197">
        <f t="shared" si="33"/>
        <v>0</v>
      </c>
      <c r="Q76" s="197">
        <f t="shared" si="34"/>
        <v>0</v>
      </c>
      <c r="R76" s="197">
        <f t="shared" si="35"/>
        <v>0</v>
      </c>
      <c r="S76" s="197">
        <f t="shared" si="36"/>
        <v>0</v>
      </c>
      <c r="T76" s="197">
        <f t="shared" si="37"/>
        <v>0</v>
      </c>
      <c r="V76" s="197">
        <f t="shared" si="32"/>
        <v>0</v>
      </c>
      <c r="W76" s="197" t="str">
        <f t="shared" si="38"/>
        <v/>
      </c>
      <c r="X76" s="197" t="str">
        <f t="shared" si="31"/>
        <v/>
      </c>
    </row>
    <row r="77" spans="2:24">
      <c r="B77" s="126"/>
      <c r="C77" s="127"/>
      <c r="D77" s="113"/>
      <c r="E77" s="217"/>
      <c r="F77" s="217"/>
      <c r="G77" s="217"/>
      <c r="H77" s="217"/>
      <c r="I77" s="217"/>
      <c r="J77" s="218"/>
      <c r="K77" s="197">
        <f t="shared" si="39"/>
        <v>0</v>
      </c>
      <c r="L77" s="197">
        <f t="shared" si="40"/>
        <v>0</v>
      </c>
      <c r="M77" s="197">
        <f t="shared" si="41"/>
        <v>0</v>
      </c>
      <c r="N77" s="197">
        <f t="shared" si="42"/>
        <v>0</v>
      </c>
      <c r="O77" s="197">
        <f t="shared" si="43"/>
        <v>0</v>
      </c>
      <c r="P77" s="197">
        <f t="shared" si="33"/>
        <v>0</v>
      </c>
      <c r="Q77" s="197">
        <f t="shared" si="34"/>
        <v>0</v>
      </c>
      <c r="R77" s="197">
        <f t="shared" si="35"/>
        <v>0</v>
      </c>
      <c r="S77" s="197">
        <f t="shared" si="36"/>
        <v>0</v>
      </c>
      <c r="T77" s="197">
        <f t="shared" si="37"/>
        <v>0</v>
      </c>
      <c r="V77" s="197">
        <f t="shared" si="32"/>
        <v>0</v>
      </c>
      <c r="W77" s="197" t="str">
        <f t="shared" si="38"/>
        <v/>
      </c>
      <c r="X77" s="197" t="str">
        <f t="shared" si="31"/>
        <v/>
      </c>
    </row>
    <row r="78" spans="2:24">
      <c r="B78" s="126"/>
      <c r="C78" s="127"/>
      <c r="D78" s="113"/>
      <c r="E78" s="217"/>
      <c r="F78" s="217"/>
      <c r="G78" s="217"/>
      <c r="H78" s="217"/>
      <c r="I78" s="217"/>
      <c r="J78" s="218"/>
      <c r="K78" s="197">
        <f t="shared" si="39"/>
        <v>0</v>
      </c>
      <c r="L78" s="197">
        <f t="shared" si="40"/>
        <v>0</v>
      </c>
      <c r="M78" s="197">
        <f t="shared" si="41"/>
        <v>0</v>
      </c>
      <c r="N78" s="197">
        <f t="shared" si="42"/>
        <v>0</v>
      </c>
      <c r="O78" s="197">
        <f t="shared" si="43"/>
        <v>0</v>
      </c>
      <c r="P78" s="197">
        <f t="shared" si="33"/>
        <v>0</v>
      </c>
      <c r="Q78" s="197">
        <f t="shared" si="34"/>
        <v>0</v>
      </c>
      <c r="R78" s="197">
        <f t="shared" si="35"/>
        <v>0</v>
      </c>
      <c r="S78" s="197">
        <f t="shared" si="36"/>
        <v>0</v>
      </c>
      <c r="T78" s="197">
        <f t="shared" si="37"/>
        <v>0</v>
      </c>
      <c r="V78" s="197">
        <f t="shared" si="32"/>
        <v>0</v>
      </c>
      <c r="W78" s="197" t="str">
        <f t="shared" si="38"/>
        <v/>
      </c>
      <c r="X78" s="197" t="str">
        <f t="shared" si="31"/>
        <v/>
      </c>
    </row>
    <row r="79" spans="2:24">
      <c r="B79" s="126"/>
      <c r="C79" s="127"/>
      <c r="D79" s="113"/>
      <c r="E79" s="217"/>
      <c r="F79" s="217"/>
      <c r="G79" s="217"/>
      <c r="H79" s="217"/>
      <c r="I79" s="217"/>
      <c r="J79" s="218"/>
      <c r="K79" s="197">
        <f t="shared" si="39"/>
        <v>0</v>
      </c>
      <c r="L79" s="197">
        <f t="shared" si="40"/>
        <v>0</v>
      </c>
      <c r="M79" s="197">
        <f t="shared" si="41"/>
        <v>0</v>
      </c>
      <c r="N79" s="197">
        <f t="shared" si="42"/>
        <v>0</v>
      </c>
      <c r="O79" s="197">
        <f t="shared" si="43"/>
        <v>0</v>
      </c>
      <c r="P79" s="197">
        <f t="shared" si="33"/>
        <v>0</v>
      </c>
      <c r="Q79" s="197">
        <f t="shared" si="34"/>
        <v>0</v>
      </c>
      <c r="R79" s="197">
        <f t="shared" si="35"/>
        <v>0</v>
      </c>
      <c r="S79" s="197">
        <f t="shared" si="36"/>
        <v>0</v>
      </c>
      <c r="T79" s="197">
        <f t="shared" si="37"/>
        <v>0</v>
      </c>
      <c r="V79" s="197">
        <f t="shared" si="32"/>
        <v>0</v>
      </c>
      <c r="W79" s="197" t="str">
        <f t="shared" si="38"/>
        <v/>
      </c>
      <c r="X79" s="197" t="str">
        <f t="shared" si="31"/>
        <v/>
      </c>
    </row>
    <row r="80" spans="2:24">
      <c r="B80" s="126"/>
      <c r="C80" s="127"/>
      <c r="D80" s="113"/>
      <c r="E80" s="217"/>
      <c r="F80" s="217"/>
      <c r="G80" s="217"/>
      <c r="H80" s="217"/>
      <c r="I80" s="217"/>
      <c r="J80" s="218"/>
      <c r="K80" s="197">
        <f t="shared" si="39"/>
        <v>0</v>
      </c>
      <c r="L80" s="197">
        <f t="shared" si="40"/>
        <v>0</v>
      </c>
      <c r="M80" s="197">
        <f t="shared" si="41"/>
        <v>0</v>
      </c>
      <c r="N80" s="197">
        <f t="shared" si="42"/>
        <v>0</v>
      </c>
      <c r="O80" s="197">
        <f t="shared" si="43"/>
        <v>0</v>
      </c>
      <c r="P80" s="197">
        <f t="shared" si="33"/>
        <v>0</v>
      </c>
      <c r="Q80" s="197">
        <f t="shared" si="34"/>
        <v>0</v>
      </c>
      <c r="R80" s="197">
        <f t="shared" si="35"/>
        <v>0</v>
      </c>
      <c r="S80" s="197">
        <f t="shared" si="36"/>
        <v>0</v>
      </c>
      <c r="T80" s="197">
        <f t="shared" si="37"/>
        <v>0</v>
      </c>
      <c r="V80" s="197">
        <f t="shared" si="32"/>
        <v>0</v>
      </c>
      <c r="W80" s="197" t="str">
        <f t="shared" si="38"/>
        <v/>
      </c>
      <c r="X80" s="197" t="str">
        <f t="shared" si="31"/>
        <v/>
      </c>
    </row>
    <row r="81" spans="2:24">
      <c r="B81" s="126"/>
      <c r="C81" s="127"/>
      <c r="D81" s="113"/>
      <c r="E81" s="217"/>
      <c r="F81" s="217"/>
      <c r="G81" s="217"/>
      <c r="H81" s="217"/>
      <c r="I81" s="217"/>
      <c r="J81" s="218"/>
      <c r="K81" s="197">
        <f t="shared" si="39"/>
        <v>0</v>
      </c>
      <c r="L81" s="197">
        <f t="shared" si="40"/>
        <v>0</v>
      </c>
      <c r="M81" s="197">
        <f t="shared" si="41"/>
        <v>0</v>
      </c>
      <c r="N81" s="197">
        <f t="shared" si="42"/>
        <v>0</v>
      </c>
      <c r="O81" s="197">
        <f t="shared" si="43"/>
        <v>0</v>
      </c>
      <c r="P81" s="197">
        <f t="shared" si="33"/>
        <v>0</v>
      </c>
      <c r="Q81" s="197">
        <f t="shared" si="34"/>
        <v>0</v>
      </c>
      <c r="R81" s="197">
        <f t="shared" si="35"/>
        <v>0</v>
      </c>
      <c r="S81" s="197">
        <f t="shared" si="36"/>
        <v>0</v>
      </c>
      <c r="T81" s="197">
        <f t="shared" si="37"/>
        <v>0</v>
      </c>
      <c r="V81" s="197">
        <f t="shared" si="32"/>
        <v>0</v>
      </c>
      <c r="W81" s="197" t="str">
        <f t="shared" si="38"/>
        <v/>
      </c>
      <c r="X81" s="197" t="str">
        <f t="shared" si="31"/>
        <v/>
      </c>
    </row>
    <row r="82" spans="2:24">
      <c r="B82" s="126"/>
      <c r="C82" s="127"/>
      <c r="D82" s="113"/>
      <c r="E82" s="217"/>
      <c r="F82" s="217"/>
      <c r="G82" s="217"/>
      <c r="H82" s="217"/>
      <c r="I82" s="217"/>
      <c r="J82" s="218"/>
      <c r="K82" s="197">
        <f t="shared" si="39"/>
        <v>0</v>
      </c>
      <c r="L82" s="197">
        <f t="shared" si="40"/>
        <v>0</v>
      </c>
      <c r="M82" s="197">
        <f t="shared" si="41"/>
        <v>0</v>
      </c>
      <c r="N82" s="197">
        <f t="shared" si="42"/>
        <v>0</v>
      </c>
      <c r="O82" s="197">
        <f t="shared" si="43"/>
        <v>0</v>
      </c>
      <c r="P82" s="197">
        <f t="shared" si="33"/>
        <v>0</v>
      </c>
      <c r="Q82" s="197">
        <f t="shared" si="34"/>
        <v>0</v>
      </c>
      <c r="R82" s="197">
        <f t="shared" si="35"/>
        <v>0</v>
      </c>
      <c r="S82" s="197">
        <f t="shared" si="36"/>
        <v>0</v>
      </c>
      <c r="T82" s="197">
        <f t="shared" si="37"/>
        <v>0</v>
      </c>
      <c r="V82" s="197">
        <f t="shared" si="32"/>
        <v>0</v>
      </c>
      <c r="W82" s="197" t="str">
        <f t="shared" si="38"/>
        <v/>
      </c>
      <c r="X82" s="197" t="str">
        <f t="shared" si="31"/>
        <v/>
      </c>
    </row>
    <row r="83" spans="2:24">
      <c r="B83" s="126"/>
      <c r="C83" s="127"/>
      <c r="D83" s="113"/>
      <c r="E83" s="217"/>
      <c r="F83" s="217"/>
      <c r="G83" s="217"/>
      <c r="H83" s="217"/>
      <c r="I83" s="217"/>
      <c r="J83" s="218"/>
      <c r="K83" s="197">
        <f t="shared" si="39"/>
        <v>0</v>
      </c>
      <c r="L83" s="197">
        <f t="shared" si="40"/>
        <v>0</v>
      </c>
      <c r="M83" s="197">
        <f t="shared" si="41"/>
        <v>0</v>
      </c>
      <c r="N83" s="197">
        <f t="shared" si="42"/>
        <v>0</v>
      </c>
      <c r="O83" s="197">
        <f t="shared" si="43"/>
        <v>0</v>
      </c>
      <c r="P83" s="197">
        <f t="shared" si="33"/>
        <v>0</v>
      </c>
      <c r="Q83" s="197">
        <f t="shared" si="34"/>
        <v>0</v>
      </c>
      <c r="R83" s="197">
        <f t="shared" si="35"/>
        <v>0</v>
      </c>
      <c r="S83" s="197">
        <f t="shared" si="36"/>
        <v>0</v>
      </c>
      <c r="T83" s="197">
        <f t="shared" si="37"/>
        <v>0</v>
      </c>
      <c r="V83" s="197">
        <f t="shared" si="32"/>
        <v>0</v>
      </c>
      <c r="W83" s="197" t="str">
        <f t="shared" si="38"/>
        <v/>
      </c>
      <c r="X83" s="197" t="str">
        <f t="shared" si="31"/>
        <v/>
      </c>
    </row>
    <row r="84" spans="2:24">
      <c r="B84" s="128"/>
      <c r="C84" s="129"/>
      <c r="D84" s="113"/>
      <c r="E84" s="217"/>
      <c r="F84" s="217"/>
      <c r="G84" s="217"/>
      <c r="H84" s="217"/>
      <c r="I84" s="217"/>
      <c r="J84" s="218"/>
      <c r="K84" s="197">
        <f t="shared" si="39"/>
        <v>0</v>
      </c>
      <c r="L84" s="197">
        <f t="shared" si="40"/>
        <v>0</v>
      </c>
      <c r="M84" s="197">
        <f t="shared" si="41"/>
        <v>0</v>
      </c>
      <c r="N84" s="197">
        <f t="shared" si="42"/>
        <v>0</v>
      </c>
      <c r="O84" s="197">
        <f t="shared" si="43"/>
        <v>0</v>
      </c>
      <c r="P84" s="197">
        <f t="shared" si="33"/>
        <v>0</v>
      </c>
      <c r="Q84" s="197">
        <f t="shared" si="34"/>
        <v>0</v>
      </c>
      <c r="R84" s="197">
        <f t="shared" si="35"/>
        <v>0</v>
      </c>
      <c r="S84" s="197">
        <f t="shared" si="36"/>
        <v>0</v>
      </c>
      <c r="T84" s="197">
        <f t="shared" si="37"/>
        <v>0</v>
      </c>
      <c r="V84" s="197">
        <f t="shared" si="32"/>
        <v>0</v>
      </c>
      <c r="W84" s="197" t="str">
        <f t="shared" si="38"/>
        <v/>
      </c>
      <c r="X84" s="197" t="str">
        <f t="shared" si="31"/>
        <v/>
      </c>
    </row>
    <row r="85" spans="2:24">
      <c r="B85" s="128"/>
      <c r="C85" s="130"/>
      <c r="D85" s="113"/>
      <c r="E85" s="217"/>
      <c r="F85" s="217"/>
      <c r="G85" s="217"/>
      <c r="H85" s="217"/>
      <c r="I85" s="217"/>
      <c r="J85" s="218"/>
      <c r="K85" s="197">
        <f t="shared" si="39"/>
        <v>0</v>
      </c>
      <c r="L85" s="197">
        <f t="shared" si="40"/>
        <v>0</v>
      </c>
      <c r="M85" s="197">
        <f t="shared" si="41"/>
        <v>0</v>
      </c>
      <c r="N85" s="197">
        <f t="shared" si="42"/>
        <v>0</v>
      </c>
      <c r="O85" s="197">
        <f t="shared" si="43"/>
        <v>0</v>
      </c>
      <c r="P85" s="197">
        <f t="shared" si="33"/>
        <v>0</v>
      </c>
      <c r="Q85" s="197">
        <f t="shared" si="34"/>
        <v>0</v>
      </c>
      <c r="R85" s="197">
        <f t="shared" si="35"/>
        <v>0</v>
      </c>
      <c r="S85" s="197">
        <f t="shared" si="36"/>
        <v>0</v>
      </c>
      <c r="T85" s="197">
        <f t="shared" si="37"/>
        <v>0</v>
      </c>
      <c r="V85" s="197">
        <f t="shared" si="32"/>
        <v>0</v>
      </c>
      <c r="W85" s="197" t="str">
        <f t="shared" si="38"/>
        <v/>
      </c>
      <c r="X85" s="197" t="str">
        <f t="shared" si="31"/>
        <v/>
      </c>
    </row>
    <row r="86" spans="2:24">
      <c r="B86" s="128"/>
      <c r="C86" s="130"/>
      <c r="D86" s="113"/>
      <c r="E86" s="217"/>
      <c r="F86" s="217"/>
      <c r="G86" s="217"/>
      <c r="H86" s="217"/>
      <c r="I86" s="217"/>
      <c r="J86" s="218"/>
      <c r="K86" s="197">
        <f t="shared" si="39"/>
        <v>0</v>
      </c>
      <c r="L86" s="197">
        <f t="shared" si="40"/>
        <v>0</v>
      </c>
      <c r="M86" s="197">
        <f t="shared" si="41"/>
        <v>0</v>
      </c>
      <c r="N86" s="197">
        <f t="shared" si="42"/>
        <v>0</v>
      </c>
      <c r="O86" s="197">
        <f t="shared" si="43"/>
        <v>0</v>
      </c>
      <c r="P86" s="197">
        <f t="shared" si="33"/>
        <v>0</v>
      </c>
      <c r="Q86" s="197">
        <f t="shared" si="34"/>
        <v>0</v>
      </c>
      <c r="R86" s="197">
        <f t="shared" si="35"/>
        <v>0</v>
      </c>
      <c r="S86" s="197">
        <f t="shared" si="36"/>
        <v>0</v>
      </c>
      <c r="T86" s="197">
        <f t="shared" si="37"/>
        <v>0</v>
      </c>
      <c r="V86" s="197">
        <f t="shared" si="32"/>
        <v>0</v>
      </c>
      <c r="W86" s="197" t="str">
        <f t="shared" si="38"/>
        <v/>
      </c>
      <c r="X86" s="197" t="str">
        <f t="shared" si="31"/>
        <v/>
      </c>
    </row>
    <row r="87" spans="2:24">
      <c r="B87" s="128"/>
      <c r="C87" s="131"/>
      <c r="D87" s="113"/>
      <c r="E87" s="217"/>
      <c r="F87" s="217"/>
      <c r="G87" s="217"/>
      <c r="H87" s="217"/>
      <c r="I87" s="217"/>
      <c r="J87" s="218"/>
      <c r="K87" s="197">
        <f t="shared" si="39"/>
        <v>0</v>
      </c>
      <c r="L87" s="197">
        <f t="shared" si="40"/>
        <v>0</v>
      </c>
      <c r="M87" s="197">
        <f t="shared" si="41"/>
        <v>0</v>
      </c>
      <c r="N87" s="197">
        <f t="shared" si="42"/>
        <v>0</v>
      </c>
      <c r="O87" s="197">
        <f t="shared" si="43"/>
        <v>0</v>
      </c>
      <c r="P87" s="197">
        <f t="shared" si="33"/>
        <v>0</v>
      </c>
      <c r="Q87" s="197">
        <f t="shared" si="34"/>
        <v>0</v>
      </c>
      <c r="R87" s="197">
        <f t="shared" si="35"/>
        <v>0</v>
      </c>
      <c r="S87" s="197">
        <f t="shared" si="36"/>
        <v>0</v>
      </c>
      <c r="T87" s="197">
        <f t="shared" si="37"/>
        <v>0</v>
      </c>
      <c r="V87" s="197">
        <f t="shared" si="32"/>
        <v>0</v>
      </c>
      <c r="W87" s="197" t="str">
        <f t="shared" si="38"/>
        <v/>
      </c>
      <c r="X87" s="197" t="str">
        <f t="shared" si="31"/>
        <v/>
      </c>
    </row>
    <row r="88" spans="2:24">
      <c r="B88" s="128"/>
      <c r="C88" s="129"/>
      <c r="D88" s="113"/>
      <c r="E88" s="217"/>
      <c r="F88" s="217"/>
      <c r="G88" s="217"/>
      <c r="H88" s="217"/>
      <c r="I88" s="217"/>
      <c r="J88" s="218"/>
      <c r="K88" s="197">
        <f t="shared" si="39"/>
        <v>0</v>
      </c>
      <c r="L88" s="197">
        <f t="shared" si="40"/>
        <v>0</v>
      </c>
      <c r="M88" s="197">
        <f t="shared" si="41"/>
        <v>0</v>
      </c>
      <c r="N88" s="197">
        <f t="shared" si="42"/>
        <v>0</v>
      </c>
      <c r="O88" s="197">
        <f t="shared" si="43"/>
        <v>0</v>
      </c>
      <c r="P88" s="197">
        <f t="shared" si="33"/>
        <v>0</v>
      </c>
      <c r="Q88" s="197">
        <f t="shared" si="34"/>
        <v>0</v>
      </c>
      <c r="R88" s="197">
        <f t="shared" si="35"/>
        <v>0</v>
      </c>
      <c r="S88" s="197">
        <f t="shared" si="36"/>
        <v>0</v>
      </c>
      <c r="T88" s="197">
        <f t="shared" si="37"/>
        <v>0</v>
      </c>
      <c r="V88" s="197">
        <f t="shared" si="32"/>
        <v>0</v>
      </c>
      <c r="W88" s="197" t="str">
        <f t="shared" si="38"/>
        <v/>
      </c>
      <c r="X88" s="197" t="str">
        <f t="shared" si="31"/>
        <v/>
      </c>
    </row>
    <row r="89" spans="2:24">
      <c r="B89" s="128"/>
      <c r="C89" s="129"/>
      <c r="D89" s="113"/>
      <c r="E89" s="217"/>
      <c r="F89" s="217"/>
      <c r="G89" s="217"/>
      <c r="H89" s="217"/>
      <c r="I89" s="217"/>
      <c r="J89" s="218"/>
      <c r="K89" s="197">
        <f t="shared" si="39"/>
        <v>0</v>
      </c>
      <c r="L89" s="197">
        <f t="shared" si="40"/>
        <v>0</v>
      </c>
      <c r="M89" s="197">
        <f t="shared" si="41"/>
        <v>0</v>
      </c>
      <c r="N89" s="197">
        <f t="shared" si="42"/>
        <v>0</v>
      </c>
      <c r="O89" s="197">
        <f t="shared" si="43"/>
        <v>0</v>
      </c>
      <c r="P89" s="197">
        <f t="shared" si="33"/>
        <v>0</v>
      </c>
      <c r="Q89" s="197">
        <f t="shared" si="34"/>
        <v>0</v>
      </c>
      <c r="R89" s="197">
        <f t="shared" si="35"/>
        <v>0</v>
      </c>
      <c r="S89" s="197">
        <f t="shared" si="36"/>
        <v>0</v>
      </c>
      <c r="T89" s="197">
        <f t="shared" si="37"/>
        <v>0</v>
      </c>
      <c r="V89" s="197">
        <f t="shared" si="32"/>
        <v>0</v>
      </c>
      <c r="W89" s="197" t="str">
        <f t="shared" si="38"/>
        <v/>
      </c>
      <c r="X89" s="197" t="str">
        <f t="shared" si="31"/>
        <v/>
      </c>
    </row>
    <row r="90" spans="2:24">
      <c r="B90" s="128"/>
      <c r="C90" s="129"/>
      <c r="D90" s="113"/>
      <c r="E90" s="217"/>
      <c r="F90" s="217"/>
      <c r="G90" s="217"/>
      <c r="H90" s="217"/>
      <c r="I90" s="217"/>
      <c r="J90" s="218"/>
      <c r="K90" s="197">
        <f t="shared" si="39"/>
        <v>0</v>
      </c>
      <c r="L90" s="197">
        <f t="shared" si="40"/>
        <v>0</v>
      </c>
      <c r="M90" s="197">
        <f t="shared" si="41"/>
        <v>0</v>
      </c>
      <c r="N90" s="197">
        <f t="shared" si="42"/>
        <v>0</v>
      </c>
      <c r="O90" s="197">
        <f t="shared" si="43"/>
        <v>0</v>
      </c>
      <c r="P90" s="197">
        <f t="shared" si="33"/>
        <v>0</v>
      </c>
      <c r="Q90" s="197">
        <f t="shared" si="34"/>
        <v>0</v>
      </c>
      <c r="R90" s="197">
        <f t="shared" si="35"/>
        <v>0</v>
      </c>
      <c r="S90" s="197">
        <f t="shared" si="36"/>
        <v>0</v>
      </c>
      <c r="T90" s="197">
        <f t="shared" si="37"/>
        <v>0</v>
      </c>
      <c r="V90" s="197">
        <f t="shared" si="32"/>
        <v>0</v>
      </c>
      <c r="W90" s="197" t="str">
        <f t="shared" si="38"/>
        <v/>
      </c>
      <c r="X90" s="197" t="str">
        <f t="shared" si="31"/>
        <v/>
      </c>
    </row>
    <row r="91" spans="2:24">
      <c r="B91" s="128"/>
      <c r="C91" s="129"/>
      <c r="D91" s="113"/>
      <c r="E91" s="217"/>
      <c r="F91" s="217"/>
      <c r="G91" s="217"/>
      <c r="H91" s="217"/>
      <c r="I91" s="217"/>
      <c r="J91" s="218"/>
      <c r="K91" s="197">
        <f t="shared" si="39"/>
        <v>0</v>
      </c>
      <c r="L91" s="197">
        <f t="shared" si="40"/>
        <v>0</v>
      </c>
      <c r="M91" s="197">
        <f t="shared" si="41"/>
        <v>0</v>
      </c>
      <c r="N91" s="197">
        <f t="shared" si="42"/>
        <v>0</v>
      </c>
      <c r="O91" s="197">
        <f t="shared" si="43"/>
        <v>0</v>
      </c>
      <c r="P91" s="197">
        <f t="shared" si="33"/>
        <v>0</v>
      </c>
      <c r="Q91" s="197">
        <f t="shared" si="34"/>
        <v>0</v>
      </c>
      <c r="R91" s="197">
        <f t="shared" si="35"/>
        <v>0</v>
      </c>
      <c r="S91" s="197">
        <f t="shared" si="36"/>
        <v>0</v>
      </c>
      <c r="T91" s="197">
        <f t="shared" si="37"/>
        <v>0</v>
      </c>
      <c r="V91" s="197">
        <f t="shared" si="32"/>
        <v>0</v>
      </c>
      <c r="W91" s="197" t="str">
        <f t="shared" si="38"/>
        <v/>
      </c>
      <c r="X91" s="197" t="str">
        <f t="shared" si="31"/>
        <v/>
      </c>
    </row>
    <row r="92" spans="2:24">
      <c r="B92" s="128"/>
      <c r="C92" s="129"/>
      <c r="D92" s="113"/>
      <c r="E92" s="217"/>
      <c r="F92" s="217"/>
      <c r="G92" s="217"/>
      <c r="H92" s="217"/>
      <c r="I92" s="217"/>
      <c r="J92" s="218"/>
      <c r="K92" s="197">
        <f t="shared" si="39"/>
        <v>0</v>
      </c>
      <c r="L92" s="197">
        <f t="shared" si="40"/>
        <v>0</v>
      </c>
      <c r="M92" s="197">
        <f t="shared" si="41"/>
        <v>0</v>
      </c>
      <c r="N92" s="197">
        <f t="shared" si="42"/>
        <v>0</v>
      </c>
      <c r="O92" s="197">
        <f t="shared" si="43"/>
        <v>0</v>
      </c>
      <c r="P92" s="197">
        <f t="shared" si="33"/>
        <v>0</v>
      </c>
      <c r="Q92" s="197">
        <f t="shared" si="34"/>
        <v>0</v>
      </c>
      <c r="R92" s="197">
        <f t="shared" si="35"/>
        <v>0</v>
      </c>
      <c r="S92" s="197">
        <f t="shared" si="36"/>
        <v>0</v>
      </c>
      <c r="T92" s="197">
        <f t="shared" si="37"/>
        <v>0</v>
      </c>
      <c r="V92" s="197">
        <f t="shared" si="32"/>
        <v>0</v>
      </c>
      <c r="W92" s="197" t="str">
        <f t="shared" si="38"/>
        <v/>
      </c>
      <c r="X92" s="197" t="str">
        <f t="shared" si="31"/>
        <v/>
      </c>
    </row>
    <row r="93" spans="2:24">
      <c r="B93" s="128"/>
      <c r="C93" s="129"/>
      <c r="D93" s="113"/>
      <c r="E93" s="217"/>
      <c r="F93" s="217"/>
      <c r="G93" s="217"/>
      <c r="H93" s="217"/>
      <c r="I93" s="217"/>
      <c r="J93" s="218"/>
      <c r="K93" s="197">
        <f t="shared" si="39"/>
        <v>0</v>
      </c>
      <c r="L93" s="197">
        <f t="shared" si="40"/>
        <v>0</v>
      </c>
      <c r="M93" s="197">
        <f t="shared" si="41"/>
        <v>0</v>
      </c>
      <c r="N93" s="197">
        <f t="shared" si="42"/>
        <v>0</v>
      </c>
      <c r="O93" s="197">
        <f t="shared" si="43"/>
        <v>0</v>
      </c>
      <c r="P93" s="197">
        <f t="shared" si="33"/>
        <v>0</v>
      </c>
      <c r="Q93" s="197">
        <f t="shared" si="34"/>
        <v>0</v>
      </c>
      <c r="R93" s="197">
        <f t="shared" si="35"/>
        <v>0</v>
      </c>
      <c r="S93" s="197">
        <f t="shared" si="36"/>
        <v>0</v>
      </c>
      <c r="T93" s="197">
        <f t="shared" si="37"/>
        <v>0</v>
      </c>
      <c r="V93" s="197">
        <f t="shared" si="32"/>
        <v>0</v>
      </c>
      <c r="W93" s="197" t="str">
        <f t="shared" si="38"/>
        <v/>
      </c>
      <c r="X93" s="197" t="str">
        <f t="shared" si="31"/>
        <v/>
      </c>
    </row>
    <row r="94" spans="2:24">
      <c r="B94" s="128"/>
      <c r="C94" s="129"/>
      <c r="D94" s="113"/>
      <c r="E94" s="217"/>
      <c r="F94" s="217"/>
      <c r="G94" s="217"/>
      <c r="H94" s="217"/>
      <c r="I94" s="217"/>
      <c r="J94" s="218"/>
      <c r="K94" s="197">
        <f t="shared" si="39"/>
        <v>0</v>
      </c>
      <c r="L94" s="197">
        <f t="shared" si="40"/>
        <v>0</v>
      </c>
      <c r="M94" s="197">
        <f t="shared" si="41"/>
        <v>0</v>
      </c>
      <c r="N94" s="197">
        <f t="shared" si="42"/>
        <v>0</v>
      </c>
      <c r="O94" s="197">
        <f t="shared" si="43"/>
        <v>0</v>
      </c>
      <c r="P94" s="197">
        <f t="shared" si="33"/>
        <v>0</v>
      </c>
      <c r="Q94" s="197">
        <f t="shared" si="34"/>
        <v>0</v>
      </c>
      <c r="R94" s="197">
        <f t="shared" si="35"/>
        <v>0</v>
      </c>
      <c r="S94" s="197">
        <f t="shared" si="36"/>
        <v>0</v>
      </c>
      <c r="T94" s="197">
        <f t="shared" si="37"/>
        <v>0</v>
      </c>
      <c r="V94" s="197">
        <f t="shared" si="32"/>
        <v>0</v>
      </c>
      <c r="W94" s="197" t="str">
        <f t="shared" si="38"/>
        <v/>
      </c>
      <c r="X94" s="197" t="str">
        <f t="shared" si="31"/>
        <v/>
      </c>
    </row>
    <row r="95" spans="2:24">
      <c r="B95" s="128"/>
      <c r="C95" s="129"/>
      <c r="D95" s="113"/>
      <c r="E95" s="217"/>
      <c r="F95" s="217"/>
      <c r="G95" s="217"/>
      <c r="H95" s="217"/>
      <c r="I95" s="217"/>
      <c r="J95" s="218"/>
      <c r="K95" s="197">
        <f t="shared" si="39"/>
        <v>0</v>
      </c>
      <c r="L95" s="197">
        <f t="shared" si="40"/>
        <v>0</v>
      </c>
      <c r="M95" s="197">
        <f t="shared" si="41"/>
        <v>0</v>
      </c>
      <c r="N95" s="197">
        <f t="shared" si="42"/>
        <v>0</v>
      </c>
      <c r="O95" s="197">
        <f t="shared" si="43"/>
        <v>0</v>
      </c>
      <c r="P95" s="197">
        <f t="shared" si="33"/>
        <v>0</v>
      </c>
      <c r="Q95" s="197">
        <f t="shared" si="34"/>
        <v>0</v>
      </c>
      <c r="R95" s="197">
        <f t="shared" si="35"/>
        <v>0</v>
      </c>
      <c r="S95" s="197">
        <f t="shared" si="36"/>
        <v>0</v>
      </c>
      <c r="T95" s="197">
        <f t="shared" si="37"/>
        <v>0</v>
      </c>
      <c r="V95" s="197">
        <f t="shared" si="32"/>
        <v>0</v>
      </c>
      <c r="W95" s="197" t="str">
        <f t="shared" si="38"/>
        <v/>
      </c>
      <c r="X95" s="197" t="str">
        <f t="shared" si="31"/>
        <v/>
      </c>
    </row>
    <row r="96" spans="2:24">
      <c r="B96" s="128"/>
      <c r="C96" s="129"/>
      <c r="D96" s="113"/>
      <c r="E96" s="217"/>
      <c r="F96" s="217"/>
      <c r="G96" s="217"/>
      <c r="H96" s="217"/>
      <c r="I96" s="217"/>
      <c r="J96" s="218"/>
      <c r="K96" s="197">
        <f t="shared" si="39"/>
        <v>0</v>
      </c>
      <c r="L96" s="197">
        <f t="shared" si="40"/>
        <v>0</v>
      </c>
      <c r="M96" s="197">
        <f t="shared" si="41"/>
        <v>0</v>
      </c>
      <c r="N96" s="197">
        <f t="shared" si="42"/>
        <v>0</v>
      </c>
      <c r="O96" s="197">
        <f t="shared" si="43"/>
        <v>0</v>
      </c>
      <c r="P96" s="197">
        <f t="shared" si="33"/>
        <v>0</v>
      </c>
      <c r="Q96" s="197">
        <f t="shared" si="34"/>
        <v>0</v>
      </c>
      <c r="R96" s="197">
        <f t="shared" si="35"/>
        <v>0</v>
      </c>
      <c r="S96" s="197">
        <f t="shared" si="36"/>
        <v>0</v>
      </c>
      <c r="T96" s="197">
        <f t="shared" si="37"/>
        <v>0</v>
      </c>
      <c r="V96" s="197">
        <f t="shared" si="32"/>
        <v>0</v>
      </c>
      <c r="W96" s="197" t="str">
        <f t="shared" si="38"/>
        <v/>
      </c>
      <c r="X96" s="197" t="str">
        <f t="shared" si="31"/>
        <v/>
      </c>
    </row>
    <row r="97" spans="2:24">
      <c r="B97" s="128"/>
      <c r="C97" s="129"/>
      <c r="D97" s="113"/>
      <c r="E97" s="217"/>
      <c r="F97" s="217"/>
      <c r="G97" s="217"/>
      <c r="H97" s="217"/>
      <c r="I97" s="217"/>
      <c r="J97" s="218"/>
      <c r="K97" s="197">
        <f t="shared" si="39"/>
        <v>0</v>
      </c>
      <c r="L97" s="197">
        <f t="shared" si="40"/>
        <v>0</v>
      </c>
      <c r="M97" s="197">
        <f t="shared" si="41"/>
        <v>0</v>
      </c>
      <c r="N97" s="197">
        <f t="shared" si="42"/>
        <v>0</v>
      </c>
      <c r="O97" s="197">
        <f t="shared" si="43"/>
        <v>0</v>
      </c>
      <c r="P97" s="197">
        <f t="shared" si="33"/>
        <v>0</v>
      </c>
      <c r="Q97" s="197">
        <f t="shared" si="34"/>
        <v>0</v>
      </c>
      <c r="R97" s="197">
        <f t="shared" si="35"/>
        <v>0</v>
      </c>
      <c r="S97" s="197">
        <f t="shared" si="36"/>
        <v>0</v>
      </c>
      <c r="T97" s="197">
        <f t="shared" si="37"/>
        <v>0</v>
      </c>
      <c r="V97" s="197">
        <f t="shared" si="32"/>
        <v>0</v>
      </c>
      <c r="W97" s="197" t="str">
        <f t="shared" si="38"/>
        <v/>
      </c>
      <c r="X97" s="197" t="str">
        <f t="shared" si="31"/>
        <v/>
      </c>
    </row>
    <row r="98" spans="2:24">
      <c r="B98" s="128"/>
      <c r="C98" s="129"/>
      <c r="D98" s="113"/>
      <c r="E98" s="217"/>
      <c r="F98" s="217"/>
      <c r="G98" s="217"/>
      <c r="H98" s="217"/>
      <c r="I98" s="217"/>
      <c r="J98" s="218"/>
      <c r="K98" s="197">
        <f t="shared" si="39"/>
        <v>0</v>
      </c>
      <c r="L98" s="197">
        <f t="shared" si="40"/>
        <v>0</v>
      </c>
      <c r="M98" s="197">
        <f t="shared" si="41"/>
        <v>0</v>
      </c>
      <c r="N98" s="197">
        <f t="shared" si="42"/>
        <v>0</v>
      </c>
      <c r="O98" s="197">
        <f t="shared" si="43"/>
        <v>0</v>
      </c>
      <c r="P98" s="197">
        <f t="shared" si="33"/>
        <v>0</v>
      </c>
      <c r="Q98" s="197">
        <f t="shared" si="34"/>
        <v>0</v>
      </c>
      <c r="R98" s="197">
        <f t="shared" si="35"/>
        <v>0</v>
      </c>
      <c r="S98" s="197">
        <f t="shared" si="36"/>
        <v>0</v>
      </c>
      <c r="T98" s="197">
        <f t="shared" si="37"/>
        <v>0</v>
      </c>
      <c r="V98" s="197">
        <f t="shared" si="32"/>
        <v>0</v>
      </c>
      <c r="W98" s="197" t="str">
        <f t="shared" si="38"/>
        <v/>
      </c>
      <c r="X98" s="197" t="str">
        <f t="shared" si="31"/>
        <v/>
      </c>
    </row>
    <row r="99" spans="2:24">
      <c r="B99" s="128"/>
      <c r="C99" s="129"/>
      <c r="D99" s="113"/>
      <c r="E99" s="217"/>
      <c r="F99" s="217"/>
      <c r="G99" s="217"/>
      <c r="H99" s="217"/>
      <c r="I99" s="217"/>
      <c r="J99" s="218"/>
      <c r="K99" s="197">
        <f t="shared" si="39"/>
        <v>0</v>
      </c>
      <c r="L99" s="197">
        <f t="shared" si="40"/>
        <v>0</v>
      </c>
      <c r="M99" s="197">
        <f t="shared" si="41"/>
        <v>0</v>
      </c>
      <c r="N99" s="197">
        <f t="shared" si="42"/>
        <v>0</v>
      </c>
      <c r="O99" s="197">
        <f t="shared" si="43"/>
        <v>0</v>
      </c>
      <c r="P99" s="197">
        <f t="shared" si="33"/>
        <v>0</v>
      </c>
      <c r="Q99" s="197">
        <f t="shared" si="34"/>
        <v>0</v>
      </c>
      <c r="R99" s="197">
        <f t="shared" si="35"/>
        <v>0</v>
      </c>
      <c r="S99" s="197">
        <f t="shared" si="36"/>
        <v>0</v>
      </c>
      <c r="T99" s="197">
        <f t="shared" si="37"/>
        <v>0</v>
      </c>
      <c r="V99" s="197">
        <f t="shared" si="32"/>
        <v>0</v>
      </c>
      <c r="W99" s="197" t="str">
        <f t="shared" si="38"/>
        <v/>
      </c>
      <c r="X99" s="197" t="str">
        <f t="shared" si="31"/>
        <v/>
      </c>
    </row>
    <row r="100" spans="2:24">
      <c r="B100" s="128"/>
      <c r="C100" s="129"/>
      <c r="D100" s="113"/>
      <c r="E100" s="217"/>
      <c r="F100" s="217"/>
      <c r="G100" s="217"/>
      <c r="H100" s="217"/>
      <c r="I100" s="217"/>
      <c r="J100" s="218"/>
      <c r="K100" s="197">
        <f t="shared" si="39"/>
        <v>0</v>
      </c>
      <c r="L100" s="197">
        <f t="shared" si="40"/>
        <v>0</v>
      </c>
      <c r="M100" s="197">
        <f t="shared" si="41"/>
        <v>0</v>
      </c>
      <c r="N100" s="197">
        <f t="shared" si="42"/>
        <v>0</v>
      </c>
      <c r="O100" s="197">
        <f t="shared" si="43"/>
        <v>0</v>
      </c>
      <c r="P100" s="197">
        <f t="shared" si="33"/>
        <v>0</v>
      </c>
      <c r="Q100" s="197">
        <f t="shared" si="34"/>
        <v>0</v>
      </c>
      <c r="R100" s="197">
        <f t="shared" si="35"/>
        <v>0</v>
      </c>
      <c r="S100" s="197">
        <f t="shared" si="36"/>
        <v>0</v>
      </c>
      <c r="T100" s="197">
        <f t="shared" si="37"/>
        <v>0</v>
      </c>
      <c r="V100" s="197">
        <f t="shared" si="32"/>
        <v>0</v>
      </c>
      <c r="W100" s="197" t="str">
        <f t="shared" si="38"/>
        <v/>
      </c>
      <c r="X100" s="197" t="str">
        <f t="shared" si="31"/>
        <v/>
      </c>
    </row>
    <row r="101" spans="2:24">
      <c r="B101" s="126"/>
      <c r="C101" s="127"/>
      <c r="D101" s="113"/>
      <c r="E101" s="217"/>
      <c r="F101" s="217"/>
      <c r="G101" s="217"/>
      <c r="H101" s="217"/>
      <c r="I101" s="217"/>
      <c r="J101" s="218"/>
      <c r="K101" s="197">
        <f t="shared" ref="K101:K164" si="44">D101*E101</f>
        <v>0</v>
      </c>
      <c r="L101" s="197">
        <f t="shared" ref="L101:L164" si="45">D101*F101</f>
        <v>0</v>
      </c>
      <c r="M101" s="197">
        <f t="shared" ref="M101:M164" si="46">D101*G101</f>
        <v>0</v>
      </c>
      <c r="N101" s="197">
        <f t="shared" ref="N101:N164" si="47">D101*H101</f>
        <v>0</v>
      </c>
      <c r="O101" s="197">
        <f t="shared" ref="O101:O164" si="48">D101*I101</f>
        <v>0</v>
      </c>
      <c r="P101" s="197">
        <f t="shared" ref="P101:P164" si="49">K101/(1-$J101)</f>
        <v>0</v>
      </c>
      <c r="Q101" s="197">
        <f t="shared" ref="Q101:Q164" si="50">L101/(1-$J101)</f>
        <v>0</v>
      </c>
      <c r="R101" s="197">
        <f t="shared" ref="R101:R164" si="51">M101/(1-$J101)</f>
        <v>0</v>
      </c>
      <c r="S101" s="197">
        <f t="shared" ref="S101:S164" si="52">N101/(1-$J101)</f>
        <v>0</v>
      </c>
      <c r="T101" s="197">
        <f t="shared" ref="T101:T164" si="53">O101/(1-$J101)</f>
        <v>0</v>
      </c>
      <c r="V101" s="197">
        <f t="shared" ref="V101:V164" si="54">MIN(E101:I101)</f>
        <v>0</v>
      </c>
      <c r="W101" s="197" t="str">
        <f t="shared" si="38"/>
        <v/>
      </c>
      <c r="X101" s="197" t="str">
        <f t="shared" si="31"/>
        <v/>
      </c>
    </row>
    <row r="102" spans="2:24">
      <c r="B102" s="126"/>
      <c r="C102" s="127"/>
      <c r="D102" s="113"/>
      <c r="E102" s="217"/>
      <c r="F102" s="217"/>
      <c r="G102" s="217"/>
      <c r="H102" s="217"/>
      <c r="I102" s="217"/>
      <c r="J102" s="218"/>
      <c r="K102" s="197">
        <f t="shared" si="44"/>
        <v>0</v>
      </c>
      <c r="L102" s="197">
        <f t="shared" si="45"/>
        <v>0</v>
      </c>
      <c r="M102" s="197">
        <f t="shared" si="46"/>
        <v>0</v>
      </c>
      <c r="N102" s="197">
        <f t="shared" si="47"/>
        <v>0</v>
      </c>
      <c r="O102" s="197">
        <f t="shared" si="48"/>
        <v>0</v>
      </c>
      <c r="P102" s="197">
        <f t="shared" si="49"/>
        <v>0</v>
      </c>
      <c r="Q102" s="197">
        <f t="shared" si="50"/>
        <v>0</v>
      </c>
      <c r="R102" s="197">
        <f t="shared" si="51"/>
        <v>0</v>
      </c>
      <c r="S102" s="197">
        <f t="shared" si="52"/>
        <v>0</v>
      </c>
      <c r="T102" s="197">
        <f t="shared" si="53"/>
        <v>0</v>
      </c>
      <c r="V102" s="197">
        <f t="shared" si="54"/>
        <v>0</v>
      </c>
      <c r="W102" s="197" t="str">
        <f t="shared" si="38"/>
        <v/>
      </c>
      <c r="X102" s="197" t="str">
        <f t="shared" si="31"/>
        <v/>
      </c>
    </row>
    <row r="103" spans="2:24">
      <c r="B103" s="128"/>
      <c r="C103" s="129"/>
      <c r="D103" s="113"/>
      <c r="E103" s="217"/>
      <c r="F103" s="217"/>
      <c r="G103" s="217"/>
      <c r="H103" s="217"/>
      <c r="I103" s="217"/>
      <c r="J103" s="218"/>
      <c r="K103" s="197">
        <f t="shared" si="44"/>
        <v>0</v>
      </c>
      <c r="L103" s="197">
        <f t="shared" si="45"/>
        <v>0</v>
      </c>
      <c r="M103" s="197">
        <f t="shared" si="46"/>
        <v>0</v>
      </c>
      <c r="N103" s="197">
        <f t="shared" si="47"/>
        <v>0</v>
      </c>
      <c r="O103" s="197">
        <f t="shared" si="48"/>
        <v>0</v>
      </c>
      <c r="P103" s="197">
        <f t="shared" si="49"/>
        <v>0</v>
      </c>
      <c r="Q103" s="197">
        <f t="shared" si="50"/>
        <v>0</v>
      </c>
      <c r="R103" s="197">
        <f t="shared" si="51"/>
        <v>0</v>
      </c>
      <c r="S103" s="197">
        <f t="shared" si="52"/>
        <v>0</v>
      </c>
      <c r="T103" s="197">
        <f t="shared" si="53"/>
        <v>0</v>
      </c>
      <c r="V103" s="197">
        <f t="shared" si="54"/>
        <v>0</v>
      </c>
      <c r="W103" s="197" t="str">
        <f t="shared" si="38"/>
        <v/>
      </c>
      <c r="X103" s="197" t="str">
        <f t="shared" si="31"/>
        <v/>
      </c>
    </row>
    <row r="104" spans="2:24">
      <c r="B104" s="128"/>
      <c r="C104" s="130"/>
      <c r="D104" s="113"/>
      <c r="E104" s="217"/>
      <c r="F104" s="217"/>
      <c r="G104" s="217"/>
      <c r="H104" s="217"/>
      <c r="I104" s="217"/>
      <c r="J104" s="218"/>
      <c r="K104" s="197">
        <f t="shared" si="44"/>
        <v>0</v>
      </c>
      <c r="L104" s="197">
        <f t="shared" si="45"/>
        <v>0</v>
      </c>
      <c r="M104" s="197">
        <f t="shared" si="46"/>
        <v>0</v>
      </c>
      <c r="N104" s="197">
        <f t="shared" si="47"/>
        <v>0</v>
      </c>
      <c r="O104" s="197">
        <f t="shared" si="48"/>
        <v>0</v>
      </c>
      <c r="P104" s="197">
        <f t="shared" si="49"/>
        <v>0</v>
      </c>
      <c r="Q104" s="197">
        <f t="shared" si="50"/>
        <v>0</v>
      </c>
      <c r="R104" s="197">
        <f t="shared" si="51"/>
        <v>0</v>
      </c>
      <c r="S104" s="197">
        <f t="shared" si="52"/>
        <v>0</v>
      </c>
      <c r="T104" s="197">
        <f t="shared" si="53"/>
        <v>0</v>
      </c>
      <c r="V104" s="197">
        <f t="shared" si="54"/>
        <v>0</v>
      </c>
      <c r="W104" s="197" t="str">
        <f t="shared" si="38"/>
        <v/>
      </c>
      <c r="X104" s="197" t="str">
        <f t="shared" si="31"/>
        <v/>
      </c>
    </row>
    <row r="105" spans="2:24">
      <c r="B105" s="128"/>
      <c r="C105" s="130"/>
      <c r="D105" s="113"/>
      <c r="E105" s="217"/>
      <c r="F105" s="217"/>
      <c r="G105" s="217"/>
      <c r="H105" s="217"/>
      <c r="I105" s="217"/>
      <c r="J105" s="218"/>
      <c r="K105" s="197">
        <f t="shared" si="44"/>
        <v>0</v>
      </c>
      <c r="L105" s="197">
        <f t="shared" si="45"/>
        <v>0</v>
      </c>
      <c r="M105" s="197">
        <f t="shared" si="46"/>
        <v>0</v>
      </c>
      <c r="N105" s="197">
        <f t="shared" si="47"/>
        <v>0</v>
      </c>
      <c r="O105" s="197">
        <f t="shared" si="48"/>
        <v>0</v>
      </c>
      <c r="P105" s="197">
        <f t="shared" si="49"/>
        <v>0</v>
      </c>
      <c r="Q105" s="197">
        <f t="shared" si="50"/>
        <v>0</v>
      </c>
      <c r="R105" s="197">
        <f t="shared" si="51"/>
        <v>0</v>
      </c>
      <c r="S105" s="197">
        <f t="shared" si="52"/>
        <v>0</v>
      </c>
      <c r="T105" s="197">
        <f t="shared" si="53"/>
        <v>0</v>
      </c>
      <c r="V105" s="197">
        <f t="shared" si="54"/>
        <v>0</v>
      </c>
      <c r="W105" s="197" t="str">
        <f t="shared" si="38"/>
        <v/>
      </c>
      <c r="X105" s="197" t="str">
        <f t="shared" si="31"/>
        <v/>
      </c>
    </row>
    <row r="106" spans="2:24">
      <c r="B106" s="128"/>
      <c r="C106" s="131"/>
      <c r="D106" s="113"/>
      <c r="E106" s="217"/>
      <c r="F106" s="217"/>
      <c r="G106" s="217"/>
      <c r="H106" s="217"/>
      <c r="I106" s="217"/>
      <c r="J106" s="218"/>
      <c r="K106" s="197">
        <f t="shared" si="44"/>
        <v>0</v>
      </c>
      <c r="L106" s="197">
        <f t="shared" si="45"/>
        <v>0</v>
      </c>
      <c r="M106" s="197">
        <f t="shared" si="46"/>
        <v>0</v>
      </c>
      <c r="N106" s="197">
        <f t="shared" si="47"/>
        <v>0</v>
      </c>
      <c r="O106" s="197">
        <f t="shared" si="48"/>
        <v>0</v>
      </c>
      <c r="P106" s="197">
        <f t="shared" si="49"/>
        <v>0</v>
      </c>
      <c r="Q106" s="197">
        <f t="shared" si="50"/>
        <v>0</v>
      </c>
      <c r="R106" s="197">
        <f t="shared" si="51"/>
        <v>0</v>
      </c>
      <c r="S106" s="197">
        <f t="shared" si="52"/>
        <v>0</v>
      </c>
      <c r="T106" s="197">
        <f t="shared" si="53"/>
        <v>0</v>
      </c>
      <c r="V106" s="197">
        <f t="shared" si="54"/>
        <v>0</v>
      </c>
      <c r="W106" s="197" t="str">
        <f t="shared" si="38"/>
        <v/>
      </c>
      <c r="X106" s="197" t="str">
        <f t="shared" si="31"/>
        <v/>
      </c>
    </row>
    <row r="107" spans="2:24">
      <c r="B107" s="128"/>
      <c r="C107" s="129"/>
      <c r="D107" s="113"/>
      <c r="E107" s="217"/>
      <c r="F107" s="217"/>
      <c r="G107" s="217"/>
      <c r="H107" s="217"/>
      <c r="I107" s="217"/>
      <c r="J107" s="218"/>
      <c r="K107" s="197">
        <f t="shared" si="44"/>
        <v>0</v>
      </c>
      <c r="L107" s="197">
        <f t="shared" si="45"/>
        <v>0</v>
      </c>
      <c r="M107" s="197">
        <f t="shared" si="46"/>
        <v>0</v>
      </c>
      <c r="N107" s="197">
        <f t="shared" si="47"/>
        <v>0</v>
      </c>
      <c r="O107" s="197">
        <f t="shared" si="48"/>
        <v>0</v>
      </c>
      <c r="P107" s="197">
        <f t="shared" si="49"/>
        <v>0</v>
      </c>
      <c r="Q107" s="197">
        <f t="shared" si="50"/>
        <v>0</v>
      </c>
      <c r="R107" s="197">
        <f t="shared" si="51"/>
        <v>0</v>
      </c>
      <c r="S107" s="197">
        <f t="shared" si="52"/>
        <v>0</v>
      </c>
      <c r="T107" s="197">
        <f t="shared" si="53"/>
        <v>0</v>
      </c>
      <c r="V107" s="197">
        <f t="shared" si="54"/>
        <v>0</v>
      </c>
      <c r="W107" s="197" t="str">
        <f t="shared" si="38"/>
        <v/>
      </c>
      <c r="X107" s="197" t="str">
        <f t="shared" si="31"/>
        <v/>
      </c>
    </row>
    <row r="108" spans="2:24">
      <c r="B108" s="128"/>
      <c r="C108" s="129"/>
      <c r="D108" s="113"/>
      <c r="E108" s="217"/>
      <c r="F108" s="217"/>
      <c r="G108" s="217"/>
      <c r="H108" s="217"/>
      <c r="I108" s="217"/>
      <c r="J108" s="218"/>
      <c r="K108" s="197">
        <f t="shared" si="44"/>
        <v>0</v>
      </c>
      <c r="L108" s="197">
        <f t="shared" si="45"/>
        <v>0</v>
      </c>
      <c r="M108" s="197">
        <f t="shared" si="46"/>
        <v>0</v>
      </c>
      <c r="N108" s="197">
        <f t="shared" si="47"/>
        <v>0</v>
      </c>
      <c r="O108" s="197">
        <f t="shared" si="48"/>
        <v>0</v>
      </c>
      <c r="P108" s="197">
        <f t="shared" si="49"/>
        <v>0</v>
      </c>
      <c r="Q108" s="197">
        <f t="shared" si="50"/>
        <v>0</v>
      </c>
      <c r="R108" s="197">
        <f t="shared" si="51"/>
        <v>0</v>
      </c>
      <c r="S108" s="197">
        <f t="shared" si="52"/>
        <v>0</v>
      </c>
      <c r="T108" s="197">
        <f t="shared" si="53"/>
        <v>0</v>
      </c>
      <c r="V108" s="197">
        <f t="shared" si="54"/>
        <v>0</v>
      </c>
      <c r="W108" s="197" t="str">
        <f t="shared" si="38"/>
        <v/>
      </c>
      <c r="X108" s="197" t="str">
        <f t="shared" si="31"/>
        <v/>
      </c>
    </row>
    <row r="109" spans="2:24">
      <c r="B109" s="128"/>
      <c r="C109" s="129"/>
      <c r="D109" s="113"/>
      <c r="E109" s="217"/>
      <c r="F109" s="217"/>
      <c r="G109" s="217"/>
      <c r="H109" s="217"/>
      <c r="I109" s="217"/>
      <c r="J109" s="218"/>
      <c r="K109" s="197">
        <f t="shared" si="44"/>
        <v>0</v>
      </c>
      <c r="L109" s="197">
        <f t="shared" si="45"/>
        <v>0</v>
      </c>
      <c r="M109" s="197">
        <f t="shared" si="46"/>
        <v>0</v>
      </c>
      <c r="N109" s="197">
        <f t="shared" si="47"/>
        <v>0</v>
      </c>
      <c r="O109" s="197">
        <f t="shared" si="48"/>
        <v>0</v>
      </c>
      <c r="P109" s="197">
        <f t="shared" si="49"/>
        <v>0</v>
      </c>
      <c r="Q109" s="197">
        <f t="shared" si="50"/>
        <v>0</v>
      </c>
      <c r="R109" s="197">
        <f t="shared" si="51"/>
        <v>0</v>
      </c>
      <c r="S109" s="197">
        <f t="shared" si="52"/>
        <v>0</v>
      </c>
      <c r="T109" s="197">
        <f t="shared" si="53"/>
        <v>0</v>
      </c>
      <c r="V109" s="197">
        <f t="shared" si="54"/>
        <v>0</v>
      </c>
      <c r="W109" s="197" t="str">
        <f t="shared" si="38"/>
        <v/>
      </c>
      <c r="X109" s="197" t="str">
        <f t="shared" si="31"/>
        <v/>
      </c>
    </row>
    <row r="110" spans="2:24">
      <c r="B110" s="128"/>
      <c r="C110" s="129"/>
      <c r="D110" s="113"/>
      <c r="E110" s="217"/>
      <c r="F110" s="217"/>
      <c r="G110" s="217"/>
      <c r="H110" s="217"/>
      <c r="I110" s="217"/>
      <c r="J110" s="218"/>
      <c r="K110" s="197">
        <f t="shared" si="44"/>
        <v>0</v>
      </c>
      <c r="L110" s="197">
        <f t="shared" si="45"/>
        <v>0</v>
      </c>
      <c r="M110" s="197">
        <f t="shared" si="46"/>
        <v>0</v>
      </c>
      <c r="N110" s="197">
        <f t="shared" si="47"/>
        <v>0</v>
      </c>
      <c r="O110" s="197">
        <f t="shared" si="48"/>
        <v>0</v>
      </c>
      <c r="P110" s="197">
        <f t="shared" si="49"/>
        <v>0</v>
      </c>
      <c r="Q110" s="197">
        <f t="shared" si="50"/>
        <v>0</v>
      </c>
      <c r="R110" s="197">
        <f t="shared" si="51"/>
        <v>0</v>
      </c>
      <c r="S110" s="197">
        <f t="shared" si="52"/>
        <v>0</v>
      </c>
      <c r="T110" s="197">
        <f t="shared" si="53"/>
        <v>0</v>
      </c>
      <c r="V110" s="197">
        <f t="shared" si="54"/>
        <v>0</v>
      </c>
      <c r="W110" s="197" t="str">
        <f t="shared" si="38"/>
        <v/>
      </c>
      <c r="X110" s="197" t="str">
        <f t="shared" si="31"/>
        <v/>
      </c>
    </row>
    <row r="111" spans="2:24">
      <c r="B111" s="128"/>
      <c r="C111" s="129"/>
      <c r="D111" s="113"/>
      <c r="E111" s="217"/>
      <c r="F111" s="217"/>
      <c r="G111" s="217"/>
      <c r="H111" s="217"/>
      <c r="I111" s="217"/>
      <c r="J111" s="218"/>
      <c r="K111" s="197">
        <f t="shared" si="44"/>
        <v>0</v>
      </c>
      <c r="L111" s="197">
        <f t="shared" si="45"/>
        <v>0</v>
      </c>
      <c r="M111" s="197">
        <f t="shared" si="46"/>
        <v>0</v>
      </c>
      <c r="N111" s="197">
        <f t="shared" si="47"/>
        <v>0</v>
      </c>
      <c r="O111" s="197">
        <f t="shared" si="48"/>
        <v>0</v>
      </c>
      <c r="P111" s="197">
        <f t="shared" si="49"/>
        <v>0</v>
      </c>
      <c r="Q111" s="197">
        <f t="shared" si="50"/>
        <v>0</v>
      </c>
      <c r="R111" s="197">
        <f t="shared" si="51"/>
        <v>0</v>
      </c>
      <c r="S111" s="197">
        <f t="shared" si="52"/>
        <v>0</v>
      </c>
      <c r="T111" s="197">
        <f t="shared" si="53"/>
        <v>0</v>
      </c>
      <c r="V111" s="197">
        <f t="shared" si="54"/>
        <v>0</v>
      </c>
      <c r="W111" s="197" t="str">
        <f t="shared" si="38"/>
        <v/>
      </c>
      <c r="X111" s="197" t="str">
        <f t="shared" si="31"/>
        <v/>
      </c>
    </row>
    <row r="112" spans="2:24">
      <c r="B112" s="128"/>
      <c r="C112" s="129"/>
      <c r="D112" s="113"/>
      <c r="E112" s="217"/>
      <c r="F112" s="217"/>
      <c r="G112" s="217"/>
      <c r="H112" s="217"/>
      <c r="I112" s="217"/>
      <c r="J112" s="218"/>
      <c r="K112" s="197">
        <f t="shared" si="44"/>
        <v>0</v>
      </c>
      <c r="L112" s="197">
        <f t="shared" si="45"/>
        <v>0</v>
      </c>
      <c r="M112" s="197">
        <f t="shared" si="46"/>
        <v>0</v>
      </c>
      <c r="N112" s="197">
        <f t="shared" si="47"/>
        <v>0</v>
      </c>
      <c r="O112" s="197">
        <f t="shared" si="48"/>
        <v>0</v>
      </c>
      <c r="P112" s="197">
        <f t="shared" si="49"/>
        <v>0</v>
      </c>
      <c r="Q112" s="197">
        <f t="shared" si="50"/>
        <v>0</v>
      </c>
      <c r="R112" s="197">
        <f t="shared" si="51"/>
        <v>0</v>
      </c>
      <c r="S112" s="197">
        <f t="shared" si="52"/>
        <v>0</v>
      </c>
      <c r="T112" s="197">
        <f t="shared" si="53"/>
        <v>0</v>
      </c>
      <c r="V112" s="197">
        <f t="shared" si="54"/>
        <v>0</v>
      </c>
      <c r="W112" s="197" t="str">
        <f t="shared" si="38"/>
        <v/>
      </c>
      <c r="X112" s="197" t="str">
        <f t="shared" si="31"/>
        <v/>
      </c>
    </row>
    <row r="113" spans="2:24">
      <c r="B113" s="128"/>
      <c r="C113" s="129"/>
      <c r="D113" s="113"/>
      <c r="E113" s="217"/>
      <c r="F113" s="217"/>
      <c r="G113" s="217"/>
      <c r="H113" s="217"/>
      <c r="I113" s="217"/>
      <c r="J113" s="218"/>
      <c r="K113" s="197">
        <f t="shared" si="44"/>
        <v>0</v>
      </c>
      <c r="L113" s="197">
        <f t="shared" si="45"/>
        <v>0</v>
      </c>
      <c r="M113" s="197">
        <f t="shared" si="46"/>
        <v>0</v>
      </c>
      <c r="N113" s="197">
        <f t="shared" si="47"/>
        <v>0</v>
      </c>
      <c r="O113" s="197">
        <f t="shared" si="48"/>
        <v>0</v>
      </c>
      <c r="P113" s="197">
        <f t="shared" si="49"/>
        <v>0</v>
      </c>
      <c r="Q113" s="197">
        <f t="shared" si="50"/>
        <v>0</v>
      </c>
      <c r="R113" s="197">
        <f t="shared" si="51"/>
        <v>0</v>
      </c>
      <c r="S113" s="197">
        <f t="shared" si="52"/>
        <v>0</v>
      </c>
      <c r="T113" s="197">
        <f t="shared" si="53"/>
        <v>0</v>
      </c>
      <c r="V113" s="197">
        <f t="shared" si="54"/>
        <v>0</v>
      </c>
      <c r="W113" s="197" t="str">
        <f t="shared" si="38"/>
        <v/>
      </c>
      <c r="X113" s="197" t="str">
        <f t="shared" si="31"/>
        <v/>
      </c>
    </row>
    <row r="114" spans="2:24">
      <c r="B114" s="128"/>
      <c r="C114" s="129"/>
      <c r="D114" s="113"/>
      <c r="E114" s="217"/>
      <c r="F114" s="217"/>
      <c r="G114" s="217"/>
      <c r="H114" s="217"/>
      <c r="I114" s="217"/>
      <c r="J114" s="218"/>
      <c r="K114" s="197">
        <f t="shared" si="44"/>
        <v>0</v>
      </c>
      <c r="L114" s="197">
        <f t="shared" si="45"/>
        <v>0</v>
      </c>
      <c r="M114" s="197">
        <f t="shared" si="46"/>
        <v>0</v>
      </c>
      <c r="N114" s="197">
        <f t="shared" si="47"/>
        <v>0</v>
      </c>
      <c r="O114" s="197">
        <f t="shared" si="48"/>
        <v>0</v>
      </c>
      <c r="P114" s="197">
        <f t="shared" si="49"/>
        <v>0</v>
      </c>
      <c r="Q114" s="197">
        <f t="shared" si="50"/>
        <v>0</v>
      </c>
      <c r="R114" s="197">
        <f t="shared" si="51"/>
        <v>0</v>
      </c>
      <c r="S114" s="197">
        <f t="shared" si="52"/>
        <v>0</v>
      </c>
      <c r="T114" s="197">
        <f t="shared" si="53"/>
        <v>0</v>
      </c>
      <c r="V114" s="197">
        <f t="shared" si="54"/>
        <v>0</v>
      </c>
      <c r="W114" s="197" t="str">
        <f t="shared" si="38"/>
        <v/>
      </c>
      <c r="X114" s="197" t="str">
        <f t="shared" si="31"/>
        <v/>
      </c>
    </row>
    <row r="115" spans="2:24">
      <c r="B115" s="128"/>
      <c r="C115" s="129"/>
      <c r="D115" s="113"/>
      <c r="E115" s="217"/>
      <c r="F115" s="217"/>
      <c r="G115" s="217"/>
      <c r="H115" s="217"/>
      <c r="I115" s="217"/>
      <c r="J115" s="218"/>
      <c r="K115" s="197">
        <f t="shared" si="44"/>
        <v>0</v>
      </c>
      <c r="L115" s="197">
        <f t="shared" si="45"/>
        <v>0</v>
      </c>
      <c r="M115" s="197">
        <f t="shared" si="46"/>
        <v>0</v>
      </c>
      <c r="N115" s="197">
        <f t="shared" si="47"/>
        <v>0</v>
      </c>
      <c r="O115" s="197">
        <f t="shared" si="48"/>
        <v>0</v>
      </c>
      <c r="P115" s="197">
        <f t="shared" si="49"/>
        <v>0</v>
      </c>
      <c r="Q115" s="197">
        <f t="shared" si="50"/>
        <v>0</v>
      </c>
      <c r="R115" s="197">
        <f t="shared" si="51"/>
        <v>0</v>
      </c>
      <c r="S115" s="197">
        <f t="shared" si="52"/>
        <v>0</v>
      </c>
      <c r="T115" s="197">
        <f t="shared" si="53"/>
        <v>0</v>
      </c>
      <c r="V115" s="197">
        <f t="shared" si="54"/>
        <v>0</v>
      </c>
      <c r="W115" s="197" t="str">
        <f t="shared" si="38"/>
        <v/>
      </c>
      <c r="X115" s="197" t="str">
        <f t="shared" si="31"/>
        <v/>
      </c>
    </row>
    <row r="116" spans="2:24">
      <c r="B116" s="126"/>
      <c r="C116" s="127"/>
      <c r="D116" s="113"/>
      <c r="E116" s="217"/>
      <c r="F116" s="217"/>
      <c r="G116" s="217"/>
      <c r="H116" s="217"/>
      <c r="I116" s="217"/>
      <c r="J116" s="218"/>
      <c r="K116" s="197">
        <f t="shared" si="44"/>
        <v>0</v>
      </c>
      <c r="L116" s="197">
        <f t="shared" si="45"/>
        <v>0</v>
      </c>
      <c r="M116" s="197">
        <f t="shared" si="46"/>
        <v>0</v>
      </c>
      <c r="N116" s="197">
        <f t="shared" si="47"/>
        <v>0</v>
      </c>
      <c r="O116" s="197">
        <f t="shared" si="48"/>
        <v>0</v>
      </c>
      <c r="P116" s="197">
        <f t="shared" si="49"/>
        <v>0</v>
      </c>
      <c r="Q116" s="197">
        <f t="shared" si="50"/>
        <v>0</v>
      </c>
      <c r="R116" s="197">
        <f t="shared" si="51"/>
        <v>0</v>
      </c>
      <c r="S116" s="197">
        <f t="shared" si="52"/>
        <v>0</v>
      </c>
      <c r="T116" s="197">
        <f t="shared" si="53"/>
        <v>0</v>
      </c>
      <c r="V116" s="197">
        <f t="shared" si="54"/>
        <v>0</v>
      </c>
      <c r="W116" s="197" t="str">
        <f t="shared" si="38"/>
        <v/>
      </c>
      <c r="X116" s="197" t="str">
        <f t="shared" si="31"/>
        <v/>
      </c>
    </row>
    <row r="117" spans="2:24">
      <c r="B117" s="126"/>
      <c r="C117" s="127"/>
      <c r="D117" s="113"/>
      <c r="E117" s="217"/>
      <c r="F117" s="217"/>
      <c r="G117" s="217"/>
      <c r="H117" s="217"/>
      <c r="I117" s="217"/>
      <c r="J117" s="218"/>
      <c r="K117" s="197">
        <f t="shared" si="44"/>
        <v>0</v>
      </c>
      <c r="L117" s="197">
        <f t="shared" si="45"/>
        <v>0</v>
      </c>
      <c r="M117" s="197">
        <f t="shared" si="46"/>
        <v>0</v>
      </c>
      <c r="N117" s="197">
        <f t="shared" si="47"/>
        <v>0</v>
      </c>
      <c r="O117" s="197">
        <f t="shared" si="48"/>
        <v>0</v>
      </c>
      <c r="P117" s="197">
        <f t="shared" si="49"/>
        <v>0</v>
      </c>
      <c r="Q117" s="197">
        <f t="shared" si="50"/>
        <v>0</v>
      </c>
      <c r="R117" s="197">
        <f t="shared" si="51"/>
        <v>0</v>
      </c>
      <c r="S117" s="197">
        <f t="shared" si="52"/>
        <v>0</v>
      </c>
      <c r="T117" s="197">
        <f t="shared" si="53"/>
        <v>0</v>
      </c>
      <c r="V117" s="197">
        <f t="shared" si="54"/>
        <v>0</v>
      </c>
      <c r="W117" s="197" t="str">
        <f t="shared" si="38"/>
        <v/>
      </c>
      <c r="X117" s="197" t="str">
        <f t="shared" si="31"/>
        <v/>
      </c>
    </row>
    <row r="118" spans="2:24">
      <c r="B118" s="128"/>
      <c r="C118" s="129"/>
      <c r="D118" s="113"/>
      <c r="E118" s="217"/>
      <c r="F118" s="217"/>
      <c r="G118" s="217"/>
      <c r="H118" s="217"/>
      <c r="I118" s="217"/>
      <c r="J118" s="218"/>
      <c r="K118" s="197">
        <f t="shared" si="44"/>
        <v>0</v>
      </c>
      <c r="L118" s="197">
        <f t="shared" si="45"/>
        <v>0</v>
      </c>
      <c r="M118" s="197">
        <f t="shared" si="46"/>
        <v>0</v>
      </c>
      <c r="N118" s="197">
        <f t="shared" si="47"/>
        <v>0</v>
      </c>
      <c r="O118" s="197">
        <f t="shared" si="48"/>
        <v>0</v>
      </c>
      <c r="P118" s="197">
        <f t="shared" si="49"/>
        <v>0</v>
      </c>
      <c r="Q118" s="197">
        <f t="shared" si="50"/>
        <v>0</v>
      </c>
      <c r="R118" s="197">
        <f t="shared" si="51"/>
        <v>0</v>
      </c>
      <c r="S118" s="197">
        <f t="shared" si="52"/>
        <v>0</v>
      </c>
      <c r="T118" s="197">
        <f t="shared" si="53"/>
        <v>0</v>
      </c>
      <c r="V118" s="197">
        <f t="shared" si="54"/>
        <v>0</v>
      </c>
      <c r="W118" s="197" t="str">
        <f t="shared" si="38"/>
        <v/>
      </c>
      <c r="X118" s="197" t="str">
        <f t="shared" si="31"/>
        <v/>
      </c>
    </row>
    <row r="119" spans="2:24">
      <c r="B119" s="128"/>
      <c r="C119" s="130"/>
      <c r="D119" s="113"/>
      <c r="E119" s="217"/>
      <c r="F119" s="217"/>
      <c r="G119" s="217"/>
      <c r="H119" s="217"/>
      <c r="I119" s="217"/>
      <c r="J119" s="218"/>
      <c r="K119" s="197">
        <f t="shared" si="44"/>
        <v>0</v>
      </c>
      <c r="L119" s="197">
        <f t="shared" si="45"/>
        <v>0</v>
      </c>
      <c r="M119" s="197">
        <f t="shared" si="46"/>
        <v>0</v>
      </c>
      <c r="N119" s="197">
        <f t="shared" si="47"/>
        <v>0</v>
      </c>
      <c r="O119" s="197">
        <f t="shared" si="48"/>
        <v>0</v>
      </c>
      <c r="P119" s="197">
        <f t="shared" si="49"/>
        <v>0</v>
      </c>
      <c r="Q119" s="197">
        <f t="shared" si="50"/>
        <v>0</v>
      </c>
      <c r="R119" s="197">
        <f t="shared" si="51"/>
        <v>0</v>
      </c>
      <c r="S119" s="197">
        <f t="shared" si="52"/>
        <v>0</v>
      </c>
      <c r="T119" s="197">
        <f t="shared" si="53"/>
        <v>0</v>
      </c>
      <c r="V119" s="197">
        <f t="shared" si="54"/>
        <v>0</v>
      </c>
      <c r="W119" s="197" t="str">
        <f t="shared" si="38"/>
        <v/>
      </c>
      <c r="X119" s="197" t="str">
        <f t="shared" si="31"/>
        <v/>
      </c>
    </row>
    <row r="120" spans="2:24">
      <c r="B120" s="128"/>
      <c r="C120" s="130"/>
      <c r="D120" s="113"/>
      <c r="E120" s="217"/>
      <c r="F120" s="217"/>
      <c r="G120" s="217"/>
      <c r="H120" s="217"/>
      <c r="I120" s="217"/>
      <c r="J120" s="218"/>
      <c r="K120" s="197">
        <f t="shared" si="44"/>
        <v>0</v>
      </c>
      <c r="L120" s="197">
        <f t="shared" si="45"/>
        <v>0</v>
      </c>
      <c r="M120" s="197">
        <f t="shared" si="46"/>
        <v>0</v>
      </c>
      <c r="N120" s="197">
        <f t="shared" si="47"/>
        <v>0</v>
      </c>
      <c r="O120" s="197">
        <f t="shared" si="48"/>
        <v>0</v>
      </c>
      <c r="P120" s="197">
        <f t="shared" si="49"/>
        <v>0</v>
      </c>
      <c r="Q120" s="197">
        <f t="shared" si="50"/>
        <v>0</v>
      </c>
      <c r="R120" s="197">
        <f t="shared" si="51"/>
        <v>0</v>
      </c>
      <c r="S120" s="197">
        <f t="shared" si="52"/>
        <v>0</v>
      </c>
      <c r="T120" s="197">
        <f t="shared" si="53"/>
        <v>0</v>
      </c>
      <c r="V120" s="197">
        <f t="shared" si="54"/>
        <v>0</v>
      </c>
      <c r="W120" s="197" t="str">
        <f t="shared" si="38"/>
        <v/>
      </c>
      <c r="X120" s="197" t="str">
        <f t="shared" si="31"/>
        <v/>
      </c>
    </row>
    <row r="121" spans="2:24">
      <c r="B121" s="128"/>
      <c r="C121" s="131"/>
      <c r="D121" s="113"/>
      <c r="E121" s="217"/>
      <c r="F121" s="217"/>
      <c r="G121" s="217"/>
      <c r="H121" s="217"/>
      <c r="I121" s="217"/>
      <c r="J121" s="218"/>
      <c r="K121" s="197">
        <f t="shared" si="44"/>
        <v>0</v>
      </c>
      <c r="L121" s="197">
        <f t="shared" si="45"/>
        <v>0</v>
      </c>
      <c r="M121" s="197">
        <f t="shared" si="46"/>
        <v>0</v>
      </c>
      <c r="N121" s="197">
        <f t="shared" si="47"/>
        <v>0</v>
      </c>
      <c r="O121" s="197">
        <f t="shared" si="48"/>
        <v>0</v>
      </c>
      <c r="P121" s="197">
        <f t="shared" si="49"/>
        <v>0</v>
      </c>
      <c r="Q121" s="197">
        <f t="shared" si="50"/>
        <v>0</v>
      </c>
      <c r="R121" s="197">
        <f t="shared" si="51"/>
        <v>0</v>
      </c>
      <c r="S121" s="197">
        <f t="shared" si="52"/>
        <v>0</v>
      </c>
      <c r="T121" s="197">
        <f t="shared" si="53"/>
        <v>0</v>
      </c>
      <c r="V121" s="197">
        <f t="shared" si="54"/>
        <v>0</v>
      </c>
      <c r="W121" s="197" t="str">
        <f t="shared" si="38"/>
        <v/>
      </c>
      <c r="X121" s="197" t="str">
        <f t="shared" si="31"/>
        <v/>
      </c>
    </row>
    <row r="122" spans="2:24">
      <c r="B122" s="128"/>
      <c r="C122" s="129"/>
      <c r="D122" s="113"/>
      <c r="E122" s="217"/>
      <c r="F122" s="217"/>
      <c r="G122" s="217"/>
      <c r="H122" s="217"/>
      <c r="I122" s="217"/>
      <c r="J122" s="218"/>
      <c r="K122" s="197">
        <f t="shared" si="44"/>
        <v>0</v>
      </c>
      <c r="L122" s="197">
        <f t="shared" si="45"/>
        <v>0</v>
      </c>
      <c r="M122" s="197">
        <f t="shared" si="46"/>
        <v>0</v>
      </c>
      <c r="N122" s="197">
        <f t="shared" si="47"/>
        <v>0</v>
      </c>
      <c r="O122" s="197">
        <f t="shared" si="48"/>
        <v>0</v>
      </c>
      <c r="P122" s="197">
        <f t="shared" si="49"/>
        <v>0</v>
      </c>
      <c r="Q122" s="197">
        <f t="shared" si="50"/>
        <v>0</v>
      </c>
      <c r="R122" s="197">
        <f t="shared" si="51"/>
        <v>0</v>
      </c>
      <c r="S122" s="197">
        <f t="shared" si="52"/>
        <v>0</v>
      </c>
      <c r="T122" s="197">
        <f t="shared" si="53"/>
        <v>0</v>
      </c>
      <c r="V122" s="197">
        <f t="shared" si="54"/>
        <v>0</v>
      </c>
      <c r="W122" s="197" t="str">
        <f t="shared" si="38"/>
        <v/>
      </c>
      <c r="X122" s="197" t="str">
        <f t="shared" si="31"/>
        <v/>
      </c>
    </row>
    <row r="123" spans="2:24">
      <c r="B123" s="128"/>
      <c r="C123" s="129"/>
      <c r="D123" s="113"/>
      <c r="E123" s="217"/>
      <c r="F123" s="217"/>
      <c r="G123" s="217"/>
      <c r="H123" s="217"/>
      <c r="I123" s="217"/>
      <c r="J123" s="218"/>
      <c r="K123" s="197">
        <f t="shared" si="44"/>
        <v>0</v>
      </c>
      <c r="L123" s="197">
        <f t="shared" si="45"/>
        <v>0</v>
      </c>
      <c r="M123" s="197">
        <f t="shared" si="46"/>
        <v>0</v>
      </c>
      <c r="N123" s="197">
        <f t="shared" si="47"/>
        <v>0</v>
      </c>
      <c r="O123" s="197">
        <f t="shared" si="48"/>
        <v>0</v>
      </c>
      <c r="P123" s="197">
        <f t="shared" si="49"/>
        <v>0</v>
      </c>
      <c r="Q123" s="197">
        <f t="shared" si="50"/>
        <v>0</v>
      </c>
      <c r="R123" s="197">
        <f t="shared" si="51"/>
        <v>0</v>
      </c>
      <c r="S123" s="197">
        <f t="shared" si="52"/>
        <v>0</v>
      </c>
      <c r="T123" s="197">
        <f t="shared" si="53"/>
        <v>0</v>
      </c>
      <c r="V123" s="197">
        <f t="shared" si="54"/>
        <v>0</v>
      </c>
      <c r="W123" s="197" t="str">
        <f t="shared" si="38"/>
        <v/>
      </c>
      <c r="X123" s="197" t="str">
        <f t="shared" si="31"/>
        <v/>
      </c>
    </row>
    <row r="124" spans="2:24">
      <c r="B124" s="128"/>
      <c r="C124" s="129"/>
      <c r="D124" s="113"/>
      <c r="E124" s="217"/>
      <c r="F124" s="217"/>
      <c r="G124" s="217"/>
      <c r="H124" s="217"/>
      <c r="I124" s="217"/>
      <c r="J124" s="218"/>
      <c r="K124" s="197">
        <f t="shared" si="44"/>
        <v>0</v>
      </c>
      <c r="L124" s="197">
        <f t="shared" si="45"/>
        <v>0</v>
      </c>
      <c r="M124" s="197">
        <f t="shared" si="46"/>
        <v>0</v>
      </c>
      <c r="N124" s="197">
        <f t="shared" si="47"/>
        <v>0</v>
      </c>
      <c r="O124" s="197">
        <f t="shared" si="48"/>
        <v>0</v>
      </c>
      <c r="P124" s="197">
        <f t="shared" si="49"/>
        <v>0</v>
      </c>
      <c r="Q124" s="197">
        <f t="shared" si="50"/>
        <v>0</v>
      </c>
      <c r="R124" s="197">
        <f t="shared" si="51"/>
        <v>0</v>
      </c>
      <c r="S124" s="197">
        <f t="shared" si="52"/>
        <v>0</v>
      </c>
      <c r="T124" s="197">
        <f t="shared" si="53"/>
        <v>0</v>
      </c>
      <c r="V124" s="197">
        <f t="shared" si="54"/>
        <v>0</v>
      </c>
      <c r="W124" s="197" t="str">
        <f t="shared" si="38"/>
        <v/>
      </c>
      <c r="X124" s="197" t="str">
        <f t="shared" si="31"/>
        <v/>
      </c>
    </row>
    <row r="125" spans="2:24">
      <c r="B125" s="128"/>
      <c r="C125" s="129"/>
      <c r="D125" s="113"/>
      <c r="E125" s="217"/>
      <c r="F125" s="217"/>
      <c r="G125" s="217"/>
      <c r="H125" s="217"/>
      <c r="I125" s="217"/>
      <c r="J125" s="218"/>
      <c r="K125" s="197">
        <f t="shared" si="44"/>
        <v>0</v>
      </c>
      <c r="L125" s="197">
        <f t="shared" si="45"/>
        <v>0</v>
      </c>
      <c r="M125" s="197">
        <f t="shared" si="46"/>
        <v>0</v>
      </c>
      <c r="N125" s="197">
        <f t="shared" si="47"/>
        <v>0</v>
      </c>
      <c r="O125" s="197">
        <f t="shared" si="48"/>
        <v>0</v>
      </c>
      <c r="P125" s="197">
        <f t="shared" si="49"/>
        <v>0</v>
      </c>
      <c r="Q125" s="197">
        <f t="shared" si="50"/>
        <v>0</v>
      </c>
      <c r="R125" s="197">
        <f t="shared" si="51"/>
        <v>0</v>
      </c>
      <c r="S125" s="197">
        <f t="shared" si="52"/>
        <v>0</v>
      </c>
      <c r="T125" s="197">
        <f t="shared" si="53"/>
        <v>0</v>
      </c>
      <c r="V125" s="197">
        <f t="shared" si="54"/>
        <v>0</v>
      </c>
      <c r="W125" s="197" t="str">
        <f t="shared" si="38"/>
        <v/>
      </c>
      <c r="X125" s="197" t="str">
        <f t="shared" si="31"/>
        <v/>
      </c>
    </row>
    <row r="126" spans="2:24">
      <c r="B126" s="128"/>
      <c r="C126" s="129"/>
      <c r="D126" s="113"/>
      <c r="E126" s="217"/>
      <c r="F126" s="217"/>
      <c r="G126" s="217"/>
      <c r="H126" s="217"/>
      <c r="I126" s="217"/>
      <c r="J126" s="218"/>
      <c r="K126" s="197">
        <f t="shared" si="44"/>
        <v>0</v>
      </c>
      <c r="L126" s="197">
        <f t="shared" si="45"/>
        <v>0</v>
      </c>
      <c r="M126" s="197">
        <f t="shared" si="46"/>
        <v>0</v>
      </c>
      <c r="N126" s="197">
        <f t="shared" si="47"/>
        <v>0</v>
      </c>
      <c r="O126" s="197">
        <f t="shared" si="48"/>
        <v>0</v>
      </c>
      <c r="P126" s="197">
        <f t="shared" si="49"/>
        <v>0</v>
      </c>
      <c r="Q126" s="197">
        <f t="shared" si="50"/>
        <v>0</v>
      </c>
      <c r="R126" s="197">
        <f t="shared" si="51"/>
        <v>0</v>
      </c>
      <c r="S126" s="197">
        <f t="shared" si="52"/>
        <v>0</v>
      </c>
      <c r="T126" s="197">
        <f t="shared" si="53"/>
        <v>0</v>
      </c>
      <c r="V126" s="197">
        <f t="shared" si="54"/>
        <v>0</v>
      </c>
      <c r="W126" s="197" t="str">
        <f t="shared" si="38"/>
        <v/>
      </c>
      <c r="X126" s="197" t="str">
        <f t="shared" si="31"/>
        <v/>
      </c>
    </row>
    <row r="127" spans="2:24">
      <c r="B127" s="128"/>
      <c r="C127" s="129"/>
      <c r="D127" s="113"/>
      <c r="E127" s="217"/>
      <c r="F127" s="217"/>
      <c r="G127" s="217"/>
      <c r="H127" s="217"/>
      <c r="I127" s="217"/>
      <c r="J127" s="218"/>
      <c r="K127" s="197">
        <f t="shared" si="44"/>
        <v>0</v>
      </c>
      <c r="L127" s="197">
        <f t="shared" si="45"/>
        <v>0</v>
      </c>
      <c r="M127" s="197">
        <f t="shared" si="46"/>
        <v>0</v>
      </c>
      <c r="N127" s="197">
        <f t="shared" si="47"/>
        <v>0</v>
      </c>
      <c r="O127" s="197">
        <f t="shared" si="48"/>
        <v>0</v>
      </c>
      <c r="P127" s="197">
        <f t="shared" si="49"/>
        <v>0</v>
      </c>
      <c r="Q127" s="197">
        <f t="shared" si="50"/>
        <v>0</v>
      </c>
      <c r="R127" s="197">
        <f t="shared" si="51"/>
        <v>0</v>
      </c>
      <c r="S127" s="197">
        <f t="shared" si="52"/>
        <v>0</v>
      </c>
      <c r="T127" s="197">
        <f t="shared" si="53"/>
        <v>0</v>
      </c>
      <c r="V127" s="197">
        <f t="shared" si="54"/>
        <v>0</v>
      </c>
      <c r="W127" s="197" t="str">
        <f t="shared" si="38"/>
        <v/>
      </c>
      <c r="X127" s="197" t="str">
        <f t="shared" si="31"/>
        <v/>
      </c>
    </row>
    <row r="128" spans="2:24">
      <c r="B128" s="128"/>
      <c r="C128" s="129"/>
      <c r="D128" s="113"/>
      <c r="E128" s="217"/>
      <c r="F128" s="217"/>
      <c r="G128" s="217"/>
      <c r="H128" s="217"/>
      <c r="I128" s="217"/>
      <c r="J128" s="218"/>
      <c r="K128" s="197">
        <f t="shared" si="44"/>
        <v>0</v>
      </c>
      <c r="L128" s="197">
        <f t="shared" si="45"/>
        <v>0</v>
      </c>
      <c r="M128" s="197">
        <f t="shared" si="46"/>
        <v>0</v>
      </c>
      <c r="N128" s="197">
        <f t="shared" si="47"/>
        <v>0</v>
      </c>
      <c r="O128" s="197">
        <f t="shared" si="48"/>
        <v>0</v>
      </c>
      <c r="P128" s="197">
        <f t="shared" si="49"/>
        <v>0</v>
      </c>
      <c r="Q128" s="197">
        <f t="shared" si="50"/>
        <v>0</v>
      </c>
      <c r="R128" s="197">
        <f t="shared" si="51"/>
        <v>0</v>
      </c>
      <c r="S128" s="197">
        <f t="shared" si="52"/>
        <v>0</v>
      </c>
      <c r="T128" s="197">
        <f t="shared" si="53"/>
        <v>0</v>
      </c>
      <c r="V128" s="197">
        <f t="shared" si="54"/>
        <v>0</v>
      </c>
      <c r="W128" s="197" t="str">
        <f t="shared" si="38"/>
        <v/>
      </c>
      <c r="X128" s="197" t="str">
        <f t="shared" si="31"/>
        <v/>
      </c>
    </row>
    <row r="129" spans="2:24">
      <c r="B129" s="128"/>
      <c r="C129" s="129"/>
      <c r="D129" s="113"/>
      <c r="E129" s="217"/>
      <c r="F129" s="217"/>
      <c r="G129" s="217"/>
      <c r="H129" s="217"/>
      <c r="I129" s="217"/>
      <c r="J129" s="218"/>
      <c r="K129" s="197">
        <f t="shared" si="44"/>
        <v>0</v>
      </c>
      <c r="L129" s="197">
        <f t="shared" si="45"/>
        <v>0</v>
      </c>
      <c r="M129" s="197">
        <f t="shared" si="46"/>
        <v>0</v>
      </c>
      <c r="N129" s="197">
        <f t="shared" si="47"/>
        <v>0</v>
      </c>
      <c r="O129" s="197">
        <f t="shared" si="48"/>
        <v>0</v>
      </c>
      <c r="P129" s="197">
        <f t="shared" si="49"/>
        <v>0</v>
      </c>
      <c r="Q129" s="197">
        <f t="shared" si="50"/>
        <v>0</v>
      </c>
      <c r="R129" s="197">
        <f t="shared" si="51"/>
        <v>0</v>
      </c>
      <c r="S129" s="197">
        <f t="shared" si="52"/>
        <v>0</v>
      </c>
      <c r="T129" s="197">
        <f t="shared" si="53"/>
        <v>0</v>
      </c>
      <c r="V129" s="197">
        <f t="shared" si="54"/>
        <v>0</v>
      </c>
      <c r="W129" s="197" t="str">
        <f t="shared" si="38"/>
        <v/>
      </c>
      <c r="X129" s="197" t="str">
        <f t="shared" si="31"/>
        <v/>
      </c>
    </row>
    <row r="130" spans="2:24">
      <c r="B130" s="128"/>
      <c r="C130" s="129"/>
      <c r="D130" s="113"/>
      <c r="E130" s="217"/>
      <c r="F130" s="217"/>
      <c r="G130" s="217"/>
      <c r="H130" s="217"/>
      <c r="I130" s="217"/>
      <c r="J130" s="218"/>
      <c r="K130" s="197">
        <f t="shared" si="44"/>
        <v>0</v>
      </c>
      <c r="L130" s="197">
        <f t="shared" si="45"/>
        <v>0</v>
      </c>
      <c r="M130" s="197">
        <f t="shared" si="46"/>
        <v>0</v>
      </c>
      <c r="N130" s="197">
        <f t="shared" si="47"/>
        <v>0</v>
      </c>
      <c r="O130" s="197">
        <f t="shared" si="48"/>
        <v>0</v>
      </c>
      <c r="P130" s="197">
        <f t="shared" si="49"/>
        <v>0</v>
      </c>
      <c r="Q130" s="197">
        <f t="shared" si="50"/>
        <v>0</v>
      </c>
      <c r="R130" s="197">
        <f t="shared" si="51"/>
        <v>0</v>
      </c>
      <c r="S130" s="197">
        <f t="shared" si="52"/>
        <v>0</v>
      </c>
      <c r="T130" s="197">
        <f t="shared" si="53"/>
        <v>0</v>
      </c>
      <c r="V130" s="197">
        <f t="shared" si="54"/>
        <v>0</v>
      </c>
      <c r="W130" s="197" t="str">
        <f t="shared" si="38"/>
        <v/>
      </c>
      <c r="X130" s="197" t="str">
        <f t="shared" si="31"/>
        <v/>
      </c>
    </row>
    <row r="131" spans="2:24">
      <c r="B131" s="126"/>
      <c r="C131" s="127"/>
      <c r="D131" s="113"/>
      <c r="E131" s="217"/>
      <c r="F131" s="217"/>
      <c r="G131" s="217"/>
      <c r="H131" s="217"/>
      <c r="I131" s="217"/>
      <c r="J131" s="218"/>
      <c r="K131" s="197">
        <f t="shared" si="44"/>
        <v>0</v>
      </c>
      <c r="L131" s="197">
        <f t="shared" si="45"/>
        <v>0</v>
      </c>
      <c r="M131" s="197">
        <f t="shared" si="46"/>
        <v>0</v>
      </c>
      <c r="N131" s="197">
        <f t="shared" si="47"/>
        <v>0</v>
      </c>
      <c r="O131" s="197">
        <f t="shared" si="48"/>
        <v>0</v>
      </c>
      <c r="P131" s="197">
        <f t="shared" si="49"/>
        <v>0</v>
      </c>
      <c r="Q131" s="197">
        <f t="shared" si="50"/>
        <v>0</v>
      </c>
      <c r="R131" s="197">
        <f t="shared" si="51"/>
        <v>0</v>
      </c>
      <c r="S131" s="197">
        <f t="shared" si="52"/>
        <v>0</v>
      </c>
      <c r="T131" s="197">
        <f t="shared" si="53"/>
        <v>0</v>
      </c>
      <c r="V131" s="197">
        <f t="shared" si="54"/>
        <v>0</v>
      </c>
      <c r="W131" s="197" t="str">
        <f t="shared" si="38"/>
        <v/>
      </c>
      <c r="X131" s="197" t="str">
        <f t="shared" si="31"/>
        <v/>
      </c>
    </row>
    <row r="132" spans="2:24">
      <c r="B132" s="126"/>
      <c r="C132" s="127"/>
      <c r="D132" s="113"/>
      <c r="E132" s="217"/>
      <c r="F132" s="217"/>
      <c r="G132" s="217"/>
      <c r="H132" s="217"/>
      <c r="I132" s="217"/>
      <c r="J132" s="218"/>
      <c r="K132" s="197">
        <f t="shared" si="44"/>
        <v>0</v>
      </c>
      <c r="L132" s="197">
        <f t="shared" si="45"/>
        <v>0</v>
      </c>
      <c r="M132" s="197">
        <f t="shared" si="46"/>
        <v>0</v>
      </c>
      <c r="N132" s="197">
        <f t="shared" si="47"/>
        <v>0</v>
      </c>
      <c r="O132" s="197">
        <f t="shared" si="48"/>
        <v>0</v>
      </c>
      <c r="P132" s="197">
        <f t="shared" si="49"/>
        <v>0</v>
      </c>
      <c r="Q132" s="197">
        <f t="shared" si="50"/>
        <v>0</v>
      </c>
      <c r="R132" s="197">
        <f t="shared" si="51"/>
        <v>0</v>
      </c>
      <c r="S132" s="197">
        <f t="shared" si="52"/>
        <v>0</v>
      </c>
      <c r="T132" s="197">
        <f t="shared" si="53"/>
        <v>0</v>
      </c>
      <c r="V132" s="197">
        <f t="shared" si="54"/>
        <v>0</v>
      </c>
      <c r="W132" s="197" t="str">
        <f t="shared" si="38"/>
        <v/>
      </c>
      <c r="X132" s="197" t="str">
        <f t="shared" si="31"/>
        <v/>
      </c>
    </row>
    <row r="133" spans="2:24">
      <c r="B133" s="128"/>
      <c r="C133" s="129"/>
      <c r="D133" s="113"/>
      <c r="E133" s="217"/>
      <c r="F133" s="217"/>
      <c r="G133" s="217"/>
      <c r="H133" s="217"/>
      <c r="I133" s="217"/>
      <c r="J133" s="218"/>
      <c r="K133" s="197">
        <f t="shared" si="44"/>
        <v>0</v>
      </c>
      <c r="L133" s="197">
        <f t="shared" si="45"/>
        <v>0</v>
      </c>
      <c r="M133" s="197">
        <f t="shared" si="46"/>
        <v>0</v>
      </c>
      <c r="N133" s="197">
        <f t="shared" si="47"/>
        <v>0</v>
      </c>
      <c r="O133" s="197">
        <f t="shared" si="48"/>
        <v>0</v>
      </c>
      <c r="P133" s="197">
        <f t="shared" si="49"/>
        <v>0</v>
      </c>
      <c r="Q133" s="197">
        <f t="shared" si="50"/>
        <v>0</v>
      </c>
      <c r="R133" s="197">
        <f t="shared" si="51"/>
        <v>0</v>
      </c>
      <c r="S133" s="197">
        <f t="shared" si="52"/>
        <v>0</v>
      </c>
      <c r="T133" s="197">
        <f t="shared" si="53"/>
        <v>0</v>
      </c>
      <c r="V133" s="197">
        <f t="shared" si="54"/>
        <v>0</v>
      </c>
      <c r="W133" s="197" t="str">
        <f t="shared" si="38"/>
        <v/>
      </c>
      <c r="X133" s="197" t="str">
        <f t="shared" si="31"/>
        <v/>
      </c>
    </row>
    <row r="134" spans="2:24">
      <c r="B134" s="128"/>
      <c r="C134" s="130"/>
      <c r="D134" s="113"/>
      <c r="E134" s="217"/>
      <c r="F134" s="217"/>
      <c r="G134" s="217"/>
      <c r="H134" s="217"/>
      <c r="I134" s="217"/>
      <c r="J134" s="218"/>
      <c r="K134" s="197">
        <f t="shared" si="44"/>
        <v>0</v>
      </c>
      <c r="L134" s="197">
        <f t="shared" si="45"/>
        <v>0</v>
      </c>
      <c r="M134" s="197">
        <f t="shared" si="46"/>
        <v>0</v>
      </c>
      <c r="N134" s="197">
        <f t="shared" si="47"/>
        <v>0</v>
      </c>
      <c r="O134" s="197">
        <f t="shared" si="48"/>
        <v>0</v>
      </c>
      <c r="P134" s="197">
        <f t="shared" si="49"/>
        <v>0</v>
      </c>
      <c r="Q134" s="197">
        <f t="shared" si="50"/>
        <v>0</v>
      </c>
      <c r="R134" s="197">
        <f t="shared" si="51"/>
        <v>0</v>
      </c>
      <c r="S134" s="197">
        <f t="shared" si="52"/>
        <v>0</v>
      </c>
      <c r="T134" s="197">
        <f t="shared" si="53"/>
        <v>0</v>
      </c>
      <c r="V134" s="197">
        <f t="shared" si="54"/>
        <v>0</v>
      </c>
      <c r="W134" s="197" t="str">
        <f t="shared" si="38"/>
        <v/>
      </c>
      <c r="X134" s="197" t="str">
        <f t="shared" si="31"/>
        <v/>
      </c>
    </row>
    <row r="135" spans="2:24">
      <c r="B135" s="128"/>
      <c r="C135" s="130"/>
      <c r="D135" s="113"/>
      <c r="E135" s="217"/>
      <c r="F135" s="217"/>
      <c r="G135" s="217"/>
      <c r="H135" s="217"/>
      <c r="I135" s="217"/>
      <c r="J135" s="218"/>
      <c r="K135" s="197">
        <f t="shared" si="44"/>
        <v>0</v>
      </c>
      <c r="L135" s="197">
        <f t="shared" si="45"/>
        <v>0</v>
      </c>
      <c r="M135" s="197">
        <f t="shared" si="46"/>
        <v>0</v>
      </c>
      <c r="N135" s="197">
        <f t="shared" si="47"/>
        <v>0</v>
      </c>
      <c r="O135" s="197">
        <f t="shared" si="48"/>
        <v>0</v>
      </c>
      <c r="P135" s="197">
        <f t="shared" si="49"/>
        <v>0</v>
      </c>
      <c r="Q135" s="197">
        <f t="shared" si="50"/>
        <v>0</v>
      </c>
      <c r="R135" s="197">
        <f t="shared" si="51"/>
        <v>0</v>
      </c>
      <c r="S135" s="197">
        <f t="shared" si="52"/>
        <v>0</v>
      </c>
      <c r="T135" s="197">
        <f t="shared" si="53"/>
        <v>0</v>
      </c>
      <c r="V135" s="197">
        <f t="shared" si="54"/>
        <v>0</v>
      </c>
      <c r="W135" s="197" t="str">
        <f t="shared" si="38"/>
        <v/>
      </c>
      <c r="X135" s="197" t="str">
        <f t="shared" si="31"/>
        <v/>
      </c>
    </row>
    <row r="136" spans="2:24">
      <c r="B136" s="128"/>
      <c r="C136" s="131"/>
      <c r="D136" s="113"/>
      <c r="E136" s="217"/>
      <c r="F136" s="217"/>
      <c r="G136" s="217"/>
      <c r="H136" s="217"/>
      <c r="I136" s="217"/>
      <c r="J136" s="218"/>
      <c r="K136" s="197">
        <f t="shared" si="44"/>
        <v>0</v>
      </c>
      <c r="L136" s="197">
        <f t="shared" si="45"/>
        <v>0</v>
      </c>
      <c r="M136" s="197">
        <f t="shared" si="46"/>
        <v>0</v>
      </c>
      <c r="N136" s="197">
        <f t="shared" si="47"/>
        <v>0</v>
      </c>
      <c r="O136" s="197">
        <f t="shared" si="48"/>
        <v>0</v>
      </c>
      <c r="P136" s="197">
        <f t="shared" si="49"/>
        <v>0</v>
      </c>
      <c r="Q136" s="197">
        <f t="shared" si="50"/>
        <v>0</v>
      </c>
      <c r="R136" s="197">
        <f t="shared" si="51"/>
        <v>0</v>
      </c>
      <c r="S136" s="197">
        <f t="shared" si="52"/>
        <v>0</v>
      </c>
      <c r="T136" s="197">
        <f t="shared" si="53"/>
        <v>0</v>
      </c>
      <c r="V136" s="197">
        <f t="shared" si="54"/>
        <v>0</v>
      </c>
      <c r="W136" s="197" t="str">
        <f t="shared" si="38"/>
        <v/>
      </c>
      <c r="X136" s="197" t="str">
        <f t="shared" si="31"/>
        <v/>
      </c>
    </row>
    <row r="137" spans="2:24">
      <c r="B137" s="128"/>
      <c r="C137" s="129"/>
      <c r="D137" s="113"/>
      <c r="E137" s="217"/>
      <c r="F137" s="217"/>
      <c r="G137" s="217"/>
      <c r="H137" s="217"/>
      <c r="I137" s="217"/>
      <c r="J137" s="218"/>
      <c r="K137" s="197">
        <f t="shared" si="44"/>
        <v>0</v>
      </c>
      <c r="L137" s="197">
        <f t="shared" si="45"/>
        <v>0</v>
      </c>
      <c r="M137" s="197">
        <f t="shared" si="46"/>
        <v>0</v>
      </c>
      <c r="N137" s="197">
        <f t="shared" si="47"/>
        <v>0</v>
      </c>
      <c r="O137" s="197">
        <f t="shared" si="48"/>
        <v>0</v>
      </c>
      <c r="P137" s="197">
        <f t="shared" si="49"/>
        <v>0</v>
      </c>
      <c r="Q137" s="197">
        <f t="shared" si="50"/>
        <v>0</v>
      </c>
      <c r="R137" s="197">
        <f t="shared" si="51"/>
        <v>0</v>
      </c>
      <c r="S137" s="197">
        <f t="shared" si="52"/>
        <v>0</v>
      </c>
      <c r="T137" s="197">
        <f t="shared" si="53"/>
        <v>0</v>
      </c>
      <c r="V137" s="197">
        <f t="shared" si="54"/>
        <v>0</v>
      </c>
      <c r="W137" s="197" t="str">
        <f t="shared" si="38"/>
        <v/>
      </c>
      <c r="X137" s="197" t="str">
        <f t="shared" ref="X137:X200" si="55">IFERROR(INDEX($P137:$T137,MATCH($W137,$P$10:$T$10,0)),"")</f>
        <v/>
      </c>
    </row>
    <row r="138" spans="2:24">
      <c r="B138" s="128"/>
      <c r="C138" s="129"/>
      <c r="D138" s="113"/>
      <c r="E138" s="217"/>
      <c r="F138" s="217"/>
      <c r="G138" s="217"/>
      <c r="H138" s="217"/>
      <c r="I138" s="217"/>
      <c r="J138" s="218"/>
      <c r="K138" s="197">
        <f t="shared" si="44"/>
        <v>0</v>
      </c>
      <c r="L138" s="197">
        <f t="shared" si="45"/>
        <v>0</v>
      </c>
      <c r="M138" s="197">
        <f t="shared" si="46"/>
        <v>0</v>
      </c>
      <c r="N138" s="197">
        <f t="shared" si="47"/>
        <v>0</v>
      </c>
      <c r="O138" s="197">
        <f t="shared" si="48"/>
        <v>0</v>
      </c>
      <c r="P138" s="197">
        <f t="shared" si="49"/>
        <v>0</v>
      </c>
      <c r="Q138" s="197">
        <f t="shared" si="50"/>
        <v>0</v>
      </c>
      <c r="R138" s="197">
        <f t="shared" si="51"/>
        <v>0</v>
      </c>
      <c r="S138" s="197">
        <f t="shared" si="52"/>
        <v>0</v>
      </c>
      <c r="T138" s="197">
        <f t="shared" si="53"/>
        <v>0</v>
      </c>
      <c r="V138" s="197">
        <f t="shared" si="54"/>
        <v>0</v>
      </c>
      <c r="W138" s="197" t="str">
        <f t="shared" si="38"/>
        <v/>
      </c>
      <c r="X138" s="197" t="str">
        <f t="shared" si="55"/>
        <v/>
      </c>
    </row>
    <row r="139" spans="2:24">
      <c r="B139" s="128"/>
      <c r="C139" s="129"/>
      <c r="D139" s="113"/>
      <c r="E139" s="217"/>
      <c r="F139" s="217"/>
      <c r="G139" s="217"/>
      <c r="H139" s="217"/>
      <c r="I139" s="217"/>
      <c r="J139" s="218"/>
      <c r="K139" s="197">
        <f t="shared" si="44"/>
        <v>0</v>
      </c>
      <c r="L139" s="197">
        <f t="shared" si="45"/>
        <v>0</v>
      </c>
      <c r="M139" s="197">
        <f t="shared" si="46"/>
        <v>0</v>
      </c>
      <c r="N139" s="197">
        <f t="shared" si="47"/>
        <v>0</v>
      </c>
      <c r="O139" s="197">
        <f t="shared" si="48"/>
        <v>0</v>
      </c>
      <c r="P139" s="197">
        <f t="shared" si="49"/>
        <v>0</v>
      </c>
      <c r="Q139" s="197">
        <f t="shared" si="50"/>
        <v>0</v>
      </c>
      <c r="R139" s="197">
        <f t="shared" si="51"/>
        <v>0</v>
      </c>
      <c r="S139" s="197">
        <f t="shared" si="52"/>
        <v>0</v>
      </c>
      <c r="T139" s="197">
        <f t="shared" si="53"/>
        <v>0</v>
      </c>
      <c r="V139" s="197">
        <f t="shared" si="54"/>
        <v>0</v>
      </c>
      <c r="W139" s="197" t="str">
        <f t="shared" ref="W139:W202" si="56">IFERROR(INDEX($E$10:$I$10,MATCH($V139,$E139:$I139,0)),"")</f>
        <v/>
      </c>
      <c r="X139" s="197" t="str">
        <f t="shared" si="55"/>
        <v/>
      </c>
    </row>
    <row r="140" spans="2:24">
      <c r="B140" s="128"/>
      <c r="C140" s="129"/>
      <c r="D140" s="113"/>
      <c r="E140" s="217"/>
      <c r="F140" s="217"/>
      <c r="G140" s="217"/>
      <c r="H140" s="217"/>
      <c r="I140" s="217"/>
      <c r="J140" s="218"/>
      <c r="K140" s="197">
        <f t="shared" si="44"/>
        <v>0</v>
      </c>
      <c r="L140" s="197">
        <f t="shared" si="45"/>
        <v>0</v>
      </c>
      <c r="M140" s="197">
        <f t="shared" si="46"/>
        <v>0</v>
      </c>
      <c r="N140" s="197">
        <f t="shared" si="47"/>
        <v>0</v>
      </c>
      <c r="O140" s="197">
        <f t="shared" si="48"/>
        <v>0</v>
      </c>
      <c r="P140" s="197">
        <f t="shared" si="49"/>
        <v>0</v>
      </c>
      <c r="Q140" s="197">
        <f t="shared" si="50"/>
        <v>0</v>
      </c>
      <c r="R140" s="197">
        <f t="shared" si="51"/>
        <v>0</v>
      </c>
      <c r="S140" s="197">
        <f t="shared" si="52"/>
        <v>0</v>
      </c>
      <c r="T140" s="197">
        <f t="shared" si="53"/>
        <v>0</v>
      </c>
      <c r="V140" s="197">
        <f t="shared" si="54"/>
        <v>0</v>
      </c>
      <c r="W140" s="197" t="str">
        <f t="shared" si="56"/>
        <v/>
      </c>
      <c r="X140" s="197" t="str">
        <f t="shared" si="55"/>
        <v/>
      </c>
    </row>
    <row r="141" spans="2:24">
      <c r="B141" s="128"/>
      <c r="C141" s="129"/>
      <c r="D141" s="113"/>
      <c r="E141" s="217"/>
      <c r="F141" s="217"/>
      <c r="G141" s="217"/>
      <c r="H141" s="217"/>
      <c r="I141" s="217"/>
      <c r="J141" s="218"/>
      <c r="K141" s="197">
        <f t="shared" si="44"/>
        <v>0</v>
      </c>
      <c r="L141" s="197">
        <f t="shared" si="45"/>
        <v>0</v>
      </c>
      <c r="M141" s="197">
        <f t="shared" si="46"/>
        <v>0</v>
      </c>
      <c r="N141" s="197">
        <f t="shared" si="47"/>
        <v>0</v>
      </c>
      <c r="O141" s="197">
        <f t="shared" si="48"/>
        <v>0</v>
      </c>
      <c r="P141" s="197">
        <f t="shared" si="49"/>
        <v>0</v>
      </c>
      <c r="Q141" s="197">
        <f t="shared" si="50"/>
        <v>0</v>
      </c>
      <c r="R141" s="197">
        <f t="shared" si="51"/>
        <v>0</v>
      </c>
      <c r="S141" s="197">
        <f t="shared" si="52"/>
        <v>0</v>
      </c>
      <c r="T141" s="197">
        <f t="shared" si="53"/>
        <v>0</v>
      </c>
      <c r="V141" s="197">
        <f t="shared" si="54"/>
        <v>0</v>
      </c>
      <c r="W141" s="197" t="str">
        <f t="shared" si="56"/>
        <v/>
      </c>
      <c r="X141" s="197" t="str">
        <f t="shared" si="55"/>
        <v/>
      </c>
    </row>
    <row r="142" spans="2:24">
      <c r="B142" s="128"/>
      <c r="C142" s="129"/>
      <c r="D142" s="113"/>
      <c r="E142" s="217"/>
      <c r="F142" s="217"/>
      <c r="G142" s="217"/>
      <c r="H142" s="217"/>
      <c r="I142" s="217"/>
      <c r="J142" s="218"/>
      <c r="K142" s="197">
        <f t="shared" si="44"/>
        <v>0</v>
      </c>
      <c r="L142" s="197">
        <f t="shared" si="45"/>
        <v>0</v>
      </c>
      <c r="M142" s="197">
        <f t="shared" si="46"/>
        <v>0</v>
      </c>
      <c r="N142" s="197">
        <f t="shared" si="47"/>
        <v>0</v>
      </c>
      <c r="O142" s="197">
        <f t="shared" si="48"/>
        <v>0</v>
      </c>
      <c r="P142" s="197">
        <f t="shared" si="49"/>
        <v>0</v>
      </c>
      <c r="Q142" s="197">
        <f t="shared" si="50"/>
        <v>0</v>
      </c>
      <c r="R142" s="197">
        <f t="shared" si="51"/>
        <v>0</v>
      </c>
      <c r="S142" s="197">
        <f t="shared" si="52"/>
        <v>0</v>
      </c>
      <c r="T142" s="197">
        <f t="shared" si="53"/>
        <v>0</v>
      </c>
      <c r="V142" s="197">
        <f t="shared" si="54"/>
        <v>0</v>
      </c>
      <c r="W142" s="197" t="str">
        <f t="shared" si="56"/>
        <v/>
      </c>
      <c r="X142" s="197" t="str">
        <f t="shared" si="55"/>
        <v/>
      </c>
    </row>
    <row r="143" spans="2:24">
      <c r="B143" s="128"/>
      <c r="C143" s="129"/>
      <c r="D143" s="113"/>
      <c r="E143" s="217"/>
      <c r="F143" s="217"/>
      <c r="G143" s="217"/>
      <c r="H143" s="217"/>
      <c r="I143" s="217"/>
      <c r="J143" s="218"/>
      <c r="K143" s="197">
        <f t="shared" si="44"/>
        <v>0</v>
      </c>
      <c r="L143" s="197">
        <f t="shared" si="45"/>
        <v>0</v>
      </c>
      <c r="M143" s="197">
        <f t="shared" si="46"/>
        <v>0</v>
      </c>
      <c r="N143" s="197">
        <f t="shared" si="47"/>
        <v>0</v>
      </c>
      <c r="O143" s="197">
        <f t="shared" si="48"/>
        <v>0</v>
      </c>
      <c r="P143" s="197">
        <f t="shared" si="49"/>
        <v>0</v>
      </c>
      <c r="Q143" s="197">
        <f t="shared" si="50"/>
        <v>0</v>
      </c>
      <c r="R143" s="197">
        <f t="shared" si="51"/>
        <v>0</v>
      </c>
      <c r="S143" s="197">
        <f t="shared" si="52"/>
        <v>0</v>
      </c>
      <c r="T143" s="197">
        <f t="shared" si="53"/>
        <v>0</v>
      </c>
      <c r="V143" s="197">
        <f t="shared" si="54"/>
        <v>0</v>
      </c>
      <c r="W143" s="197" t="str">
        <f t="shared" si="56"/>
        <v/>
      </c>
      <c r="X143" s="197" t="str">
        <f t="shared" si="55"/>
        <v/>
      </c>
    </row>
    <row r="144" spans="2:24">
      <c r="B144" s="128"/>
      <c r="C144" s="129"/>
      <c r="D144" s="113"/>
      <c r="E144" s="217"/>
      <c r="F144" s="217"/>
      <c r="G144" s="217"/>
      <c r="H144" s="217"/>
      <c r="I144" s="217"/>
      <c r="J144" s="218"/>
      <c r="K144" s="197">
        <f t="shared" si="44"/>
        <v>0</v>
      </c>
      <c r="L144" s="197">
        <f t="shared" si="45"/>
        <v>0</v>
      </c>
      <c r="M144" s="197">
        <f t="shared" si="46"/>
        <v>0</v>
      </c>
      <c r="N144" s="197">
        <f t="shared" si="47"/>
        <v>0</v>
      </c>
      <c r="O144" s="197">
        <f t="shared" si="48"/>
        <v>0</v>
      </c>
      <c r="P144" s="197">
        <f t="shared" si="49"/>
        <v>0</v>
      </c>
      <c r="Q144" s="197">
        <f t="shared" si="50"/>
        <v>0</v>
      </c>
      <c r="R144" s="197">
        <f t="shared" si="51"/>
        <v>0</v>
      </c>
      <c r="S144" s="197">
        <f t="shared" si="52"/>
        <v>0</v>
      </c>
      <c r="T144" s="197">
        <f t="shared" si="53"/>
        <v>0</v>
      </c>
      <c r="V144" s="197">
        <f t="shared" si="54"/>
        <v>0</v>
      </c>
      <c r="W144" s="197" t="str">
        <f t="shared" si="56"/>
        <v/>
      </c>
      <c r="X144" s="197" t="str">
        <f t="shared" si="55"/>
        <v/>
      </c>
    </row>
    <row r="145" spans="2:24">
      <c r="B145" s="128"/>
      <c r="C145" s="129"/>
      <c r="D145" s="113"/>
      <c r="E145" s="217"/>
      <c r="F145" s="217"/>
      <c r="G145" s="217"/>
      <c r="H145" s="217"/>
      <c r="I145" s="217"/>
      <c r="J145" s="218"/>
      <c r="K145" s="197">
        <f t="shared" si="44"/>
        <v>0</v>
      </c>
      <c r="L145" s="197">
        <f t="shared" si="45"/>
        <v>0</v>
      </c>
      <c r="M145" s="197">
        <f t="shared" si="46"/>
        <v>0</v>
      </c>
      <c r="N145" s="197">
        <f t="shared" si="47"/>
        <v>0</v>
      </c>
      <c r="O145" s="197">
        <f t="shared" si="48"/>
        <v>0</v>
      </c>
      <c r="P145" s="197">
        <f t="shared" si="49"/>
        <v>0</v>
      </c>
      <c r="Q145" s="197">
        <f t="shared" si="50"/>
        <v>0</v>
      </c>
      <c r="R145" s="197">
        <f t="shared" si="51"/>
        <v>0</v>
      </c>
      <c r="S145" s="197">
        <f t="shared" si="52"/>
        <v>0</v>
      </c>
      <c r="T145" s="197">
        <f t="shared" si="53"/>
        <v>0</v>
      </c>
      <c r="V145" s="197">
        <f t="shared" si="54"/>
        <v>0</v>
      </c>
      <c r="W145" s="197" t="str">
        <f t="shared" si="56"/>
        <v/>
      </c>
      <c r="X145" s="197" t="str">
        <f t="shared" si="55"/>
        <v/>
      </c>
    </row>
    <row r="146" spans="2:24">
      <c r="B146" s="126"/>
      <c r="C146" s="127"/>
      <c r="D146" s="113"/>
      <c r="E146" s="217"/>
      <c r="F146" s="217"/>
      <c r="G146" s="217"/>
      <c r="H146" s="217"/>
      <c r="I146" s="217"/>
      <c r="J146" s="218"/>
      <c r="K146" s="197">
        <f t="shared" si="44"/>
        <v>0</v>
      </c>
      <c r="L146" s="197">
        <f t="shared" si="45"/>
        <v>0</v>
      </c>
      <c r="M146" s="197">
        <f t="shared" si="46"/>
        <v>0</v>
      </c>
      <c r="N146" s="197">
        <f t="shared" si="47"/>
        <v>0</v>
      </c>
      <c r="O146" s="197">
        <f t="shared" si="48"/>
        <v>0</v>
      </c>
      <c r="P146" s="197">
        <f t="shared" si="49"/>
        <v>0</v>
      </c>
      <c r="Q146" s="197">
        <f t="shared" si="50"/>
        <v>0</v>
      </c>
      <c r="R146" s="197">
        <f t="shared" si="51"/>
        <v>0</v>
      </c>
      <c r="S146" s="197">
        <f t="shared" si="52"/>
        <v>0</v>
      </c>
      <c r="T146" s="197">
        <f t="shared" si="53"/>
        <v>0</v>
      </c>
      <c r="V146" s="197">
        <f t="shared" si="54"/>
        <v>0</v>
      </c>
      <c r="W146" s="197" t="str">
        <f t="shared" si="56"/>
        <v/>
      </c>
      <c r="X146" s="197" t="str">
        <f t="shared" si="55"/>
        <v/>
      </c>
    </row>
    <row r="147" spans="2:24">
      <c r="B147" s="126"/>
      <c r="C147" s="127"/>
      <c r="D147" s="113"/>
      <c r="E147" s="217"/>
      <c r="F147" s="217"/>
      <c r="G147" s="217"/>
      <c r="H147" s="217"/>
      <c r="I147" s="217"/>
      <c r="J147" s="218"/>
      <c r="K147" s="197">
        <f t="shared" si="44"/>
        <v>0</v>
      </c>
      <c r="L147" s="197">
        <f t="shared" si="45"/>
        <v>0</v>
      </c>
      <c r="M147" s="197">
        <f t="shared" si="46"/>
        <v>0</v>
      </c>
      <c r="N147" s="197">
        <f t="shared" si="47"/>
        <v>0</v>
      </c>
      <c r="O147" s="197">
        <f t="shared" si="48"/>
        <v>0</v>
      </c>
      <c r="P147" s="197">
        <f t="shared" si="49"/>
        <v>0</v>
      </c>
      <c r="Q147" s="197">
        <f t="shared" si="50"/>
        <v>0</v>
      </c>
      <c r="R147" s="197">
        <f t="shared" si="51"/>
        <v>0</v>
      </c>
      <c r="S147" s="197">
        <f t="shared" si="52"/>
        <v>0</v>
      </c>
      <c r="T147" s="197">
        <f t="shared" si="53"/>
        <v>0</v>
      </c>
      <c r="V147" s="197">
        <f t="shared" si="54"/>
        <v>0</v>
      </c>
      <c r="W147" s="197" t="str">
        <f t="shared" si="56"/>
        <v/>
      </c>
      <c r="X147" s="197" t="str">
        <f t="shared" si="55"/>
        <v/>
      </c>
    </row>
    <row r="148" spans="2:24">
      <c r="B148" s="128"/>
      <c r="C148" s="129"/>
      <c r="D148" s="113"/>
      <c r="E148" s="217"/>
      <c r="F148" s="217"/>
      <c r="G148" s="217"/>
      <c r="H148" s="217"/>
      <c r="I148" s="217"/>
      <c r="J148" s="218"/>
      <c r="K148" s="197">
        <f t="shared" si="44"/>
        <v>0</v>
      </c>
      <c r="L148" s="197">
        <f t="shared" si="45"/>
        <v>0</v>
      </c>
      <c r="M148" s="197">
        <f t="shared" si="46"/>
        <v>0</v>
      </c>
      <c r="N148" s="197">
        <f t="shared" si="47"/>
        <v>0</v>
      </c>
      <c r="O148" s="197">
        <f t="shared" si="48"/>
        <v>0</v>
      </c>
      <c r="P148" s="197">
        <f t="shared" si="49"/>
        <v>0</v>
      </c>
      <c r="Q148" s="197">
        <f t="shared" si="50"/>
        <v>0</v>
      </c>
      <c r="R148" s="197">
        <f t="shared" si="51"/>
        <v>0</v>
      </c>
      <c r="S148" s="197">
        <f t="shared" si="52"/>
        <v>0</v>
      </c>
      <c r="T148" s="197">
        <f t="shared" si="53"/>
        <v>0</v>
      </c>
      <c r="V148" s="197">
        <f t="shared" si="54"/>
        <v>0</v>
      </c>
      <c r="W148" s="197" t="str">
        <f t="shared" si="56"/>
        <v/>
      </c>
      <c r="X148" s="197" t="str">
        <f t="shared" si="55"/>
        <v/>
      </c>
    </row>
    <row r="149" spans="2:24">
      <c r="B149" s="128"/>
      <c r="C149" s="130"/>
      <c r="D149" s="113"/>
      <c r="E149" s="217"/>
      <c r="F149" s="217"/>
      <c r="G149" s="217"/>
      <c r="H149" s="217"/>
      <c r="I149" s="217"/>
      <c r="J149" s="218"/>
      <c r="K149" s="197">
        <f t="shared" si="44"/>
        <v>0</v>
      </c>
      <c r="L149" s="197">
        <f t="shared" si="45"/>
        <v>0</v>
      </c>
      <c r="M149" s="197">
        <f t="shared" si="46"/>
        <v>0</v>
      </c>
      <c r="N149" s="197">
        <f t="shared" si="47"/>
        <v>0</v>
      </c>
      <c r="O149" s="197">
        <f t="shared" si="48"/>
        <v>0</v>
      </c>
      <c r="P149" s="197">
        <f t="shared" si="49"/>
        <v>0</v>
      </c>
      <c r="Q149" s="197">
        <f t="shared" si="50"/>
        <v>0</v>
      </c>
      <c r="R149" s="197">
        <f t="shared" si="51"/>
        <v>0</v>
      </c>
      <c r="S149" s="197">
        <f t="shared" si="52"/>
        <v>0</v>
      </c>
      <c r="T149" s="197">
        <f t="shared" si="53"/>
        <v>0</v>
      </c>
      <c r="V149" s="197">
        <f t="shared" si="54"/>
        <v>0</v>
      </c>
      <c r="W149" s="197" t="str">
        <f t="shared" si="56"/>
        <v/>
      </c>
      <c r="X149" s="197" t="str">
        <f t="shared" si="55"/>
        <v/>
      </c>
    </row>
    <row r="150" spans="2:24">
      <c r="B150" s="128"/>
      <c r="C150" s="130"/>
      <c r="D150" s="113"/>
      <c r="E150" s="217"/>
      <c r="F150" s="217"/>
      <c r="G150" s="217"/>
      <c r="H150" s="217"/>
      <c r="I150" s="217"/>
      <c r="J150" s="218"/>
      <c r="K150" s="197">
        <f t="shared" si="44"/>
        <v>0</v>
      </c>
      <c r="L150" s="197">
        <f t="shared" si="45"/>
        <v>0</v>
      </c>
      <c r="M150" s="197">
        <f t="shared" si="46"/>
        <v>0</v>
      </c>
      <c r="N150" s="197">
        <f t="shared" si="47"/>
        <v>0</v>
      </c>
      <c r="O150" s="197">
        <f t="shared" si="48"/>
        <v>0</v>
      </c>
      <c r="P150" s="197">
        <f t="shared" si="49"/>
        <v>0</v>
      </c>
      <c r="Q150" s="197">
        <f t="shared" si="50"/>
        <v>0</v>
      </c>
      <c r="R150" s="197">
        <f t="shared" si="51"/>
        <v>0</v>
      </c>
      <c r="S150" s="197">
        <f t="shared" si="52"/>
        <v>0</v>
      </c>
      <c r="T150" s="197">
        <f t="shared" si="53"/>
        <v>0</v>
      </c>
      <c r="V150" s="197">
        <f t="shared" si="54"/>
        <v>0</v>
      </c>
      <c r="W150" s="197" t="str">
        <f t="shared" si="56"/>
        <v/>
      </c>
      <c r="X150" s="197" t="str">
        <f t="shared" si="55"/>
        <v/>
      </c>
    </row>
    <row r="151" spans="2:24">
      <c r="B151" s="128"/>
      <c r="C151" s="131"/>
      <c r="D151" s="113"/>
      <c r="E151" s="217"/>
      <c r="F151" s="217"/>
      <c r="G151" s="217"/>
      <c r="H151" s="217"/>
      <c r="I151" s="217"/>
      <c r="J151" s="218"/>
      <c r="K151" s="197">
        <f t="shared" si="44"/>
        <v>0</v>
      </c>
      <c r="L151" s="197">
        <f t="shared" si="45"/>
        <v>0</v>
      </c>
      <c r="M151" s="197">
        <f t="shared" si="46"/>
        <v>0</v>
      </c>
      <c r="N151" s="197">
        <f t="shared" si="47"/>
        <v>0</v>
      </c>
      <c r="O151" s="197">
        <f t="shared" si="48"/>
        <v>0</v>
      </c>
      <c r="P151" s="197">
        <f t="shared" si="49"/>
        <v>0</v>
      </c>
      <c r="Q151" s="197">
        <f t="shared" si="50"/>
        <v>0</v>
      </c>
      <c r="R151" s="197">
        <f t="shared" si="51"/>
        <v>0</v>
      </c>
      <c r="S151" s="197">
        <f t="shared" si="52"/>
        <v>0</v>
      </c>
      <c r="T151" s="197">
        <f t="shared" si="53"/>
        <v>0</v>
      </c>
      <c r="V151" s="197">
        <f t="shared" si="54"/>
        <v>0</v>
      </c>
      <c r="W151" s="197" t="str">
        <f t="shared" si="56"/>
        <v/>
      </c>
      <c r="X151" s="197" t="str">
        <f t="shared" si="55"/>
        <v/>
      </c>
    </row>
    <row r="152" spans="2:24">
      <c r="B152" s="128"/>
      <c r="C152" s="129"/>
      <c r="D152" s="113"/>
      <c r="E152" s="217"/>
      <c r="F152" s="217"/>
      <c r="G152" s="217"/>
      <c r="H152" s="217"/>
      <c r="I152" s="217"/>
      <c r="J152" s="218"/>
      <c r="K152" s="197">
        <f t="shared" si="44"/>
        <v>0</v>
      </c>
      <c r="L152" s="197">
        <f t="shared" si="45"/>
        <v>0</v>
      </c>
      <c r="M152" s="197">
        <f t="shared" si="46"/>
        <v>0</v>
      </c>
      <c r="N152" s="197">
        <f t="shared" si="47"/>
        <v>0</v>
      </c>
      <c r="O152" s="197">
        <f t="shared" si="48"/>
        <v>0</v>
      </c>
      <c r="P152" s="197">
        <f t="shared" si="49"/>
        <v>0</v>
      </c>
      <c r="Q152" s="197">
        <f t="shared" si="50"/>
        <v>0</v>
      </c>
      <c r="R152" s="197">
        <f t="shared" si="51"/>
        <v>0</v>
      </c>
      <c r="S152" s="197">
        <f t="shared" si="52"/>
        <v>0</v>
      </c>
      <c r="T152" s="197">
        <f t="shared" si="53"/>
        <v>0</v>
      </c>
      <c r="V152" s="197">
        <f t="shared" si="54"/>
        <v>0</v>
      </c>
      <c r="W152" s="197" t="str">
        <f t="shared" si="56"/>
        <v/>
      </c>
      <c r="X152" s="197" t="str">
        <f t="shared" si="55"/>
        <v/>
      </c>
    </row>
    <row r="153" spans="2:24">
      <c r="B153" s="128"/>
      <c r="C153" s="129"/>
      <c r="D153" s="113"/>
      <c r="E153" s="217"/>
      <c r="F153" s="217"/>
      <c r="G153" s="217"/>
      <c r="H153" s="217"/>
      <c r="I153" s="217"/>
      <c r="J153" s="218"/>
      <c r="K153" s="197">
        <f t="shared" si="44"/>
        <v>0</v>
      </c>
      <c r="L153" s="197">
        <f t="shared" si="45"/>
        <v>0</v>
      </c>
      <c r="M153" s="197">
        <f t="shared" si="46"/>
        <v>0</v>
      </c>
      <c r="N153" s="197">
        <f t="shared" si="47"/>
        <v>0</v>
      </c>
      <c r="O153" s="197">
        <f t="shared" si="48"/>
        <v>0</v>
      </c>
      <c r="P153" s="197">
        <f t="shared" si="49"/>
        <v>0</v>
      </c>
      <c r="Q153" s="197">
        <f t="shared" si="50"/>
        <v>0</v>
      </c>
      <c r="R153" s="197">
        <f t="shared" si="51"/>
        <v>0</v>
      </c>
      <c r="S153" s="197">
        <f t="shared" si="52"/>
        <v>0</v>
      </c>
      <c r="T153" s="197">
        <f t="shared" si="53"/>
        <v>0</v>
      </c>
      <c r="V153" s="197">
        <f t="shared" si="54"/>
        <v>0</v>
      </c>
      <c r="W153" s="197" t="str">
        <f t="shared" si="56"/>
        <v/>
      </c>
      <c r="X153" s="197" t="str">
        <f t="shared" si="55"/>
        <v/>
      </c>
    </row>
    <row r="154" spans="2:24">
      <c r="B154" s="128"/>
      <c r="C154" s="129"/>
      <c r="D154" s="113"/>
      <c r="E154" s="217"/>
      <c r="F154" s="217"/>
      <c r="G154" s="217"/>
      <c r="H154" s="217"/>
      <c r="I154" s="217"/>
      <c r="J154" s="218"/>
      <c r="K154" s="197">
        <f t="shared" si="44"/>
        <v>0</v>
      </c>
      <c r="L154" s="197">
        <f t="shared" si="45"/>
        <v>0</v>
      </c>
      <c r="M154" s="197">
        <f t="shared" si="46"/>
        <v>0</v>
      </c>
      <c r="N154" s="197">
        <f t="shared" si="47"/>
        <v>0</v>
      </c>
      <c r="O154" s="197">
        <f t="shared" si="48"/>
        <v>0</v>
      </c>
      <c r="P154" s="197">
        <f t="shared" si="49"/>
        <v>0</v>
      </c>
      <c r="Q154" s="197">
        <f t="shared" si="50"/>
        <v>0</v>
      </c>
      <c r="R154" s="197">
        <f t="shared" si="51"/>
        <v>0</v>
      </c>
      <c r="S154" s="197">
        <f t="shared" si="52"/>
        <v>0</v>
      </c>
      <c r="T154" s="197">
        <f t="shared" si="53"/>
        <v>0</v>
      </c>
      <c r="V154" s="197">
        <f t="shared" si="54"/>
        <v>0</v>
      </c>
      <c r="W154" s="197" t="str">
        <f t="shared" si="56"/>
        <v/>
      </c>
      <c r="X154" s="197" t="str">
        <f t="shared" si="55"/>
        <v/>
      </c>
    </row>
    <row r="155" spans="2:24">
      <c r="B155" s="128"/>
      <c r="C155" s="129"/>
      <c r="D155" s="113"/>
      <c r="E155" s="217"/>
      <c r="F155" s="217"/>
      <c r="G155" s="217"/>
      <c r="H155" s="217"/>
      <c r="I155" s="217"/>
      <c r="J155" s="218"/>
      <c r="K155" s="197">
        <f t="shared" si="44"/>
        <v>0</v>
      </c>
      <c r="L155" s="197">
        <f t="shared" si="45"/>
        <v>0</v>
      </c>
      <c r="M155" s="197">
        <f t="shared" si="46"/>
        <v>0</v>
      </c>
      <c r="N155" s="197">
        <f t="shared" si="47"/>
        <v>0</v>
      </c>
      <c r="O155" s="197">
        <f t="shared" si="48"/>
        <v>0</v>
      </c>
      <c r="P155" s="197">
        <f t="shared" si="49"/>
        <v>0</v>
      </c>
      <c r="Q155" s="197">
        <f t="shared" si="50"/>
        <v>0</v>
      </c>
      <c r="R155" s="197">
        <f t="shared" si="51"/>
        <v>0</v>
      </c>
      <c r="S155" s="197">
        <f t="shared" si="52"/>
        <v>0</v>
      </c>
      <c r="T155" s="197">
        <f t="shared" si="53"/>
        <v>0</v>
      </c>
      <c r="V155" s="197">
        <f t="shared" si="54"/>
        <v>0</v>
      </c>
      <c r="W155" s="197" t="str">
        <f t="shared" si="56"/>
        <v/>
      </c>
      <c r="X155" s="197" t="str">
        <f t="shared" si="55"/>
        <v/>
      </c>
    </row>
    <row r="156" spans="2:24">
      <c r="B156" s="128"/>
      <c r="C156" s="129"/>
      <c r="D156" s="113"/>
      <c r="E156" s="217"/>
      <c r="F156" s="217"/>
      <c r="G156" s="217"/>
      <c r="H156" s="217"/>
      <c r="I156" s="217"/>
      <c r="J156" s="218"/>
      <c r="K156" s="197">
        <f t="shared" si="44"/>
        <v>0</v>
      </c>
      <c r="L156" s="197">
        <f t="shared" si="45"/>
        <v>0</v>
      </c>
      <c r="M156" s="197">
        <f t="shared" si="46"/>
        <v>0</v>
      </c>
      <c r="N156" s="197">
        <f t="shared" si="47"/>
        <v>0</v>
      </c>
      <c r="O156" s="197">
        <f t="shared" si="48"/>
        <v>0</v>
      </c>
      <c r="P156" s="197">
        <f t="shared" si="49"/>
        <v>0</v>
      </c>
      <c r="Q156" s="197">
        <f t="shared" si="50"/>
        <v>0</v>
      </c>
      <c r="R156" s="197">
        <f t="shared" si="51"/>
        <v>0</v>
      </c>
      <c r="S156" s="197">
        <f t="shared" si="52"/>
        <v>0</v>
      </c>
      <c r="T156" s="197">
        <f t="shared" si="53"/>
        <v>0</v>
      </c>
      <c r="V156" s="197">
        <f t="shared" si="54"/>
        <v>0</v>
      </c>
      <c r="W156" s="197" t="str">
        <f t="shared" si="56"/>
        <v/>
      </c>
      <c r="X156" s="197" t="str">
        <f t="shared" si="55"/>
        <v/>
      </c>
    </row>
    <row r="157" spans="2:24">
      <c r="B157" s="128"/>
      <c r="C157" s="129"/>
      <c r="D157" s="113"/>
      <c r="E157" s="217"/>
      <c r="F157" s="217"/>
      <c r="G157" s="217"/>
      <c r="H157" s="217"/>
      <c r="I157" s="217"/>
      <c r="J157" s="218"/>
      <c r="K157" s="197">
        <f t="shared" si="44"/>
        <v>0</v>
      </c>
      <c r="L157" s="197">
        <f t="shared" si="45"/>
        <v>0</v>
      </c>
      <c r="M157" s="197">
        <f t="shared" si="46"/>
        <v>0</v>
      </c>
      <c r="N157" s="197">
        <f t="shared" si="47"/>
        <v>0</v>
      </c>
      <c r="O157" s="197">
        <f t="shared" si="48"/>
        <v>0</v>
      </c>
      <c r="P157" s="197">
        <f t="shared" si="49"/>
        <v>0</v>
      </c>
      <c r="Q157" s="197">
        <f t="shared" si="50"/>
        <v>0</v>
      </c>
      <c r="R157" s="197">
        <f t="shared" si="51"/>
        <v>0</v>
      </c>
      <c r="S157" s="197">
        <f t="shared" si="52"/>
        <v>0</v>
      </c>
      <c r="T157" s="197">
        <f t="shared" si="53"/>
        <v>0</v>
      </c>
      <c r="V157" s="197">
        <f t="shared" si="54"/>
        <v>0</v>
      </c>
      <c r="W157" s="197" t="str">
        <f t="shared" si="56"/>
        <v/>
      </c>
      <c r="X157" s="197" t="str">
        <f t="shared" si="55"/>
        <v/>
      </c>
    </row>
    <row r="158" spans="2:24">
      <c r="B158" s="128"/>
      <c r="C158" s="129"/>
      <c r="D158" s="113"/>
      <c r="E158" s="217"/>
      <c r="F158" s="217"/>
      <c r="G158" s="217"/>
      <c r="H158" s="217"/>
      <c r="I158" s="217"/>
      <c r="J158" s="218"/>
      <c r="K158" s="197">
        <f t="shared" si="44"/>
        <v>0</v>
      </c>
      <c r="L158" s="197">
        <f t="shared" si="45"/>
        <v>0</v>
      </c>
      <c r="M158" s="197">
        <f t="shared" si="46"/>
        <v>0</v>
      </c>
      <c r="N158" s="197">
        <f t="shared" si="47"/>
        <v>0</v>
      </c>
      <c r="O158" s="197">
        <f t="shared" si="48"/>
        <v>0</v>
      </c>
      <c r="P158" s="197">
        <f t="shared" si="49"/>
        <v>0</v>
      </c>
      <c r="Q158" s="197">
        <f t="shared" si="50"/>
        <v>0</v>
      </c>
      <c r="R158" s="197">
        <f t="shared" si="51"/>
        <v>0</v>
      </c>
      <c r="S158" s="197">
        <f t="shared" si="52"/>
        <v>0</v>
      </c>
      <c r="T158" s="197">
        <f t="shared" si="53"/>
        <v>0</v>
      </c>
      <c r="V158" s="197">
        <f t="shared" si="54"/>
        <v>0</v>
      </c>
      <c r="W158" s="197" t="str">
        <f t="shared" si="56"/>
        <v/>
      </c>
      <c r="X158" s="197" t="str">
        <f t="shared" si="55"/>
        <v/>
      </c>
    </row>
    <row r="159" spans="2:24">
      <c r="B159" s="128"/>
      <c r="C159" s="129"/>
      <c r="D159" s="113"/>
      <c r="E159" s="217"/>
      <c r="F159" s="217"/>
      <c r="G159" s="217"/>
      <c r="H159" s="217"/>
      <c r="I159" s="217"/>
      <c r="J159" s="218"/>
      <c r="K159" s="197">
        <f t="shared" si="44"/>
        <v>0</v>
      </c>
      <c r="L159" s="197">
        <f t="shared" si="45"/>
        <v>0</v>
      </c>
      <c r="M159" s="197">
        <f t="shared" si="46"/>
        <v>0</v>
      </c>
      <c r="N159" s="197">
        <f t="shared" si="47"/>
        <v>0</v>
      </c>
      <c r="O159" s="197">
        <f t="shared" si="48"/>
        <v>0</v>
      </c>
      <c r="P159" s="197">
        <f t="shared" si="49"/>
        <v>0</v>
      </c>
      <c r="Q159" s="197">
        <f t="shared" si="50"/>
        <v>0</v>
      </c>
      <c r="R159" s="197">
        <f t="shared" si="51"/>
        <v>0</v>
      </c>
      <c r="S159" s="197">
        <f t="shared" si="52"/>
        <v>0</v>
      </c>
      <c r="T159" s="197">
        <f t="shared" si="53"/>
        <v>0</v>
      </c>
      <c r="V159" s="197">
        <f t="shared" si="54"/>
        <v>0</v>
      </c>
      <c r="W159" s="197" t="str">
        <f t="shared" si="56"/>
        <v/>
      </c>
      <c r="X159" s="197" t="str">
        <f t="shared" si="55"/>
        <v/>
      </c>
    </row>
    <row r="160" spans="2:24">
      <c r="B160" s="128"/>
      <c r="C160" s="129"/>
      <c r="D160" s="113"/>
      <c r="E160" s="217"/>
      <c r="F160" s="217"/>
      <c r="G160" s="217"/>
      <c r="H160" s="217"/>
      <c r="I160" s="217"/>
      <c r="J160" s="218"/>
      <c r="K160" s="197">
        <f t="shared" si="44"/>
        <v>0</v>
      </c>
      <c r="L160" s="197">
        <f t="shared" si="45"/>
        <v>0</v>
      </c>
      <c r="M160" s="197">
        <f t="shared" si="46"/>
        <v>0</v>
      </c>
      <c r="N160" s="197">
        <f t="shared" si="47"/>
        <v>0</v>
      </c>
      <c r="O160" s="197">
        <f t="shared" si="48"/>
        <v>0</v>
      </c>
      <c r="P160" s="197">
        <f t="shared" si="49"/>
        <v>0</v>
      </c>
      <c r="Q160" s="197">
        <f t="shared" si="50"/>
        <v>0</v>
      </c>
      <c r="R160" s="197">
        <f t="shared" si="51"/>
        <v>0</v>
      </c>
      <c r="S160" s="197">
        <f t="shared" si="52"/>
        <v>0</v>
      </c>
      <c r="T160" s="197">
        <f t="shared" si="53"/>
        <v>0</v>
      </c>
      <c r="V160" s="197">
        <f t="shared" si="54"/>
        <v>0</v>
      </c>
      <c r="W160" s="197" t="str">
        <f t="shared" si="56"/>
        <v/>
      </c>
      <c r="X160" s="197" t="str">
        <f t="shared" si="55"/>
        <v/>
      </c>
    </row>
    <row r="161" spans="2:24">
      <c r="B161" s="126"/>
      <c r="C161" s="127"/>
      <c r="D161" s="113"/>
      <c r="E161" s="217"/>
      <c r="F161" s="217"/>
      <c r="G161" s="217"/>
      <c r="H161" s="217"/>
      <c r="I161" s="217"/>
      <c r="J161" s="218"/>
      <c r="K161" s="197">
        <f t="shared" si="44"/>
        <v>0</v>
      </c>
      <c r="L161" s="197">
        <f t="shared" si="45"/>
        <v>0</v>
      </c>
      <c r="M161" s="197">
        <f t="shared" si="46"/>
        <v>0</v>
      </c>
      <c r="N161" s="197">
        <f t="shared" si="47"/>
        <v>0</v>
      </c>
      <c r="O161" s="197">
        <f t="shared" si="48"/>
        <v>0</v>
      </c>
      <c r="P161" s="197">
        <f t="shared" si="49"/>
        <v>0</v>
      </c>
      <c r="Q161" s="197">
        <f t="shared" si="50"/>
        <v>0</v>
      </c>
      <c r="R161" s="197">
        <f t="shared" si="51"/>
        <v>0</v>
      </c>
      <c r="S161" s="197">
        <f t="shared" si="52"/>
        <v>0</v>
      </c>
      <c r="T161" s="197">
        <f t="shared" si="53"/>
        <v>0</v>
      </c>
      <c r="V161" s="197">
        <f t="shared" si="54"/>
        <v>0</v>
      </c>
      <c r="W161" s="197" t="str">
        <f t="shared" si="56"/>
        <v/>
      </c>
      <c r="X161" s="197" t="str">
        <f t="shared" si="55"/>
        <v/>
      </c>
    </row>
    <row r="162" spans="2:24">
      <c r="B162" s="126"/>
      <c r="C162" s="127"/>
      <c r="D162" s="113"/>
      <c r="E162" s="217"/>
      <c r="F162" s="217"/>
      <c r="G162" s="217"/>
      <c r="H162" s="217"/>
      <c r="I162" s="217"/>
      <c r="J162" s="218"/>
      <c r="K162" s="197">
        <f t="shared" si="44"/>
        <v>0</v>
      </c>
      <c r="L162" s="197">
        <f t="shared" si="45"/>
        <v>0</v>
      </c>
      <c r="M162" s="197">
        <f t="shared" si="46"/>
        <v>0</v>
      </c>
      <c r="N162" s="197">
        <f t="shared" si="47"/>
        <v>0</v>
      </c>
      <c r="O162" s="197">
        <f t="shared" si="48"/>
        <v>0</v>
      </c>
      <c r="P162" s="197">
        <f t="shared" si="49"/>
        <v>0</v>
      </c>
      <c r="Q162" s="197">
        <f t="shared" si="50"/>
        <v>0</v>
      </c>
      <c r="R162" s="197">
        <f t="shared" si="51"/>
        <v>0</v>
      </c>
      <c r="S162" s="197">
        <f t="shared" si="52"/>
        <v>0</v>
      </c>
      <c r="T162" s="197">
        <f t="shared" si="53"/>
        <v>0</v>
      </c>
      <c r="V162" s="197">
        <f t="shared" si="54"/>
        <v>0</v>
      </c>
      <c r="W162" s="197" t="str">
        <f t="shared" si="56"/>
        <v/>
      </c>
      <c r="X162" s="197" t="str">
        <f t="shared" si="55"/>
        <v/>
      </c>
    </row>
    <row r="163" spans="2:24">
      <c r="B163" s="128"/>
      <c r="C163" s="129"/>
      <c r="D163" s="113"/>
      <c r="E163" s="217"/>
      <c r="F163" s="217"/>
      <c r="G163" s="217"/>
      <c r="H163" s="217"/>
      <c r="I163" s="217"/>
      <c r="J163" s="218"/>
      <c r="K163" s="197">
        <f t="shared" si="44"/>
        <v>0</v>
      </c>
      <c r="L163" s="197">
        <f t="shared" si="45"/>
        <v>0</v>
      </c>
      <c r="M163" s="197">
        <f t="shared" si="46"/>
        <v>0</v>
      </c>
      <c r="N163" s="197">
        <f t="shared" si="47"/>
        <v>0</v>
      </c>
      <c r="O163" s="197">
        <f t="shared" si="48"/>
        <v>0</v>
      </c>
      <c r="P163" s="197">
        <f t="shared" si="49"/>
        <v>0</v>
      </c>
      <c r="Q163" s="197">
        <f t="shared" si="50"/>
        <v>0</v>
      </c>
      <c r="R163" s="197">
        <f t="shared" si="51"/>
        <v>0</v>
      </c>
      <c r="S163" s="197">
        <f t="shared" si="52"/>
        <v>0</v>
      </c>
      <c r="T163" s="197">
        <f t="shared" si="53"/>
        <v>0</v>
      </c>
      <c r="V163" s="197">
        <f t="shared" si="54"/>
        <v>0</v>
      </c>
      <c r="W163" s="197" t="str">
        <f t="shared" si="56"/>
        <v/>
      </c>
      <c r="X163" s="197" t="str">
        <f t="shared" si="55"/>
        <v/>
      </c>
    </row>
    <row r="164" spans="2:24">
      <c r="B164" s="128"/>
      <c r="C164" s="130"/>
      <c r="D164" s="113"/>
      <c r="E164" s="217"/>
      <c r="F164" s="217"/>
      <c r="G164" s="217"/>
      <c r="H164" s="217"/>
      <c r="I164" s="217"/>
      <c r="J164" s="218"/>
      <c r="K164" s="197">
        <f t="shared" si="44"/>
        <v>0</v>
      </c>
      <c r="L164" s="197">
        <f t="shared" si="45"/>
        <v>0</v>
      </c>
      <c r="M164" s="197">
        <f t="shared" si="46"/>
        <v>0</v>
      </c>
      <c r="N164" s="197">
        <f t="shared" si="47"/>
        <v>0</v>
      </c>
      <c r="O164" s="197">
        <f t="shared" si="48"/>
        <v>0</v>
      </c>
      <c r="P164" s="197">
        <f t="shared" si="49"/>
        <v>0</v>
      </c>
      <c r="Q164" s="197">
        <f t="shared" si="50"/>
        <v>0</v>
      </c>
      <c r="R164" s="197">
        <f t="shared" si="51"/>
        <v>0</v>
      </c>
      <c r="S164" s="197">
        <f t="shared" si="52"/>
        <v>0</v>
      </c>
      <c r="T164" s="197">
        <f t="shared" si="53"/>
        <v>0</v>
      </c>
      <c r="V164" s="197">
        <f t="shared" si="54"/>
        <v>0</v>
      </c>
      <c r="W164" s="197" t="str">
        <f t="shared" si="56"/>
        <v/>
      </c>
      <c r="X164" s="197" t="str">
        <f t="shared" si="55"/>
        <v/>
      </c>
    </row>
    <row r="165" spans="2:24">
      <c r="B165" s="128"/>
      <c r="C165" s="130"/>
      <c r="D165" s="113"/>
      <c r="E165" s="217"/>
      <c r="F165" s="217"/>
      <c r="G165" s="217"/>
      <c r="H165" s="217"/>
      <c r="I165" s="217"/>
      <c r="J165" s="218"/>
      <c r="K165" s="197">
        <f t="shared" ref="K165:K205" si="57">D165*E165</f>
        <v>0</v>
      </c>
      <c r="L165" s="197">
        <f t="shared" ref="L165:L205" si="58">D165*F165</f>
        <v>0</v>
      </c>
      <c r="M165" s="197">
        <f t="shared" ref="M165:M205" si="59">D165*G165</f>
        <v>0</v>
      </c>
      <c r="N165" s="197">
        <f t="shared" ref="N165:N205" si="60">D165*H165</f>
        <v>0</v>
      </c>
      <c r="O165" s="197">
        <f t="shared" ref="O165:O205" si="61">D165*I165</f>
        <v>0</v>
      </c>
      <c r="P165" s="197">
        <f t="shared" ref="P165:P205" si="62">K165/(1-$J165)</f>
        <v>0</v>
      </c>
      <c r="Q165" s="197">
        <f t="shared" ref="Q165:Q205" si="63">L165/(1-$J165)</f>
        <v>0</v>
      </c>
      <c r="R165" s="197">
        <f t="shared" ref="R165:R205" si="64">M165/(1-$J165)</f>
        <v>0</v>
      </c>
      <c r="S165" s="197">
        <f t="shared" ref="S165:S205" si="65">N165/(1-$J165)</f>
        <v>0</v>
      </c>
      <c r="T165" s="197">
        <f t="shared" ref="T165:T205" si="66">O165/(1-$J165)</f>
        <v>0</v>
      </c>
      <c r="V165" s="197">
        <f t="shared" ref="V165:V205" si="67">MIN(E165:I165)</f>
        <v>0</v>
      </c>
      <c r="W165" s="197" t="str">
        <f t="shared" si="56"/>
        <v/>
      </c>
      <c r="X165" s="197" t="str">
        <f t="shared" si="55"/>
        <v/>
      </c>
    </row>
    <row r="166" spans="2:24">
      <c r="B166" s="128"/>
      <c r="C166" s="131"/>
      <c r="D166" s="113"/>
      <c r="E166" s="217"/>
      <c r="F166" s="217"/>
      <c r="G166" s="217"/>
      <c r="H166" s="217"/>
      <c r="I166" s="217"/>
      <c r="J166" s="218"/>
      <c r="K166" s="197">
        <f t="shared" si="57"/>
        <v>0</v>
      </c>
      <c r="L166" s="197">
        <f t="shared" si="58"/>
        <v>0</v>
      </c>
      <c r="M166" s="197">
        <f t="shared" si="59"/>
        <v>0</v>
      </c>
      <c r="N166" s="197">
        <f t="shared" si="60"/>
        <v>0</v>
      </c>
      <c r="O166" s="197">
        <f t="shared" si="61"/>
        <v>0</v>
      </c>
      <c r="P166" s="197">
        <f t="shared" si="62"/>
        <v>0</v>
      </c>
      <c r="Q166" s="197">
        <f t="shared" si="63"/>
        <v>0</v>
      </c>
      <c r="R166" s="197">
        <f t="shared" si="64"/>
        <v>0</v>
      </c>
      <c r="S166" s="197">
        <f t="shared" si="65"/>
        <v>0</v>
      </c>
      <c r="T166" s="197">
        <f t="shared" si="66"/>
        <v>0</v>
      </c>
      <c r="V166" s="197">
        <f t="shared" si="67"/>
        <v>0</v>
      </c>
      <c r="W166" s="197" t="str">
        <f t="shared" si="56"/>
        <v/>
      </c>
      <c r="X166" s="197" t="str">
        <f t="shared" si="55"/>
        <v/>
      </c>
    </row>
    <row r="167" spans="2:24">
      <c r="B167" s="128"/>
      <c r="C167" s="129"/>
      <c r="D167" s="113"/>
      <c r="E167" s="217"/>
      <c r="F167" s="217"/>
      <c r="G167" s="217"/>
      <c r="H167" s="217"/>
      <c r="I167" s="217"/>
      <c r="J167" s="218"/>
      <c r="K167" s="197">
        <f t="shared" si="57"/>
        <v>0</v>
      </c>
      <c r="L167" s="197">
        <f t="shared" si="58"/>
        <v>0</v>
      </c>
      <c r="M167" s="197">
        <f t="shared" si="59"/>
        <v>0</v>
      </c>
      <c r="N167" s="197">
        <f t="shared" si="60"/>
        <v>0</v>
      </c>
      <c r="O167" s="197">
        <f t="shared" si="61"/>
        <v>0</v>
      </c>
      <c r="P167" s="197">
        <f t="shared" si="62"/>
        <v>0</v>
      </c>
      <c r="Q167" s="197">
        <f t="shared" si="63"/>
        <v>0</v>
      </c>
      <c r="R167" s="197">
        <f t="shared" si="64"/>
        <v>0</v>
      </c>
      <c r="S167" s="197">
        <f t="shared" si="65"/>
        <v>0</v>
      </c>
      <c r="T167" s="197">
        <f t="shared" si="66"/>
        <v>0</v>
      </c>
      <c r="V167" s="197">
        <f t="shared" si="67"/>
        <v>0</v>
      </c>
      <c r="W167" s="197" t="str">
        <f t="shared" si="56"/>
        <v/>
      </c>
      <c r="X167" s="197" t="str">
        <f t="shared" si="55"/>
        <v/>
      </c>
    </row>
    <row r="168" spans="2:24">
      <c r="B168" s="128"/>
      <c r="C168" s="129"/>
      <c r="D168" s="113"/>
      <c r="E168" s="217"/>
      <c r="F168" s="217"/>
      <c r="G168" s="217"/>
      <c r="H168" s="217"/>
      <c r="I168" s="217"/>
      <c r="J168" s="218"/>
      <c r="K168" s="197">
        <f t="shared" si="57"/>
        <v>0</v>
      </c>
      <c r="L168" s="197">
        <f t="shared" si="58"/>
        <v>0</v>
      </c>
      <c r="M168" s="197">
        <f t="shared" si="59"/>
        <v>0</v>
      </c>
      <c r="N168" s="197">
        <f t="shared" si="60"/>
        <v>0</v>
      </c>
      <c r="O168" s="197">
        <f t="shared" si="61"/>
        <v>0</v>
      </c>
      <c r="P168" s="197">
        <f t="shared" si="62"/>
        <v>0</v>
      </c>
      <c r="Q168" s="197">
        <f t="shared" si="63"/>
        <v>0</v>
      </c>
      <c r="R168" s="197">
        <f t="shared" si="64"/>
        <v>0</v>
      </c>
      <c r="S168" s="197">
        <f t="shared" si="65"/>
        <v>0</v>
      </c>
      <c r="T168" s="197">
        <f t="shared" si="66"/>
        <v>0</v>
      </c>
      <c r="V168" s="197">
        <f t="shared" si="67"/>
        <v>0</v>
      </c>
      <c r="W168" s="197" t="str">
        <f t="shared" si="56"/>
        <v/>
      </c>
      <c r="X168" s="197" t="str">
        <f t="shared" si="55"/>
        <v/>
      </c>
    </row>
    <row r="169" spans="2:24">
      <c r="B169" s="128"/>
      <c r="C169" s="129"/>
      <c r="D169" s="113"/>
      <c r="E169" s="217"/>
      <c r="F169" s="217"/>
      <c r="G169" s="217"/>
      <c r="H169" s="217"/>
      <c r="I169" s="217"/>
      <c r="J169" s="218"/>
      <c r="K169" s="197">
        <f t="shared" si="57"/>
        <v>0</v>
      </c>
      <c r="L169" s="197">
        <f t="shared" si="58"/>
        <v>0</v>
      </c>
      <c r="M169" s="197">
        <f t="shared" si="59"/>
        <v>0</v>
      </c>
      <c r="N169" s="197">
        <f t="shared" si="60"/>
        <v>0</v>
      </c>
      <c r="O169" s="197">
        <f t="shared" si="61"/>
        <v>0</v>
      </c>
      <c r="P169" s="197">
        <f t="shared" si="62"/>
        <v>0</v>
      </c>
      <c r="Q169" s="197">
        <f t="shared" si="63"/>
        <v>0</v>
      </c>
      <c r="R169" s="197">
        <f t="shared" si="64"/>
        <v>0</v>
      </c>
      <c r="S169" s="197">
        <f t="shared" si="65"/>
        <v>0</v>
      </c>
      <c r="T169" s="197">
        <f t="shared" si="66"/>
        <v>0</v>
      </c>
      <c r="V169" s="197">
        <f t="shared" si="67"/>
        <v>0</v>
      </c>
      <c r="W169" s="197" t="str">
        <f t="shared" si="56"/>
        <v/>
      </c>
      <c r="X169" s="197" t="str">
        <f t="shared" si="55"/>
        <v/>
      </c>
    </row>
    <row r="170" spans="2:24">
      <c r="B170" s="128"/>
      <c r="C170" s="129"/>
      <c r="D170" s="113"/>
      <c r="E170" s="217"/>
      <c r="F170" s="217"/>
      <c r="G170" s="217"/>
      <c r="H170" s="217"/>
      <c r="I170" s="217"/>
      <c r="J170" s="218"/>
      <c r="K170" s="197">
        <f t="shared" si="57"/>
        <v>0</v>
      </c>
      <c r="L170" s="197">
        <f t="shared" si="58"/>
        <v>0</v>
      </c>
      <c r="M170" s="197">
        <f t="shared" si="59"/>
        <v>0</v>
      </c>
      <c r="N170" s="197">
        <f t="shared" si="60"/>
        <v>0</v>
      </c>
      <c r="O170" s="197">
        <f t="shared" si="61"/>
        <v>0</v>
      </c>
      <c r="P170" s="197">
        <f t="shared" si="62"/>
        <v>0</v>
      </c>
      <c r="Q170" s="197">
        <f t="shared" si="63"/>
        <v>0</v>
      </c>
      <c r="R170" s="197">
        <f t="shared" si="64"/>
        <v>0</v>
      </c>
      <c r="S170" s="197">
        <f t="shared" si="65"/>
        <v>0</v>
      </c>
      <c r="T170" s="197">
        <f t="shared" si="66"/>
        <v>0</v>
      </c>
      <c r="V170" s="197">
        <f t="shared" si="67"/>
        <v>0</v>
      </c>
      <c r="W170" s="197" t="str">
        <f t="shared" si="56"/>
        <v/>
      </c>
      <c r="X170" s="197" t="str">
        <f t="shared" si="55"/>
        <v/>
      </c>
    </row>
    <row r="171" spans="2:24">
      <c r="B171" s="128"/>
      <c r="C171" s="129"/>
      <c r="D171" s="113"/>
      <c r="E171" s="217"/>
      <c r="F171" s="217"/>
      <c r="G171" s="217"/>
      <c r="H171" s="217"/>
      <c r="I171" s="217"/>
      <c r="J171" s="218"/>
      <c r="K171" s="197">
        <f t="shared" si="57"/>
        <v>0</v>
      </c>
      <c r="L171" s="197">
        <f t="shared" si="58"/>
        <v>0</v>
      </c>
      <c r="M171" s="197">
        <f t="shared" si="59"/>
        <v>0</v>
      </c>
      <c r="N171" s="197">
        <f t="shared" si="60"/>
        <v>0</v>
      </c>
      <c r="O171" s="197">
        <f t="shared" si="61"/>
        <v>0</v>
      </c>
      <c r="P171" s="197">
        <f t="shared" si="62"/>
        <v>0</v>
      </c>
      <c r="Q171" s="197">
        <f t="shared" si="63"/>
        <v>0</v>
      </c>
      <c r="R171" s="197">
        <f t="shared" si="64"/>
        <v>0</v>
      </c>
      <c r="S171" s="197">
        <f t="shared" si="65"/>
        <v>0</v>
      </c>
      <c r="T171" s="197">
        <f t="shared" si="66"/>
        <v>0</v>
      </c>
      <c r="V171" s="197">
        <f t="shared" si="67"/>
        <v>0</v>
      </c>
      <c r="W171" s="197" t="str">
        <f t="shared" si="56"/>
        <v/>
      </c>
      <c r="X171" s="197" t="str">
        <f t="shared" si="55"/>
        <v/>
      </c>
    </row>
    <row r="172" spans="2:24">
      <c r="B172" s="128"/>
      <c r="C172" s="129"/>
      <c r="D172" s="113"/>
      <c r="E172" s="217"/>
      <c r="F172" s="217"/>
      <c r="G172" s="217"/>
      <c r="H172" s="217"/>
      <c r="I172" s="217"/>
      <c r="J172" s="218"/>
      <c r="K172" s="197">
        <f t="shared" si="57"/>
        <v>0</v>
      </c>
      <c r="L172" s="197">
        <f t="shared" si="58"/>
        <v>0</v>
      </c>
      <c r="M172" s="197">
        <f t="shared" si="59"/>
        <v>0</v>
      </c>
      <c r="N172" s="197">
        <f t="shared" si="60"/>
        <v>0</v>
      </c>
      <c r="O172" s="197">
        <f t="shared" si="61"/>
        <v>0</v>
      </c>
      <c r="P172" s="197">
        <f t="shared" si="62"/>
        <v>0</v>
      </c>
      <c r="Q172" s="197">
        <f t="shared" si="63"/>
        <v>0</v>
      </c>
      <c r="R172" s="197">
        <f t="shared" si="64"/>
        <v>0</v>
      </c>
      <c r="S172" s="197">
        <f t="shared" si="65"/>
        <v>0</v>
      </c>
      <c r="T172" s="197">
        <f t="shared" si="66"/>
        <v>0</v>
      </c>
      <c r="V172" s="197">
        <f t="shared" si="67"/>
        <v>0</v>
      </c>
      <c r="W172" s="197" t="str">
        <f t="shared" si="56"/>
        <v/>
      </c>
      <c r="X172" s="197" t="str">
        <f t="shared" si="55"/>
        <v/>
      </c>
    </row>
    <row r="173" spans="2:24">
      <c r="B173" s="128"/>
      <c r="C173" s="129"/>
      <c r="D173" s="113"/>
      <c r="E173" s="217"/>
      <c r="F173" s="217"/>
      <c r="G173" s="217"/>
      <c r="H173" s="217"/>
      <c r="I173" s="217"/>
      <c r="J173" s="218"/>
      <c r="K173" s="197">
        <f t="shared" si="57"/>
        <v>0</v>
      </c>
      <c r="L173" s="197">
        <f t="shared" si="58"/>
        <v>0</v>
      </c>
      <c r="M173" s="197">
        <f t="shared" si="59"/>
        <v>0</v>
      </c>
      <c r="N173" s="197">
        <f t="shared" si="60"/>
        <v>0</v>
      </c>
      <c r="O173" s="197">
        <f t="shared" si="61"/>
        <v>0</v>
      </c>
      <c r="P173" s="197">
        <f t="shared" si="62"/>
        <v>0</v>
      </c>
      <c r="Q173" s="197">
        <f t="shared" si="63"/>
        <v>0</v>
      </c>
      <c r="R173" s="197">
        <f t="shared" si="64"/>
        <v>0</v>
      </c>
      <c r="S173" s="197">
        <f t="shared" si="65"/>
        <v>0</v>
      </c>
      <c r="T173" s="197">
        <f t="shared" si="66"/>
        <v>0</v>
      </c>
      <c r="V173" s="197">
        <f t="shared" si="67"/>
        <v>0</v>
      </c>
      <c r="W173" s="197" t="str">
        <f t="shared" si="56"/>
        <v/>
      </c>
      <c r="X173" s="197" t="str">
        <f t="shared" si="55"/>
        <v/>
      </c>
    </row>
    <row r="174" spans="2:24">
      <c r="B174" s="128"/>
      <c r="C174" s="129"/>
      <c r="D174" s="113"/>
      <c r="E174" s="217"/>
      <c r="F174" s="217"/>
      <c r="G174" s="217"/>
      <c r="H174" s="217"/>
      <c r="I174" s="217"/>
      <c r="J174" s="218"/>
      <c r="K174" s="197">
        <f t="shared" si="57"/>
        <v>0</v>
      </c>
      <c r="L174" s="197">
        <f t="shared" si="58"/>
        <v>0</v>
      </c>
      <c r="M174" s="197">
        <f t="shared" si="59"/>
        <v>0</v>
      </c>
      <c r="N174" s="197">
        <f t="shared" si="60"/>
        <v>0</v>
      </c>
      <c r="O174" s="197">
        <f t="shared" si="61"/>
        <v>0</v>
      </c>
      <c r="P174" s="197">
        <f t="shared" si="62"/>
        <v>0</v>
      </c>
      <c r="Q174" s="197">
        <f t="shared" si="63"/>
        <v>0</v>
      </c>
      <c r="R174" s="197">
        <f t="shared" si="64"/>
        <v>0</v>
      </c>
      <c r="S174" s="197">
        <f t="shared" si="65"/>
        <v>0</v>
      </c>
      <c r="T174" s="197">
        <f t="shared" si="66"/>
        <v>0</v>
      </c>
      <c r="V174" s="197">
        <f t="shared" si="67"/>
        <v>0</v>
      </c>
      <c r="W174" s="197" t="str">
        <f t="shared" si="56"/>
        <v/>
      </c>
      <c r="X174" s="197" t="str">
        <f t="shared" si="55"/>
        <v/>
      </c>
    </row>
    <row r="175" spans="2:24">
      <c r="B175" s="128"/>
      <c r="C175" s="129"/>
      <c r="D175" s="113"/>
      <c r="E175" s="217"/>
      <c r="F175" s="217"/>
      <c r="G175" s="217"/>
      <c r="H175" s="217"/>
      <c r="I175" s="217"/>
      <c r="J175" s="218"/>
      <c r="K175" s="197">
        <f t="shared" si="57"/>
        <v>0</v>
      </c>
      <c r="L175" s="197">
        <f t="shared" si="58"/>
        <v>0</v>
      </c>
      <c r="M175" s="197">
        <f t="shared" si="59"/>
        <v>0</v>
      </c>
      <c r="N175" s="197">
        <f t="shared" si="60"/>
        <v>0</v>
      </c>
      <c r="O175" s="197">
        <f t="shared" si="61"/>
        <v>0</v>
      </c>
      <c r="P175" s="197">
        <f t="shared" si="62"/>
        <v>0</v>
      </c>
      <c r="Q175" s="197">
        <f t="shared" si="63"/>
        <v>0</v>
      </c>
      <c r="R175" s="197">
        <f t="shared" si="64"/>
        <v>0</v>
      </c>
      <c r="S175" s="197">
        <f t="shared" si="65"/>
        <v>0</v>
      </c>
      <c r="T175" s="197">
        <f t="shared" si="66"/>
        <v>0</v>
      </c>
      <c r="V175" s="197">
        <f t="shared" si="67"/>
        <v>0</v>
      </c>
      <c r="W175" s="197" t="str">
        <f t="shared" si="56"/>
        <v/>
      </c>
      <c r="X175" s="197" t="str">
        <f t="shared" si="55"/>
        <v/>
      </c>
    </row>
    <row r="176" spans="2:24">
      <c r="B176" s="126"/>
      <c r="C176" s="127"/>
      <c r="D176" s="113"/>
      <c r="E176" s="217"/>
      <c r="F176" s="217"/>
      <c r="G176" s="217"/>
      <c r="H176" s="217"/>
      <c r="I176" s="217"/>
      <c r="J176" s="218"/>
      <c r="K176" s="197">
        <f t="shared" si="57"/>
        <v>0</v>
      </c>
      <c r="L176" s="197">
        <f t="shared" si="58"/>
        <v>0</v>
      </c>
      <c r="M176" s="197">
        <f t="shared" si="59"/>
        <v>0</v>
      </c>
      <c r="N176" s="197">
        <f t="shared" si="60"/>
        <v>0</v>
      </c>
      <c r="O176" s="197">
        <f t="shared" si="61"/>
        <v>0</v>
      </c>
      <c r="P176" s="197">
        <f t="shared" si="62"/>
        <v>0</v>
      </c>
      <c r="Q176" s="197">
        <f t="shared" si="63"/>
        <v>0</v>
      </c>
      <c r="R176" s="197">
        <f t="shared" si="64"/>
        <v>0</v>
      </c>
      <c r="S176" s="197">
        <f t="shared" si="65"/>
        <v>0</v>
      </c>
      <c r="T176" s="197">
        <f t="shared" si="66"/>
        <v>0</v>
      </c>
      <c r="V176" s="197">
        <f t="shared" si="67"/>
        <v>0</v>
      </c>
      <c r="W176" s="197" t="str">
        <f t="shared" si="56"/>
        <v/>
      </c>
      <c r="X176" s="197" t="str">
        <f t="shared" si="55"/>
        <v/>
      </c>
    </row>
    <row r="177" spans="2:24">
      <c r="B177" s="126"/>
      <c r="C177" s="127"/>
      <c r="D177" s="113"/>
      <c r="E177" s="217"/>
      <c r="F177" s="217"/>
      <c r="G177" s="217"/>
      <c r="H177" s="217"/>
      <c r="I177" s="217"/>
      <c r="J177" s="218"/>
      <c r="K177" s="197">
        <f t="shared" si="57"/>
        <v>0</v>
      </c>
      <c r="L177" s="197">
        <f t="shared" si="58"/>
        <v>0</v>
      </c>
      <c r="M177" s="197">
        <f t="shared" si="59"/>
        <v>0</v>
      </c>
      <c r="N177" s="197">
        <f t="shared" si="60"/>
        <v>0</v>
      </c>
      <c r="O177" s="197">
        <f t="shared" si="61"/>
        <v>0</v>
      </c>
      <c r="P177" s="197">
        <f t="shared" si="62"/>
        <v>0</v>
      </c>
      <c r="Q177" s="197">
        <f t="shared" si="63"/>
        <v>0</v>
      </c>
      <c r="R177" s="197">
        <f t="shared" si="64"/>
        <v>0</v>
      </c>
      <c r="S177" s="197">
        <f t="shared" si="65"/>
        <v>0</v>
      </c>
      <c r="T177" s="197">
        <f t="shared" si="66"/>
        <v>0</v>
      </c>
      <c r="V177" s="197">
        <f t="shared" si="67"/>
        <v>0</v>
      </c>
      <c r="W177" s="197" t="str">
        <f t="shared" si="56"/>
        <v/>
      </c>
      <c r="X177" s="197" t="str">
        <f t="shared" si="55"/>
        <v/>
      </c>
    </row>
    <row r="178" spans="2:24">
      <c r="B178" s="128"/>
      <c r="C178" s="129"/>
      <c r="D178" s="113"/>
      <c r="E178" s="217"/>
      <c r="F178" s="217"/>
      <c r="G178" s="217"/>
      <c r="H178" s="217"/>
      <c r="I178" s="217"/>
      <c r="J178" s="218"/>
      <c r="K178" s="197">
        <f t="shared" si="57"/>
        <v>0</v>
      </c>
      <c r="L178" s="197">
        <f t="shared" si="58"/>
        <v>0</v>
      </c>
      <c r="M178" s="197">
        <f t="shared" si="59"/>
        <v>0</v>
      </c>
      <c r="N178" s="197">
        <f t="shared" si="60"/>
        <v>0</v>
      </c>
      <c r="O178" s="197">
        <f t="shared" si="61"/>
        <v>0</v>
      </c>
      <c r="P178" s="197">
        <f t="shared" si="62"/>
        <v>0</v>
      </c>
      <c r="Q178" s="197">
        <f t="shared" si="63"/>
        <v>0</v>
      </c>
      <c r="R178" s="197">
        <f t="shared" si="64"/>
        <v>0</v>
      </c>
      <c r="S178" s="197">
        <f t="shared" si="65"/>
        <v>0</v>
      </c>
      <c r="T178" s="197">
        <f t="shared" si="66"/>
        <v>0</v>
      </c>
      <c r="V178" s="197">
        <f t="shared" si="67"/>
        <v>0</v>
      </c>
      <c r="W178" s="197" t="str">
        <f t="shared" si="56"/>
        <v/>
      </c>
      <c r="X178" s="197" t="str">
        <f t="shared" si="55"/>
        <v/>
      </c>
    </row>
    <row r="179" spans="2:24">
      <c r="B179" s="128"/>
      <c r="C179" s="130"/>
      <c r="D179" s="113"/>
      <c r="E179" s="217"/>
      <c r="F179" s="217"/>
      <c r="G179" s="217"/>
      <c r="H179" s="217"/>
      <c r="I179" s="217"/>
      <c r="J179" s="218"/>
      <c r="K179" s="197">
        <f t="shared" si="57"/>
        <v>0</v>
      </c>
      <c r="L179" s="197">
        <f t="shared" si="58"/>
        <v>0</v>
      </c>
      <c r="M179" s="197">
        <f t="shared" si="59"/>
        <v>0</v>
      </c>
      <c r="N179" s="197">
        <f t="shared" si="60"/>
        <v>0</v>
      </c>
      <c r="O179" s="197">
        <f t="shared" si="61"/>
        <v>0</v>
      </c>
      <c r="P179" s="197">
        <f t="shared" si="62"/>
        <v>0</v>
      </c>
      <c r="Q179" s="197">
        <f t="shared" si="63"/>
        <v>0</v>
      </c>
      <c r="R179" s="197">
        <f t="shared" si="64"/>
        <v>0</v>
      </c>
      <c r="S179" s="197">
        <f t="shared" si="65"/>
        <v>0</v>
      </c>
      <c r="T179" s="197">
        <f t="shared" si="66"/>
        <v>0</v>
      </c>
      <c r="V179" s="197">
        <f t="shared" si="67"/>
        <v>0</v>
      </c>
      <c r="W179" s="197" t="str">
        <f t="shared" si="56"/>
        <v/>
      </c>
      <c r="X179" s="197" t="str">
        <f t="shared" si="55"/>
        <v/>
      </c>
    </row>
    <row r="180" spans="2:24">
      <c r="B180" s="128"/>
      <c r="C180" s="130"/>
      <c r="D180" s="113"/>
      <c r="E180" s="217"/>
      <c r="F180" s="217"/>
      <c r="G180" s="217"/>
      <c r="H180" s="217"/>
      <c r="I180" s="217"/>
      <c r="J180" s="218"/>
      <c r="K180" s="197">
        <f t="shared" si="57"/>
        <v>0</v>
      </c>
      <c r="L180" s="197">
        <f t="shared" si="58"/>
        <v>0</v>
      </c>
      <c r="M180" s="197">
        <f t="shared" si="59"/>
        <v>0</v>
      </c>
      <c r="N180" s="197">
        <f t="shared" si="60"/>
        <v>0</v>
      </c>
      <c r="O180" s="197">
        <f t="shared" si="61"/>
        <v>0</v>
      </c>
      <c r="P180" s="197">
        <f t="shared" si="62"/>
        <v>0</v>
      </c>
      <c r="Q180" s="197">
        <f t="shared" si="63"/>
        <v>0</v>
      </c>
      <c r="R180" s="197">
        <f t="shared" si="64"/>
        <v>0</v>
      </c>
      <c r="S180" s="197">
        <f t="shared" si="65"/>
        <v>0</v>
      </c>
      <c r="T180" s="197">
        <f t="shared" si="66"/>
        <v>0</v>
      </c>
      <c r="V180" s="197">
        <f t="shared" si="67"/>
        <v>0</v>
      </c>
      <c r="W180" s="197" t="str">
        <f t="shared" si="56"/>
        <v/>
      </c>
      <c r="X180" s="197" t="str">
        <f t="shared" si="55"/>
        <v/>
      </c>
    </row>
    <row r="181" spans="2:24">
      <c r="B181" s="128"/>
      <c r="C181" s="131"/>
      <c r="D181" s="113"/>
      <c r="E181" s="217"/>
      <c r="F181" s="217"/>
      <c r="G181" s="217"/>
      <c r="H181" s="217"/>
      <c r="I181" s="217"/>
      <c r="J181" s="218"/>
      <c r="K181" s="197">
        <f t="shared" si="57"/>
        <v>0</v>
      </c>
      <c r="L181" s="197">
        <f t="shared" si="58"/>
        <v>0</v>
      </c>
      <c r="M181" s="197">
        <f t="shared" si="59"/>
        <v>0</v>
      </c>
      <c r="N181" s="197">
        <f t="shared" si="60"/>
        <v>0</v>
      </c>
      <c r="O181" s="197">
        <f t="shared" si="61"/>
        <v>0</v>
      </c>
      <c r="P181" s="197">
        <f t="shared" si="62"/>
        <v>0</v>
      </c>
      <c r="Q181" s="197">
        <f t="shared" si="63"/>
        <v>0</v>
      </c>
      <c r="R181" s="197">
        <f t="shared" si="64"/>
        <v>0</v>
      </c>
      <c r="S181" s="197">
        <f t="shared" si="65"/>
        <v>0</v>
      </c>
      <c r="T181" s="197">
        <f t="shared" si="66"/>
        <v>0</v>
      </c>
      <c r="V181" s="197">
        <f t="shared" si="67"/>
        <v>0</v>
      </c>
      <c r="W181" s="197" t="str">
        <f t="shared" si="56"/>
        <v/>
      </c>
      <c r="X181" s="197" t="str">
        <f t="shared" si="55"/>
        <v/>
      </c>
    </row>
    <row r="182" spans="2:24">
      <c r="B182" s="128"/>
      <c r="C182" s="129"/>
      <c r="D182" s="113"/>
      <c r="E182" s="217"/>
      <c r="F182" s="217"/>
      <c r="G182" s="217"/>
      <c r="H182" s="217"/>
      <c r="I182" s="217"/>
      <c r="J182" s="218"/>
      <c r="K182" s="197">
        <f t="shared" si="57"/>
        <v>0</v>
      </c>
      <c r="L182" s="197">
        <f t="shared" si="58"/>
        <v>0</v>
      </c>
      <c r="M182" s="197">
        <f t="shared" si="59"/>
        <v>0</v>
      </c>
      <c r="N182" s="197">
        <f t="shared" si="60"/>
        <v>0</v>
      </c>
      <c r="O182" s="197">
        <f t="shared" si="61"/>
        <v>0</v>
      </c>
      <c r="P182" s="197">
        <f t="shared" si="62"/>
        <v>0</v>
      </c>
      <c r="Q182" s="197">
        <f t="shared" si="63"/>
        <v>0</v>
      </c>
      <c r="R182" s="197">
        <f t="shared" si="64"/>
        <v>0</v>
      </c>
      <c r="S182" s="197">
        <f t="shared" si="65"/>
        <v>0</v>
      </c>
      <c r="T182" s="197">
        <f t="shared" si="66"/>
        <v>0</v>
      </c>
      <c r="V182" s="197">
        <f t="shared" si="67"/>
        <v>0</v>
      </c>
      <c r="W182" s="197" t="str">
        <f t="shared" si="56"/>
        <v/>
      </c>
      <c r="X182" s="197" t="str">
        <f t="shared" si="55"/>
        <v/>
      </c>
    </row>
    <row r="183" spans="2:24">
      <c r="B183" s="128"/>
      <c r="C183" s="129"/>
      <c r="D183" s="113"/>
      <c r="E183" s="217"/>
      <c r="F183" s="217"/>
      <c r="G183" s="217"/>
      <c r="H183" s="217"/>
      <c r="I183" s="217"/>
      <c r="J183" s="218"/>
      <c r="K183" s="197">
        <f t="shared" si="57"/>
        <v>0</v>
      </c>
      <c r="L183" s="197">
        <f t="shared" si="58"/>
        <v>0</v>
      </c>
      <c r="M183" s="197">
        <f t="shared" si="59"/>
        <v>0</v>
      </c>
      <c r="N183" s="197">
        <f t="shared" si="60"/>
        <v>0</v>
      </c>
      <c r="O183" s="197">
        <f t="shared" si="61"/>
        <v>0</v>
      </c>
      <c r="P183" s="197">
        <f t="shared" si="62"/>
        <v>0</v>
      </c>
      <c r="Q183" s="197">
        <f t="shared" si="63"/>
        <v>0</v>
      </c>
      <c r="R183" s="197">
        <f t="shared" si="64"/>
        <v>0</v>
      </c>
      <c r="S183" s="197">
        <f t="shared" si="65"/>
        <v>0</v>
      </c>
      <c r="T183" s="197">
        <f t="shared" si="66"/>
        <v>0</v>
      </c>
      <c r="V183" s="197">
        <f t="shared" si="67"/>
        <v>0</v>
      </c>
      <c r="W183" s="197" t="str">
        <f t="shared" si="56"/>
        <v/>
      </c>
      <c r="X183" s="197" t="str">
        <f t="shared" si="55"/>
        <v/>
      </c>
    </row>
    <row r="184" spans="2:24">
      <c r="B184" s="128"/>
      <c r="C184" s="129"/>
      <c r="D184" s="113"/>
      <c r="E184" s="217"/>
      <c r="F184" s="217"/>
      <c r="G184" s="217"/>
      <c r="H184" s="217"/>
      <c r="I184" s="217"/>
      <c r="J184" s="218"/>
      <c r="K184" s="197">
        <f t="shared" si="57"/>
        <v>0</v>
      </c>
      <c r="L184" s="197">
        <f t="shared" si="58"/>
        <v>0</v>
      </c>
      <c r="M184" s="197">
        <f t="shared" si="59"/>
        <v>0</v>
      </c>
      <c r="N184" s="197">
        <f t="shared" si="60"/>
        <v>0</v>
      </c>
      <c r="O184" s="197">
        <f t="shared" si="61"/>
        <v>0</v>
      </c>
      <c r="P184" s="197">
        <f t="shared" si="62"/>
        <v>0</v>
      </c>
      <c r="Q184" s="197">
        <f t="shared" si="63"/>
        <v>0</v>
      </c>
      <c r="R184" s="197">
        <f t="shared" si="64"/>
        <v>0</v>
      </c>
      <c r="S184" s="197">
        <f t="shared" si="65"/>
        <v>0</v>
      </c>
      <c r="T184" s="197">
        <f t="shared" si="66"/>
        <v>0</v>
      </c>
      <c r="V184" s="197">
        <f t="shared" si="67"/>
        <v>0</v>
      </c>
      <c r="W184" s="197" t="str">
        <f t="shared" si="56"/>
        <v/>
      </c>
      <c r="X184" s="197" t="str">
        <f t="shared" si="55"/>
        <v/>
      </c>
    </row>
    <row r="185" spans="2:24">
      <c r="B185" s="128"/>
      <c r="C185" s="129"/>
      <c r="D185" s="113"/>
      <c r="E185" s="217"/>
      <c r="F185" s="217"/>
      <c r="G185" s="217"/>
      <c r="H185" s="217"/>
      <c r="I185" s="217"/>
      <c r="J185" s="218"/>
      <c r="K185" s="197">
        <f t="shared" si="57"/>
        <v>0</v>
      </c>
      <c r="L185" s="197">
        <f t="shared" si="58"/>
        <v>0</v>
      </c>
      <c r="M185" s="197">
        <f t="shared" si="59"/>
        <v>0</v>
      </c>
      <c r="N185" s="197">
        <f t="shared" si="60"/>
        <v>0</v>
      </c>
      <c r="O185" s="197">
        <f t="shared" si="61"/>
        <v>0</v>
      </c>
      <c r="P185" s="197">
        <f t="shared" si="62"/>
        <v>0</v>
      </c>
      <c r="Q185" s="197">
        <f t="shared" si="63"/>
        <v>0</v>
      </c>
      <c r="R185" s="197">
        <f t="shared" si="64"/>
        <v>0</v>
      </c>
      <c r="S185" s="197">
        <f t="shared" si="65"/>
        <v>0</v>
      </c>
      <c r="T185" s="197">
        <f t="shared" si="66"/>
        <v>0</v>
      </c>
      <c r="V185" s="197">
        <f t="shared" si="67"/>
        <v>0</v>
      </c>
      <c r="W185" s="197" t="str">
        <f t="shared" si="56"/>
        <v/>
      </c>
      <c r="X185" s="197" t="str">
        <f t="shared" si="55"/>
        <v/>
      </c>
    </row>
    <row r="186" spans="2:24">
      <c r="B186" s="128"/>
      <c r="C186" s="129"/>
      <c r="D186" s="113"/>
      <c r="E186" s="217"/>
      <c r="F186" s="217"/>
      <c r="G186" s="217"/>
      <c r="H186" s="217"/>
      <c r="I186" s="217"/>
      <c r="J186" s="218"/>
      <c r="K186" s="197">
        <f t="shared" si="57"/>
        <v>0</v>
      </c>
      <c r="L186" s="197">
        <f t="shared" si="58"/>
        <v>0</v>
      </c>
      <c r="M186" s="197">
        <f t="shared" si="59"/>
        <v>0</v>
      </c>
      <c r="N186" s="197">
        <f t="shared" si="60"/>
        <v>0</v>
      </c>
      <c r="O186" s="197">
        <f t="shared" si="61"/>
        <v>0</v>
      </c>
      <c r="P186" s="197">
        <f t="shared" si="62"/>
        <v>0</v>
      </c>
      <c r="Q186" s="197">
        <f t="shared" si="63"/>
        <v>0</v>
      </c>
      <c r="R186" s="197">
        <f t="shared" si="64"/>
        <v>0</v>
      </c>
      <c r="S186" s="197">
        <f t="shared" si="65"/>
        <v>0</v>
      </c>
      <c r="T186" s="197">
        <f t="shared" si="66"/>
        <v>0</v>
      </c>
      <c r="V186" s="197">
        <f t="shared" si="67"/>
        <v>0</v>
      </c>
      <c r="W186" s="197" t="str">
        <f t="shared" si="56"/>
        <v/>
      </c>
      <c r="X186" s="197" t="str">
        <f t="shared" si="55"/>
        <v/>
      </c>
    </row>
    <row r="187" spans="2:24">
      <c r="B187" s="128"/>
      <c r="C187" s="129"/>
      <c r="D187" s="113"/>
      <c r="E187" s="217"/>
      <c r="F187" s="217"/>
      <c r="G187" s="217"/>
      <c r="H187" s="217"/>
      <c r="I187" s="217"/>
      <c r="J187" s="218"/>
      <c r="K187" s="197">
        <f t="shared" si="57"/>
        <v>0</v>
      </c>
      <c r="L187" s="197">
        <f t="shared" si="58"/>
        <v>0</v>
      </c>
      <c r="M187" s="197">
        <f t="shared" si="59"/>
        <v>0</v>
      </c>
      <c r="N187" s="197">
        <f t="shared" si="60"/>
        <v>0</v>
      </c>
      <c r="O187" s="197">
        <f t="shared" si="61"/>
        <v>0</v>
      </c>
      <c r="P187" s="197">
        <f t="shared" si="62"/>
        <v>0</v>
      </c>
      <c r="Q187" s="197">
        <f t="shared" si="63"/>
        <v>0</v>
      </c>
      <c r="R187" s="197">
        <f t="shared" si="64"/>
        <v>0</v>
      </c>
      <c r="S187" s="197">
        <f t="shared" si="65"/>
        <v>0</v>
      </c>
      <c r="T187" s="197">
        <f t="shared" si="66"/>
        <v>0</v>
      </c>
      <c r="V187" s="197">
        <f t="shared" si="67"/>
        <v>0</v>
      </c>
      <c r="W187" s="197" t="str">
        <f t="shared" si="56"/>
        <v/>
      </c>
      <c r="X187" s="197" t="str">
        <f t="shared" si="55"/>
        <v/>
      </c>
    </row>
    <row r="188" spans="2:24">
      <c r="B188" s="128"/>
      <c r="C188" s="129"/>
      <c r="D188" s="113"/>
      <c r="E188" s="217"/>
      <c r="F188" s="217"/>
      <c r="G188" s="217"/>
      <c r="H188" s="217"/>
      <c r="I188" s="217"/>
      <c r="J188" s="218"/>
      <c r="K188" s="197">
        <f t="shared" si="57"/>
        <v>0</v>
      </c>
      <c r="L188" s="197">
        <f t="shared" si="58"/>
        <v>0</v>
      </c>
      <c r="M188" s="197">
        <f t="shared" si="59"/>
        <v>0</v>
      </c>
      <c r="N188" s="197">
        <f t="shared" si="60"/>
        <v>0</v>
      </c>
      <c r="O188" s="197">
        <f t="shared" si="61"/>
        <v>0</v>
      </c>
      <c r="P188" s="197">
        <f t="shared" si="62"/>
        <v>0</v>
      </c>
      <c r="Q188" s="197">
        <f t="shared" si="63"/>
        <v>0</v>
      </c>
      <c r="R188" s="197">
        <f t="shared" si="64"/>
        <v>0</v>
      </c>
      <c r="S188" s="197">
        <f t="shared" si="65"/>
        <v>0</v>
      </c>
      <c r="T188" s="197">
        <f t="shared" si="66"/>
        <v>0</v>
      </c>
      <c r="V188" s="197">
        <f t="shared" si="67"/>
        <v>0</v>
      </c>
      <c r="W188" s="197" t="str">
        <f t="shared" si="56"/>
        <v/>
      </c>
      <c r="X188" s="197" t="str">
        <f t="shared" si="55"/>
        <v/>
      </c>
    </row>
    <row r="189" spans="2:24">
      <c r="B189" s="128"/>
      <c r="C189" s="129"/>
      <c r="D189" s="113"/>
      <c r="E189" s="217"/>
      <c r="F189" s="217"/>
      <c r="G189" s="217"/>
      <c r="H189" s="217"/>
      <c r="I189" s="217"/>
      <c r="J189" s="218"/>
      <c r="K189" s="197">
        <f t="shared" si="57"/>
        <v>0</v>
      </c>
      <c r="L189" s="197">
        <f t="shared" si="58"/>
        <v>0</v>
      </c>
      <c r="M189" s="197">
        <f t="shared" si="59"/>
        <v>0</v>
      </c>
      <c r="N189" s="197">
        <f t="shared" si="60"/>
        <v>0</v>
      </c>
      <c r="O189" s="197">
        <f t="shared" si="61"/>
        <v>0</v>
      </c>
      <c r="P189" s="197">
        <f t="shared" si="62"/>
        <v>0</v>
      </c>
      <c r="Q189" s="197">
        <f t="shared" si="63"/>
        <v>0</v>
      </c>
      <c r="R189" s="197">
        <f t="shared" si="64"/>
        <v>0</v>
      </c>
      <c r="S189" s="197">
        <f t="shared" si="65"/>
        <v>0</v>
      </c>
      <c r="T189" s="197">
        <f t="shared" si="66"/>
        <v>0</v>
      </c>
      <c r="V189" s="197">
        <f t="shared" si="67"/>
        <v>0</v>
      </c>
      <c r="W189" s="197" t="str">
        <f t="shared" si="56"/>
        <v/>
      </c>
      <c r="X189" s="197" t="str">
        <f t="shared" si="55"/>
        <v/>
      </c>
    </row>
    <row r="190" spans="2:24">
      <c r="B190" s="128"/>
      <c r="C190" s="129"/>
      <c r="D190" s="113"/>
      <c r="E190" s="217"/>
      <c r="F190" s="217"/>
      <c r="G190" s="217"/>
      <c r="H190" s="217"/>
      <c r="I190" s="217"/>
      <c r="J190" s="218"/>
      <c r="K190" s="197">
        <f t="shared" si="57"/>
        <v>0</v>
      </c>
      <c r="L190" s="197">
        <f t="shared" si="58"/>
        <v>0</v>
      </c>
      <c r="M190" s="197">
        <f t="shared" si="59"/>
        <v>0</v>
      </c>
      <c r="N190" s="197">
        <f t="shared" si="60"/>
        <v>0</v>
      </c>
      <c r="O190" s="197">
        <f t="shared" si="61"/>
        <v>0</v>
      </c>
      <c r="P190" s="197">
        <f t="shared" si="62"/>
        <v>0</v>
      </c>
      <c r="Q190" s="197">
        <f t="shared" si="63"/>
        <v>0</v>
      </c>
      <c r="R190" s="197">
        <f t="shared" si="64"/>
        <v>0</v>
      </c>
      <c r="S190" s="197">
        <f t="shared" si="65"/>
        <v>0</v>
      </c>
      <c r="T190" s="197">
        <f t="shared" si="66"/>
        <v>0</v>
      </c>
      <c r="V190" s="197">
        <f t="shared" si="67"/>
        <v>0</v>
      </c>
      <c r="W190" s="197" t="str">
        <f t="shared" si="56"/>
        <v/>
      </c>
      <c r="X190" s="197" t="str">
        <f t="shared" si="55"/>
        <v/>
      </c>
    </row>
    <row r="191" spans="2:24">
      <c r="B191" s="126"/>
      <c r="C191" s="127"/>
      <c r="D191" s="113"/>
      <c r="E191" s="217"/>
      <c r="F191" s="217"/>
      <c r="G191" s="217"/>
      <c r="H191" s="217"/>
      <c r="I191" s="217"/>
      <c r="J191" s="218"/>
      <c r="K191" s="197">
        <f t="shared" si="57"/>
        <v>0</v>
      </c>
      <c r="L191" s="197">
        <f t="shared" si="58"/>
        <v>0</v>
      </c>
      <c r="M191" s="197">
        <f t="shared" si="59"/>
        <v>0</v>
      </c>
      <c r="N191" s="197">
        <f t="shared" si="60"/>
        <v>0</v>
      </c>
      <c r="O191" s="197">
        <f t="shared" si="61"/>
        <v>0</v>
      </c>
      <c r="P191" s="197">
        <f t="shared" si="62"/>
        <v>0</v>
      </c>
      <c r="Q191" s="197">
        <f t="shared" si="63"/>
        <v>0</v>
      </c>
      <c r="R191" s="197">
        <f t="shared" si="64"/>
        <v>0</v>
      </c>
      <c r="S191" s="197">
        <f t="shared" si="65"/>
        <v>0</v>
      </c>
      <c r="T191" s="197">
        <f t="shared" si="66"/>
        <v>0</v>
      </c>
      <c r="V191" s="197">
        <f t="shared" si="67"/>
        <v>0</v>
      </c>
      <c r="W191" s="197" t="str">
        <f t="shared" si="56"/>
        <v/>
      </c>
      <c r="X191" s="197" t="str">
        <f t="shared" si="55"/>
        <v/>
      </c>
    </row>
    <row r="192" spans="2:24">
      <c r="B192" s="126"/>
      <c r="C192" s="127"/>
      <c r="D192" s="113"/>
      <c r="E192" s="217"/>
      <c r="F192" s="217"/>
      <c r="G192" s="217"/>
      <c r="H192" s="217"/>
      <c r="I192" s="217"/>
      <c r="J192" s="218"/>
      <c r="K192" s="197">
        <f t="shared" si="57"/>
        <v>0</v>
      </c>
      <c r="L192" s="197">
        <f t="shared" si="58"/>
        <v>0</v>
      </c>
      <c r="M192" s="197">
        <f t="shared" si="59"/>
        <v>0</v>
      </c>
      <c r="N192" s="197">
        <f t="shared" si="60"/>
        <v>0</v>
      </c>
      <c r="O192" s="197">
        <f t="shared" si="61"/>
        <v>0</v>
      </c>
      <c r="P192" s="197">
        <f t="shared" si="62"/>
        <v>0</v>
      </c>
      <c r="Q192" s="197">
        <f t="shared" si="63"/>
        <v>0</v>
      </c>
      <c r="R192" s="197">
        <f t="shared" si="64"/>
        <v>0</v>
      </c>
      <c r="S192" s="197">
        <f t="shared" si="65"/>
        <v>0</v>
      </c>
      <c r="T192" s="197">
        <f t="shared" si="66"/>
        <v>0</v>
      </c>
      <c r="V192" s="197">
        <f t="shared" si="67"/>
        <v>0</v>
      </c>
      <c r="W192" s="197" t="str">
        <f t="shared" si="56"/>
        <v/>
      </c>
      <c r="X192" s="197" t="str">
        <f t="shared" si="55"/>
        <v/>
      </c>
    </row>
    <row r="193" spans="2:24">
      <c r="B193" s="128"/>
      <c r="C193" s="129"/>
      <c r="D193" s="113"/>
      <c r="E193" s="217"/>
      <c r="F193" s="217"/>
      <c r="G193" s="217"/>
      <c r="H193" s="217"/>
      <c r="I193" s="217"/>
      <c r="J193" s="218"/>
      <c r="K193" s="197">
        <f t="shared" si="57"/>
        <v>0</v>
      </c>
      <c r="L193" s="197">
        <f t="shared" si="58"/>
        <v>0</v>
      </c>
      <c r="M193" s="197">
        <f t="shared" si="59"/>
        <v>0</v>
      </c>
      <c r="N193" s="197">
        <f t="shared" si="60"/>
        <v>0</v>
      </c>
      <c r="O193" s="197">
        <f t="shared" si="61"/>
        <v>0</v>
      </c>
      <c r="P193" s="197">
        <f t="shared" si="62"/>
        <v>0</v>
      </c>
      <c r="Q193" s="197">
        <f t="shared" si="63"/>
        <v>0</v>
      </c>
      <c r="R193" s="197">
        <f t="shared" si="64"/>
        <v>0</v>
      </c>
      <c r="S193" s="197">
        <f t="shared" si="65"/>
        <v>0</v>
      </c>
      <c r="T193" s="197">
        <f t="shared" si="66"/>
        <v>0</v>
      </c>
      <c r="V193" s="197">
        <f t="shared" si="67"/>
        <v>0</v>
      </c>
      <c r="W193" s="197" t="str">
        <f t="shared" si="56"/>
        <v/>
      </c>
      <c r="X193" s="197" t="str">
        <f t="shared" si="55"/>
        <v/>
      </c>
    </row>
    <row r="194" spans="2:24">
      <c r="B194" s="128"/>
      <c r="C194" s="130"/>
      <c r="D194" s="113"/>
      <c r="E194" s="217"/>
      <c r="F194" s="217"/>
      <c r="G194" s="217"/>
      <c r="H194" s="217"/>
      <c r="I194" s="217"/>
      <c r="J194" s="218"/>
      <c r="K194" s="197">
        <f t="shared" si="57"/>
        <v>0</v>
      </c>
      <c r="L194" s="197">
        <f t="shared" si="58"/>
        <v>0</v>
      </c>
      <c r="M194" s="197">
        <f t="shared" si="59"/>
        <v>0</v>
      </c>
      <c r="N194" s="197">
        <f t="shared" si="60"/>
        <v>0</v>
      </c>
      <c r="O194" s="197">
        <f t="shared" si="61"/>
        <v>0</v>
      </c>
      <c r="P194" s="197">
        <f t="shared" si="62"/>
        <v>0</v>
      </c>
      <c r="Q194" s="197">
        <f t="shared" si="63"/>
        <v>0</v>
      </c>
      <c r="R194" s="197">
        <f t="shared" si="64"/>
        <v>0</v>
      </c>
      <c r="S194" s="197">
        <f t="shared" si="65"/>
        <v>0</v>
      </c>
      <c r="T194" s="197">
        <f t="shared" si="66"/>
        <v>0</v>
      </c>
      <c r="V194" s="197">
        <f t="shared" si="67"/>
        <v>0</v>
      </c>
      <c r="W194" s="197" t="str">
        <f t="shared" si="56"/>
        <v/>
      </c>
      <c r="X194" s="197" t="str">
        <f t="shared" si="55"/>
        <v/>
      </c>
    </row>
    <row r="195" spans="2:24">
      <c r="B195" s="128"/>
      <c r="C195" s="130"/>
      <c r="D195" s="113"/>
      <c r="E195" s="217"/>
      <c r="F195" s="217"/>
      <c r="G195" s="217"/>
      <c r="H195" s="217"/>
      <c r="I195" s="217"/>
      <c r="J195" s="218"/>
      <c r="K195" s="197">
        <f t="shared" si="57"/>
        <v>0</v>
      </c>
      <c r="L195" s="197">
        <f t="shared" si="58"/>
        <v>0</v>
      </c>
      <c r="M195" s="197">
        <f t="shared" si="59"/>
        <v>0</v>
      </c>
      <c r="N195" s="197">
        <f t="shared" si="60"/>
        <v>0</v>
      </c>
      <c r="O195" s="197">
        <f t="shared" si="61"/>
        <v>0</v>
      </c>
      <c r="P195" s="197">
        <f t="shared" si="62"/>
        <v>0</v>
      </c>
      <c r="Q195" s="197">
        <f t="shared" si="63"/>
        <v>0</v>
      </c>
      <c r="R195" s="197">
        <f t="shared" si="64"/>
        <v>0</v>
      </c>
      <c r="S195" s="197">
        <f t="shared" si="65"/>
        <v>0</v>
      </c>
      <c r="T195" s="197">
        <f t="shared" si="66"/>
        <v>0</v>
      </c>
      <c r="V195" s="197">
        <f t="shared" si="67"/>
        <v>0</v>
      </c>
      <c r="W195" s="197" t="str">
        <f t="shared" si="56"/>
        <v/>
      </c>
      <c r="X195" s="197" t="str">
        <f t="shared" si="55"/>
        <v/>
      </c>
    </row>
    <row r="196" spans="2:24">
      <c r="B196" s="128"/>
      <c r="C196" s="131"/>
      <c r="D196" s="113"/>
      <c r="E196" s="217"/>
      <c r="F196" s="217"/>
      <c r="G196" s="217"/>
      <c r="H196" s="217"/>
      <c r="I196" s="217"/>
      <c r="J196" s="218"/>
      <c r="K196" s="197">
        <f t="shared" si="57"/>
        <v>0</v>
      </c>
      <c r="L196" s="197">
        <f t="shared" si="58"/>
        <v>0</v>
      </c>
      <c r="M196" s="197">
        <f t="shared" si="59"/>
        <v>0</v>
      </c>
      <c r="N196" s="197">
        <f t="shared" si="60"/>
        <v>0</v>
      </c>
      <c r="O196" s="197">
        <f t="shared" si="61"/>
        <v>0</v>
      </c>
      <c r="P196" s="197">
        <f t="shared" si="62"/>
        <v>0</v>
      </c>
      <c r="Q196" s="197">
        <f t="shared" si="63"/>
        <v>0</v>
      </c>
      <c r="R196" s="197">
        <f t="shared" si="64"/>
        <v>0</v>
      </c>
      <c r="S196" s="197">
        <f t="shared" si="65"/>
        <v>0</v>
      </c>
      <c r="T196" s="197">
        <f t="shared" si="66"/>
        <v>0</v>
      </c>
      <c r="V196" s="197">
        <f t="shared" si="67"/>
        <v>0</v>
      </c>
      <c r="W196" s="197" t="str">
        <f t="shared" si="56"/>
        <v/>
      </c>
      <c r="X196" s="197" t="str">
        <f t="shared" si="55"/>
        <v/>
      </c>
    </row>
    <row r="197" spans="2:24">
      <c r="B197" s="128"/>
      <c r="C197" s="129"/>
      <c r="D197" s="113"/>
      <c r="E197" s="217"/>
      <c r="F197" s="217"/>
      <c r="G197" s="217"/>
      <c r="H197" s="217"/>
      <c r="I197" s="217"/>
      <c r="J197" s="218"/>
      <c r="K197" s="197">
        <f t="shared" si="57"/>
        <v>0</v>
      </c>
      <c r="L197" s="197">
        <f t="shared" si="58"/>
        <v>0</v>
      </c>
      <c r="M197" s="197">
        <f t="shared" si="59"/>
        <v>0</v>
      </c>
      <c r="N197" s="197">
        <f t="shared" si="60"/>
        <v>0</v>
      </c>
      <c r="O197" s="197">
        <f t="shared" si="61"/>
        <v>0</v>
      </c>
      <c r="P197" s="197">
        <f t="shared" si="62"/>
        <v>0</v>
      </c>
      <c r="Q197" s="197">
        <f t="shared" si="63"/>
        <v>0</v>
      </c>
      <c r="R197" s="197">
        <f t="shared" si="64"/>
        <v>0</v>
      </c>
      <c r="S197" s="197">
        <f t="shared" si="65"/>
        <v>0</v>
      </c>
      <c r="T197" s="197">
        <f t="shared" si="66"/>
        <v>0</v>
      </c>
      <c r="V197" s="197">
        <f t="shared" si="67"/>
        <v>0</v>
      </c>
      <c r="W197" s="197" t="str">
        <f t="shared" si="56"/>
        <v/>
      </c>
      <c r="X197" s="197" t="str">
        <f t="shared" si="55"/>
        <v/>
      </c>
    </row>
    <row r="198" spans="2:24">
      <c r="B198" s="128"/>
      <c r="C198" s="129"/>
      <c r="D198" s="113"/>
      <c r="E198" s="217"/>
      <c r="F198" s="217"/>
      <c r="G198" s="217"/>
      <c r="H198" s="217"/>
      <c r="I198" s="217"/>
      <c r="J198" s="218"/>
      <c r="K198" s="197">
        <f t="shared" si="57"/>
        <v>0</v>
      </c>
      <c r="L198" s="197">
        <f t="shared" si="58"/>
        <v>0</v>
      </c>
      <c r="M198" s="197">
        <f t="shared" si="59"/>
        <v>0</v>
      </c>
      <c r="N198" s="197">
        <f t="shared" si="60"/>
        <v>0</v>
      </c>
      <c r="O198" s="197">
        <f t="shared" si="61"/>
        <v>0</v>
      </c>
      <c r="P198" s="197">
        <f t="shared" si="62"/>
        <v>0</v>
      </c>
      <c r="Q198" s="197">
        <f t="shared" si="63"/>
        <v>0</v>
      </c>
      <c r="R198" s="197">
        <f t="shared" si="64"/>
        <v>0</v>
      </c>
      <c r="S198" s="197">
        <f t="shared" si="65"/>
        <v>0</v>
      </c>
      <c r="T198" s="197">
        <f t="shared" si="66"/>
        <v>0</v>
      </c>
      <c r="V198" s="197">
        <f t="shared" si="67"/>
        <v>0</v>
      </c>
      <c r="W198" s="197" t="str">
        <f t="shared" si="56"/>
        <v/>
      </c>
      <c r="X198" s="197" t="str">
        <f t="shared" si="55"/>
        <v/>
      </c>
    </row>
    <row r="199" spans="2:24">
      <c r="B199" s="128"/>
      <c r="C199" s="129"/>
      <c r="D199" s="113"/>
      <c r="E199" s="217"/>
      <c r="F199" s="217"/>
      <c r="G199" s="217"/>
      <c r="H199" s="217"/>
      <c r="I199" s="217"/>
      <c r="J199" s="218"/>
      <c r="K199" s="197">
        <f t="shared" si="57"/>
        <v>0</v>
      </c>
      <c r="L199" s="197">
        <f t="shared" si="58"/>
        <v>0</v>
      </c>
      <c r="M199" s="197">
        <f t="shared" si="59"/>
        <v>0</v>
      </c>
      <c r="N199" s="197">
        <f t="shared" si="60"/>
        <v>0</v>
      </c>
      <c r="O199" s="197">
        <f t="shared" si="61"/>
        <v>0</v>
      </c>
      <c r="P199" s="197">
        <f t="shared" si="62"/>
        <v>0</v>
      </c>
      <c r="Q199" s="197">
        <f t="shared" si="63"/>
        <v>0</v>
      </c>
      <c r="R199" s="197">
        <f t="shared" si="64"/>
        <v>0</v>
      </c>
      <c r="S199" s="197">
        <f t="shared" si="65"/>
        <v>0</v>
      </c>
      <c r="T199" s="197">
        <f t="shared" si="66"/>
        <v>0</v>
      </c>
      <c r="V199" s="197">
        <f t="shared" si="67"/>
        <v>0</v>
      </c>
      <c r="W199" s="197" t="str">
        <f t="shared" si="56"/>
        <v/>
      </c>
      <c r="X199" s="197" t="str">
        <f t="shared" si="55"/>
        <v/>
      </c>
    </row>
    <row r="200" spans="2:24">
      <c r="B200" s="128"/>
      <c r="C200" s="129"/>
      <c r="D200" s="113"/>
      <c r="E200" s="217"/>
      <c r="F200" s="217"/>
      <c r="G200" s="217"/>
      <c r="H200" s="217"/>
      <c r="I200" s="217"/>
      <c r="J200" s="218"/>
      <c r="K200" s="197">
        <f t="shared" si="57"/>
        <v>0</v>
      </c>
      <c r="L200" s="197">
        <f t="shared" si="58"/>
        <v>0</v>
      </c>
      <c r="M200" s="197">
        <f t="shared" si="59"/>
        <v>0</v>
      </c>
      <c r="N200" s="197">
        <f t="shared" si="60"/>
        <v>0</v>
      </c>
      <c r="O200" s="197">
        <f t="shared" si="61"/>
        <v>0</v>
      </c>
      <c r="P200" s="197">
        <f t="shared" si="62"/>
        <v>0</v>
      </c>
      <c r="Q200" s="197">
        <f t="shared" si="63"/>
        <v>0</v>
      </c>
      <c r="R200" s="197">
        <f t="shared" si="64"/>
        <v>0</v>
      </c>
      <c r="S200" s="197">
        <f t="shared" si="65"/>
        <v>0</v>
      </c>
      <c r="T200" s="197">
        <f t="shared" si="66"/>
        <v>0</v>
      </c>
      <c r="V200" s="197">
        <f t="shared" si="67"/>
        <v>0</v>
      </c>
      <c r="W200" s="197" t="str">
        <f t="shared" si="56"/>
        <v/>
      </c>
      <c r="X200" s="197" t="str">
        <f t="shared" si="55"/>
        <v/>
      </c>
    </row>
    <row r="201" spans="2:24">
      <c r="B201" s="128"/>
      <c r="C201" s="129"/>
      <c r="D201" s="113"/>
      <c r="E201" s="217"/>
      <c r="F201" s="217"/>
      <c r="G201" s="217"/>
      <c r="H201" s="217"/>
      <c r="I201" s="217"/>
      <c r="J201" s="218"/>
      <c r="K201" s="197">
        <f t="shared" si="57"/>
        <v>0</v>
      </c>
      <c r="L201" s="197">
        <f t="shared" si="58"/>
        <v>0</v>
      </c>
      <c r="M201" s="197">
        <f t="shared" si="59"/>
        <v>0</v>
      </c>
      <c r="N201" s="197">
        <f t="shared" si="60"/>
        <v>0</v>
      </c>
      <c r="O201" s="197">
        <f t="shared" si="61"/>
        <v>0</v>
      </c>
      <c r="P201" s="197">
        <f t="shared" si="62"/>
        <v>0</v>
      </c>
      <c r="Q201" s="197">
        <f t="shared" si="63"/>
        <v>0</v>
      </c>
      <c r="R201" s="197">
        <f t="shared" si="64"/>
        <v>0</v>
      </c>
      <c r="S201" s="197">
        <f t="shared" si="65"/>
        <v>0</v>
      </c>
      <c r="T201" s="197">
        <f t="shared" si="66"/>
        <v>0</v>
      </c>
      <c r="V201" s="197">
        <f t="shared" si="67"/>
        <v>0</v>
      </c>
      <c r="W201" s="197" t="str">
        <f t="shared" si="56"/>
        <v/>
      </c>
      <c r="X201" s="197" t="str">
        <f t="shared" ref="X201:X210" si="68">IFERROR(INDEX($P201:$T201,MATCH($W201,$P$10:$T$10,0)),"")</f>
        <v/>
      </c>
    </row>
    <row r="202" spans="2:24">
      <c r="B202" s="128"/>
      <c r="C202" s="129"/>
      <c r="D202" s="113"/>
      <c r="E202" s="217"/>
      <c r="F202" s="217"/>
      <c r="G202" s="217"/>
      <c r="H202" s="217"/>
      <c r="I202" s="217"/>
      <c r="J202" s="218"/>
      <c r="K202" s="197">
        <f t="shared" si="57"/>
        <v>0</v>
      </c>
      <c r="L202" s="197">
        <f t="shared" si="58"/>
        <v>0</v>
      </c>
      <c r="M202" s="197">
        <f t="shared" si="59"/>
        <v>0</v>
      </c>
      <c r="N202" s="197">
        <f t="shared" si="60"/>
        <v>0</v>
      </c>
      <c r="O202" s="197">
        <f t="shared" si="61"/>
        <v>0</v>
      </c>
      <c r="P202" s="197">
        <f t="shared" si="62"/>
        <v>0</v>
      </c>
      <c r="Q202" s="197">
        <f t="shared" si="63"/>
        <v>0</v>
      </c>
      <c r="R202" s="197">
        <f t="shared" si="64"/>
        <v>0</v>
      </c>
      <c r="S202" s="197">
        <f t="shared" si="65"/>
        <v>0</v>
      </c>
      <c r="T202" s="197">
        <f t="shared" si="66"/>
        <v>0</v>
      </c>
      <c r="V202" s="197">
        <f t="shared" si="67"/>
        <v>0</v>
      </c>
      <c r="W202" s="197" t="str">
        <f t="shared" si="56"/>
        <v/>
      </c>
      <c r="X202" s="197" t="str">
        <f t="shared" si="68"/>
        <v/>
      </c>
    </row>
    <row r="203" spans="2:24">
      <c r="B203" s="128"/>
      <c r="C203" s="129"/>
      <c r="D203" s="113"/>
      <c r="E203" s="217"/>
      <c r="F203" s="217"/>
      <c r="G203" s="217"/>
      <c r="H203" s="217"/>
      <c r="I203" s="217"/>
      <c r="J203" s="218"/>
      <c r="K203" s="197">
        <f t="shared" si="57"/>
        <v>0</v>
      </c>
      <c r="L203" s="197">
        <f t="shared" si="58"/>
        <v>0</v>
      </c>
      <c r="M203" s="197">
        <f t="shared" si="59"/>
        <v>0</v>
      </c>
      <c r="N203" s="197">
        <f t="shared" si="60"/>
        <v>0</v>
      </c>
      <c r="O203" s="197">
        <f t="shared" si="61"/>
        <v>0</v>
      </c>
      <c r="P203" s="197">
        <f t="shared" si="62"/>
        <v>0</v>
      </c>
      <c r="Q203" s="197">
        <f t="shared" si="63"/>
        <v>0</v>
      </c>
      <c r="R203" s="197">
        <f t="shared" si="64"/>
        <v>0</v>
      </c>
      <c r="S203" s="197">
        <f t="shared" si="65"/>
        <v>0</v>
      </c>
      <c r="T203" s="197">
        <f t="shared" si="66"/>
        <v>0</v>
      </c>
      <c r="V203" s="197">
        <f t="shared" si="67"/>
        <v>0</v>
      </c>
      <c r="W203" s="197" t="str">
        <f t="shared" ref="W203:W210" si="69">IFERROR(INDEX($E$10:$I$10,MATCH($V203,$E203:$I203,0)),"")</f>
        <v/>
      </c>
      <c r="X203" s="197" t="str">
        <f t="shared" si="68"/>
        <v/>
      </c>
    </row>
    <row r="204" spans="2:24">
      <c r="B204" s="128"/>
      <c r="C204" s="129"/>
      <c r="D204" s="113"/>
      <c r="E204" s="217"/>
      <c r="F204" s="217"/>
      <c r="G204" s="217"/>
      <c r="H204" s="217"/>
      <c r="I204" s="217"/>
      <c r="J204" s="218"/>
      <c r="K204" s="197">
        <f t="shared" si="57"/>
        <v>0</v>
      </c>
      <c r="L204" s="197">
        <f t="shared" si="58"/>
        <v>0</v>
      </c>
      <c r="M204" s="197">
        <f t="shared" si="59"/>
        <v>0</v>
      </c>
      <c r="N204" s="197">
        <f t="shared" si="60"/>
        <v>0</v>
      </c>
      <c r="O204" s="197">
        <f t="shared" si="61"/>
        <v>0</v>
      </c>
      <c r="P204" s="197">
        <f t="shared" si="62"/>
        <v>0</v>
      </c>
      <c r="Q204" s="197">
        <f t="shared" si="63"/>
        <v>0</v>
      </c>
      <c r="R204" s="197">
        <f t="shared" si="64"/>
        <v>0</v>
      </c>
      <c r="S204" s="197">
        <f t="shared" si="65"/>
        <v>0</v>
      </c>
      <c r="T204" s="197">
        <f t="shared" si="66"/>
        <v>0</v>
      </c>
      <c r="V204" s="197">
        <f t="shared" si="67"/>
        <v>0</v>
      </c>
      <c r="W204" s="197" t="str">
        <f t="shared" si="69"/>
        <v/>
      </c>
      <c r="X204" s="197" t="str">
        <f t="shared" si="68"/>
        <v/>
      </c>
    </row>
    <row r="205" spans="2:24">
      <c r="B205" s="128"/>
      <c r="C205" s="129"/>
      <c r="D205" s="113"/>
      <c r="E205" s="217"/>
      <c r="F205" s="217"/>
      <c r="G205" s="217"/>
      <c r="H205" s="217"/>
      <c r="I205" s="217"/>
      <c r="J205" s="218"/>
      <c r="K205" s="197">
        <f t="shared" si="57"/>
        <v>0</v>
      </c>
      <c r="L205" s="197">
        <f t="shared" si="58"/>
        <v>0</v>
      </c>
      <c r="M205" s="197">
        <f t="shared" si="59"/>
        <v>0</v>
      </c>
      <c r="N205" s="197">
        <f t="shared" si="60"/>
        <v>0</v>
      </c>
      <c r="O205" s="197">
        <f t="shared" si="61"/>
        <v>0</v>
      </c>
      <c r="P205" s="197">
        <f t="shared" si="62"/>
        <v>0</v>
      </c>
      <c r="Q205" s="197">
        <f t="shared" si="63"/>
        <v>0</v>
      </c>
      <c r="R205" s="197">
        <f t="shared" si="64"/>
        <v>0</v>
      </c>
      <c r="S205" s="197">
        <f t="shared" si="65"/>
        <v>0</v>
      </c>
      <c r="T205" s="197">
        <f t="shared" si="66"/>
        <v>0</v>
      </c>
      <c r="V205" s="197">
        <f t="shared" si="67"/>
        <v>0</v>
      </c>
      <c r="W205" s="197" t="str">
        <f t="shared" si="69"/>
        <v/>
      </c>
      <c r="X205" s="197" t="str">
        <f t="shared" si="68"/>
        <v/>
      </c>
    </row>
    <row r="206" spans="2:24">
      <c r="B206" s="128"/>
      <c r="C206" s="129"/>
      <c r="D206" s="113"/>
      <c r="E206" s="217"/>
      <c r="F206" s="217"/>
      <c r="G206" s="217"/>
      <c r="H206" s="217"/>
      <c r="I206" s="217"/>
      <c r="J206" s="218"/>
      <c r="K206" s="197">
        <f t="shared" ref="K206:K210" si="70">D206*E206</f>
        <v>0</v>
      </c>
      <c r="L206" s="197">
        <f t="shared" ref="L206:L210" si="71">D206*F206</f>
        <v>0</v>
      </c>
      <c r="M206" s="197">
        <f t="shared" ref="M206:M210" si="72">D206*G206</f>
        <v>0</v>
      </c>
      <c r="N206" s="197">
        <f t="shared" ref="N206:N210" si="73">D206*H206</f>
        <v>0</v>
      </c>
      <c r="O206" s="197">
        <f t="shared" ref="O206:O210" si="74">D206*I206</f>
        <v>0</v>
      </c>
      <c r="P206" s="197">
        <f t="shared" ref="P206:P210" si="75">K206/(1-$J206)</f>
        <v>0</v>
      </c>
      <c r="Q206" s="197">
        <f t="shared" ref="Q206:Q210" si="76">L206/(1-$J206)</f>
        <v>0</v>
      </c>
      <c r="R206" s="197">
        <f t="shared" ref="R206:R210" si="77">M206/(1-$J206)</f>
        <v>0</v>
      </c>
      <c r="S206" s="197">
        <f t="shared" ref="S206:S210" si="78">N206/(1-$J206)</f>
        <v>0</v>
      </c>
      <c r="T206" s="197">
        <f t="shared" ref="T206:T210" si="79">O206/(1-$J206)</f>
        <v>0</v>
      </c>
      <c r="V206" s="197">
        <f t="shared" ref="V206:V210" si="80">MIN(E206:I206)</f>
        <v>0</v>
      </c>
      <c r="W206" s="197" t="str">
        <f t="shared" si="69"/>
        <v/>
      </c>
      <c r="X206" s="197" t="str">
        <f t="shared" si="68"/>
        <v/>
      </c>
    </row>
    <row r="207" spans="2:24">
      <c r="B207" s="128"/>
      <c r="C207" s="129"/>
      <c r="D207" s="113"/>
      <c r="E207" s="217"/>
      <c r="F207" s="217"/>
      <c r="G207" s="217"/>
      <c r="H207" s="217"/>
      <c r="I207" s="217"/>
      <c r="J207" s="218"/>
      <c r="K207" s="197">
        <f t="shared" si="70"/>
        <v>0</v>
      </c>
      <c r="L207" s="197">
        <f t="shared" si="71"/>
        <v>0</v>
      </c>
      <c r="M207" s="197">
        <f t="shared" si="72"/>
        <v>0</v>
      </c>
      <c r="N207" s="197">
        <f t="shared" si="73"/>
        <v>0</v>
      </c>
      <c r="O207" s="197">
        <f t="shared" si="74"/>
        <v>0</v>
      </c>
      <c r="P207" s="197">
        <f t="shared" si="75"/>
        <v>0</v>
      </c>
      <c r="Q207" s="197">
        <f t="shared" si="76"/>
        <v>0</v>
      </c>
      <c r="R207" s="197">
        <f t="shared" si="77"/>
        <v>0</v>
      </c>
      <c r="S207" s="197">
        <f t="shared" si="78"/>
        <v>0</v>
      </c>
      <c r="T207" s="197">
        <f t="shared" si="79"/>
        <v>0</v>
      </c>
      <c r="V207" s="197">
        <f t="shared" si="80"/>
        <v>0</v>
      </c>
      <c r="W207" s="197" t="str">
        <f t="shared" si="69"/>
        <v/>
      </c>
      <c r="X207" s="197" t="str">
        <f t="shared" si="68"/>
        <v/>
      </c>
    </row>
    <row r="208" spans="2:24">
      <c r="B208" s="128"/>
      <c r="C208" s="129"/>
      <c r="D208" s="113"/>
      <c r="E208" s="217"/>
      <c r="F208" s="217"/>
      <c r="G208" s="217"/>
      <c r="H208" s="217"/>
      <c r="I208" s="217"/>
      <c r="J208" s="218"/>
      <c r="K208" s="197">
        <f t="shared" si="70"/>
        <v>0</v>
      </c>
      <c r="L208" s="197">
        <f t="shared" si="71"/>
        <v>0</v>
      </c>
      <c r="M208" s="197">
        <f t="shared" si="72"/>
        <v>0</v>
      </c>
      <c r="N208" s="197">
        <f t="shared" si="73"/>
        <v>0</v>
      </c>
      <c r="O208" s="197">
        <f t="shared" si="74"/>
        <v>0</v>
      </c>
      <c r="P208" s="197">
        <f t="shared" si="75"/>
        <v>0</v>
      </c>
      <c r="Q208" s="197">
        <f t="shared" si="76"/>
        <v>0</v>
      </c>
      <c r="R208" s="197">
        <f t="shared" si="77"/>
        <v>0</v>
      </c>
      <c r="S208" s="197">
        <f t="shared" si="78"/>
        <v>0</v>
      </c>
      <c r="T208" s="197">
        <f t="shared" si="79"/>
        <v>0</v>
      </c>
      <c r="V208" s="197">
        <f t="shared" si="80"/>
        <v>0</v>
      </c>
      <c r="W208" s="197" t="str">
        <f t="shared" si="69"/>
        <v/>
      </c>
      <c r="X208" s="197" t="str">
        <f t="shared" si="68"/>
        <v/>
      </c>
    </row>
    <row r="209" spans="2:24">
      <c r="B209" s="128"/>
      <c r="C209" s="129"/>
      <c r="D209" s="113"/>
      <c r="E209" s="217"/>
      <c r="F209" s="217"/>
      <c r="G209" s="217"/>
      <c r="H209" s="217"/>
      <c r="I209" s="217"/>
      <c r="J209" s="218"/>
      <c r="K209" s="197">
        <f t="shared" si="70"/>
        <v>0</v>
      </c>
      <c r="L209" s="197">
        <f t="shared" si="71"/>
        <v>0</v>
      </c>
      <c r="M209" s="197">
        <f t="shared" si="72"/>
        <v>0</v>
      </c>
      <c r="N209" s="197">
        <f t="shared" si="73"/>
        <v>0</v>
      </c>
      <c r="O209" s="197">
        <f t="shared" si="74"/>
        <v>0</v>
      </c>
      <c r="P209" s="197">
        <f t="shared" si="75"/>
        <v>0</v>
      </c>
      <c r="Q209" s="197">
        <f t="shared" si="76"/>
        <v>0</v>
      </c>
      <c r="R209" s="197">
        <f t="shared" si="77"/>
        <v>0</v>
      </c>
      <c r="S209" s="197">
        <f t="shared" si="78"/>
        <v>0</v>
      </c>
      <c r="T209" s="197">
        <f t="shared" si="79"/>
        <v>0</v>
      </c>
      <c r="V209" s="197">
        <f t="shared" si="80"/>
        <v>0</v>
      </c>
      <c r="W209" s="197" t="str">
        <f t="shared" si="69"/>
        <v/>
      </c>
      <c r="X209" s="197" t="str">
        <f t="shared" si="68"/>
        <v/>
      </c>
    </row>
    <row r="210" spans="2:24">
      <c r="B210" s="128"/>
      <c r="C210" s="129"/>
      <c r="D210" s="113"/>
      <c r="E210" s="217"/>
      <c r="F210" s="217"/>
      <c r="G210" s="217"/>
      <c r="H210" s="217"/>
      <c r="I210" s="217"/>
      <c r="J210" s="218"/>
      <c r="K210" s="197">
        <f t="shared" si="70"/>
        <v>0</v>
      </c>
      <c r="L210" s="197">
        <f t="shared" si="71"/>
        <v>0</v>
      </c>
      <c r="M210" s="197">
        <f t="shared" si="72"/>
        <v>0</v>
      </c>
      <c r="N210" s="197">
        <f t="shared" si="73"/>
        <v>0</v>
      </c>
      <c r="O210" s="197">
        <f t="shared" si="74"/>
        <v>0</v>
      </c>
      <c r="P210" s="197">
        <f t="shared" si="75"/>
        <v>0</v>
      </c>
      <c r="Q210" s="197">
        <f t="shared" si="76"/>
        <v>0</v>
      </c>
      <c r="R210" s="197">
        <f t="shared" si="77"/>
        <v>0</v>
      </c>
      <c r="S210" s="197">
        <f t="shared" si="78"/>
        <v>0</v>
      </c>
      <c r="T210" s="197">
        <f t="shared" si="79"/>
        <v>0</v>
      </c>
      <c r="V210" s="197">
        <f t="shared" si="80"/>
        <v>0</v>
      </c>
      <c r="W210" s="197" t="str">
        <f t="shared" si="69"/>
        <v/>
      </c>
      <c r="X210" s="197" t="str">
        <f t="shared" si="68"/>
        <v/>
      </c>
    </row>
  </sheetData>
  <dataConsolidate function="varp"/>
  <mergeCells count="21">
    <mergeCell ref="P8:T9"/>
    <mergeCell ref="K8:O9"/>
    <mergeCell ref="E8:I8"/>
    <mergeCell ref="B8:B10"/>
    <mergeCell ref="C8:C10"/>
    <mergeCell ref="D8:D10"/>
    <mergeCell ref="E9:I9"/>
    <mergeCell ref="K2:L2"/>
    <mergeCell ref="E1:O1"/>
    <mergeCell ref="C1:D1"/>
    <mergeCell ref="E2:F2"/>
    <mergeCell ref="M3:N3"/>
    <mergeCell ref="C2:D2"/>
    <mergeCell ref="C3:D3"/>
    <mergeCell ref="F6:G6"/>
    <mergeCell ref="F7:G7"/>
    <mergeCell ref="C4:D4"/>
    <mergeCell ref="C5:D5"/>
    <mergeCell ref="F3:G3"/>
    <mergeCell ref="F4:G4"/>
    <mergeCell ref="F5:G5"/>
  </mergeCells>
  <phoneticPr fontId="0" type="noConversion"/>
  <conditionalFormatting sqref="D11:J100">
    <cfRule type="cellIs" dxfId="21" priority="18" stopIfTrue="1" operator="equal">
      <formula>0</formula>
    </cfRule>
  </conditionalFormatting>
  <conditionalFormatting sqref="G15:G32">
    <cfRule type="cellIs" dxfId="20" priority="16" stopIfTrue="1" operator="equal">
      <formula>0</formula>
    </cfRule>
  </conditionalFormatting>
  <conditionalFormatting sqref="F27:F32">
    <cfRule type="cellIs" dxfId="19" priority="15" stopIfTrue="1" operator="equal">
      <formula>0</formula>
    </cfRule>
  </conditionalFormatting>
  <conditionalFormatting sqref="F26">
    <cfRule type="cellIs" dxfId="18" priority="12" stopIfTrue="1" operator="equal">
      <formula>0</formula>
    </cfRule>
  </conditionalFormatting>
  <conditionalFormatting sqref="D101:J115">
    <cfRule type="cellIs" dxfId="15" priority="8" stopIfTrue="1" operator="equal">
      <formula>0</formula>
    </cfRule>
  </conditionalFormatting>
  <conditionalFormatting sqref="D116:J130">
    <cfRule type="cellIs" dxfId="13" priority="7" stopIfTrue="1" operator="equal">
      <formula>0</formula>
    </cfRule>
  </conditionalFormatting>
  <conditionalFormatting sqref="D131:J145">
    <cfRule type="cellIs" dxfId="11" priority="6" stopIfTrue="1" operator="equal">
      <formula>0</formula>
    </cfRule>
  </conditionalFormatting>
  <conditionalFormatting sqref="D146:J160">
    <cfRule type="cellIs" dxfId="9" priority="5" stopIfTrue="1" operator="equal">
      <formula>0</formula>
    </cfRule>
  </conditionalFormatting>
  <conditionalFormatting sqref="D161:J175">
    <cfRule type="cellIs" dxfId="7" priority="4" stopIfTrue="1" operator="equal">
      <formula>0</formula>
    </cfRule>
  </conditionalFormatting>
  <conditionalFormatting sqref="D176:J190">
    <cfRule type="cellIs" dxfId="5" priority="3" stopIfTrue="1" operator="equal">
      <formula>0</formula>
    </cfRule>
  </conditionalFormatting>
  <conditionalFormatting sqref="D191:J205">
    <cfRule type="cellIs" dxfId="3" priority="2" stopIfTrue="1" operator="equal">
      <formula>0</formula>
    </cfRule>
  </conditionalFormatting>
  <conditionalFormatting sqref="D206:J210">
    <cfRule type="cellIs" dxfId="1" priority="1" stopIfTrue="1" operator="equal">
      <formula>0</formula>
    </cfRule>
  </conditionalFormatting>
  <dataValidations count="2">
    <dataValidation showInputMessage="1" showErrorMessage="1" sqref="D11:D210"/>
    <dataValidation type="list" allowBlank="1" showInputMessage="1" showErrorMessage="1" sqref="J11:J210">
      <formula1>MarginPct</formula1>
    </dataValidation>
  </dataValidations>
  <printOptions gridLines="1"/>
  <pageMargins left="0.75" right="0.5" top="0.5" bottom="0.75" header="0.5" footer="0.5"/>
  <pageSetup scale="73" fitToHeight="0" orientation="landscape" r:id="rId1"/>
  <headerFooter alignWithMargins="0">
    <oddFooter>&amp;L&amp;D&amp;C&amp;P of &amp;N&amp;R&amp;F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B1:J43"/>
  <sheetViews>
    <sheetView workbookViewId="0">
      <selection activeCell="C6" sqref="C6"/>
    </sheetView>
  </sheetViews>
  <sheetFormatPr defaultRowHeight="12.75"/>
  <cols>
    <col min="1" max="1" width="2" customWidth="1"/>
    <col min="2" max="2" width="15.85546875" customWidth="1"/>
    <col min="3" max="3" width="18.28515625" bestFit="1" customWidth="1"/>
    <col min="4" max="4" width="18.140625" customWidth="1"/>
    <col min="5" max="5" width="19.5703125" customWidth="1"/>
    <col min="6" max="6" width="13.140625" customWidth="1"/>
    <col min="7" max="7" width="16.85546875" customWidth="1"/>
    <col min="8" max="8" width="17.28515625" customWidth="1"/>
    <col min="9" max="9" width="18.5703125" customWidth="1"/>
    <col min="10" max="10" width="17.42578125" customWidth="1"/>
  </cols>
  <sheetData>
    <row r="1" spans="2:10" ht="23.25" customHeight="1">
      <c r="B1" s="299" t="s">
        <v>55</v>
      </c>
      <c r="C1" s="300"/>
      <c r="D1" s="300"/>
      <c r="E1" s="300"/>
      <c r="F1" s="300"/>
      <c r="G1" s="300"/>
      <c r="H1" s="301"/>
    </row>
    <row r="2" spans="2:10" ht="17.25" customHeight="1">
      <c r="B2" s="110" t="s">
        <v>30</v>
      </c>
      <c r="C2" s="84" t="s">
        <v>31</v>
      </c>
      <c r="D2" s="84" t="s">
        <v>32</v>
      </c>
      <c r="E2" s="84" t="s">
        <v>33</v>
      </c>
      <c r="F2" s="84" t="s">
        <v>35</v>
      </c>
      <c r="G2" s="311" t="s">
        <v>56</v>
      </c>
      <c r="H2" s="312"/>
    </row>
    <row r="3" spans="2:10" ht="17.25" customHeight="1">
      <c r="B3" s="150" t="str">
        <f>IF('TASK LIST SC'!D2="","",'TASK LIST SC'!D2)</f>
        <v/>
      </c>
      <c r="C3" s="151" t="str">
        <f>'TASK LIST SC'!D3</f>
        <v/>
      </c>
      <c r="D3" s="151" t="str">
        <f>'TASK LIST SC'!F2</f>
        <v/>
      </c>
      <c r="E3" s="151" t="str">
        <f>'TASK LIST SC'!F3</f>
        <v/>
      </c>
      <c r="F3" s="152" t="str">
        <f>'TASK LIST SC'!I3</f>
        <v/>
      </c>
      <c r="G3" s="309" t="str">
        <f>'TASK LIST SC'!J2</f>
        <v/>
      </c>
      <c r="H3" s="310"/>
    </row>
    <row r="4" spans="2:10" ht="33" customHeight="1">
      <c r="B4" s="229" t="s">
        <v>58</v>
      </c>
      <c r="C4" s="229"/>
      <c r="D4" s="229"/>
      <c r="E4" s="229"/>
      <c r="G4" s="229" t="s">
        <v>79</v>
      </c>
      <c r="H4" s="229"/>
    </row>
    <row r="5" spans="2:10" ht="17.25" customHeight="1">
      <c r="C5" s="8" t="s">
        <v>22</v>
      </c>
      <c r="D5" s="8" t="s">
        <v>77</v>
      </c>
      <c r="E5" s="135" t="s">
        <v>98</v>
      </c>
      <c r="G5" s="84" t="s">
        <v>59</v>
      </c>
      <c r="H5" s="84" t="s">
        <v>77</v>
      </c>
    </row>
    <row r="6" spans="2:10" ht="17.25" customHeight="1">
      <c r="B6" s="61" t="s">
        <v>74</v>
      </c>
      <c r="C6" s="153">
        <f>'HRS DIST #1 SC'!C85</f>
        <v>160</v>
      </c>
      <c r="D6" s="158">
        <f>'HRS DIST #1 SC'!D85</f>
        <v>12800</v>
      </c>
      <c r="E6" s="159">
        <f>IFERROR(D6/C6,"")</f>
        <v>80</v>
      </c>
      <c r="G6" s="85" t="str">
        <f>'PARTS LIST SC'!E10</f>
        <v>CAT</v>
      </c>
      <c r="H6" s="157">
        <f>'PARTS LIST SC'!L3</f>
        <v>60426.66</v>
      </c>
    </row>
    <row r="7" spans="2:10" ht="17.25" customHeight="1">
      <c r="B7" s="61" t="s">
        <v>19</v>
      </c>
      <c r="C7" s="84"/>
      <c r="D7" s="157">
        <f>'HRS DIST #1 SC'!D86</f>
        <v>0</v>
      </c>
      <c r="G7" s="61" t="str">
        <f>'PARTS LIST SC'!K4</f>
        <v>IPD</v>
      </c>
      <c r="H7" s="157">
        <f>'PARTS LIST SC'!L4</f>
        <v>0</v>
      </c>
    </row>
    <row r="8" spans="2:10" ht="17.25" customHeight="1">
      <c r="B8" s="61" t="s">
        <v>75</v>
      </c>
      <c r="C8" s="151">
        <f>'HRS DIST #1 SC'!C87</f>
        <v>0</v>
      </c>
      <c r="D8" s="157">
        <f>'HRS DIST #1 SC'!D87</f>
        <v>0</v>
      </c>
      <c r="G8" s="61" t="str">
        <f>'PARTS LIST SC'!K5</f>
        <v>Coastal Casting</v>
      </c>
      <c r="H8" s="157">
        <f>'PARTS LIST SC'!L5</f>
        <v>0</v>
      </c>
    </row>
    <row r="9" spans="2:10" ht="17.25" customHeight="1">
      <c r="B9" s="61" t="s">
        <v>23</v>
      </c>
      <c r="C9" s="84"/>
      <c r="D9" s="157">
        <f>'HRS DIST #1 SC'!D88</f>
        <v>0</v>
      </c>
      <c r="G9" s="61" t="str">
        <f>'PARTS LIST SC'!K6</f>
        <v>Misc</v>
      </c>
      <c r="H9" s="157">
        <f>'PARTS LIST SC'!L6</f>
        <v>0</v>
      </c>
    </row>
    <row r="10" spans="2:10" ht="17.25" customHeight="1" thickBot="1">
      <c r="B10" s="133" t="s">
        <v>57</v>
      </c>
      <c r="C10" s="134"/>
      <c r="D10" s="156">
        <f>'HRS DIST #1 SC'!D89</f>
        <v>0</v>
      </c>
      <c r="G10" s="133" t="str">
        <f>'PARTS LIST SC'!K7</f>
        <v>ISC</v>
      </c>
      <c r="H10" s="156">
        <f>'PARTS LIST SC'!L7</f>
        <v>0</v>
      </c>
    </row>
    <row r="11" spans="2:10" ht="17.25" customHeight="1" thickTop="1">
      <c r="B11" s="132" t="s">
        <v>61</v>
      </c>
      <c r="C11" s="154">
        <f>SUM(C6:C10)</f>
        <v>160</v>
      </c>
      <c r="D11" s="155">
        <f>SUM(D6:D10)</f>
        <v>12800</v>
      </c>
      <c r="G11" s="136" t="s">
        <v>62</v>
      </c>
      <c r="H11" s="160">
        <f>SUM(H6:H10)</f>
        <v>60426.66</v>
      </c>
      <c r="J11" s="24"/>
    </row>
    <row r="12" spans="2:10" ht="17.25" customHeight="1">
      <c r="B12" s="17"/>
      <c r="C12" s="18"/>
      <c r="D12" s="19"/>
      <c r="F12" s="314" t="s">
        <v>90</v>
      </c>
      <c r="G12" s="314"/>
      <c r="H12" s="161">
        <v>3</v>
      </c>
      <c r="I12" t="s">
        <v>87</v>
      </c>
    </row>
    <row r="13" spans="2:10" ht="17.25" customHeight="1">
      <c r="B13" s="313" t="str">
        <f>'HRS DIST #1 SC'!E86</f>
        <v>Field/Shop Misc. Supplies (%)</v>
      </c>
      <c r="C13" s="313"/>
      <c r="D13" s="162">
        <f>'HRS DIST #1 SC'!H86</f>
        <v>3</v>
      </c>
      <c r="F13" s="314" t="s">
        <v>69</v>
      </c>
      <c r="G13" s="314"/>
      <c r="H13" s="162">
        <v>0.5</v>
      </c>
      <c r="I13" t="s">
        <v>87</v>
      </c>
    </row>
    <row r="14" spans="2:10" ht="17.25" customHeight="1" thickBot="1">
      <c r="B14" s="313" t="str">
        <f>'HRS DIST #1 SC'!E87</f>
        <v>Environmental Fee (%)</v>
      </c>
      <c r="C14" s="313"/>
      <c r="D14" s="162">
        <f>'HRS DIST #1 SC'!H87</f>
        <v>0.5</v>
      </c>
      <c r="F14" s="295" t="s">
        <v>60</v>
      </c>
      <c r="G14" s="295"/>
      <c r="H14" s="163">
        <v>2</v>
      </c>
      <c r="I14" t="s">
        <v>88</v>
      </c>
    </row>
    <row r="15" spans="2:10" ht="17.25" customHeight="1" thickTop="1" thickBot="1">
      <c r="B15" s="307" t="str">
        <f>'HRS DIST #1 SC'!E88</f>
        <v>Labor Contingency (%)</v>
      </c>
      <c r="C15" s="307"/>
      <c r="D15" s="165">
        <f>'HRS DIST #1 SC'!H88</f>
        <v>2</v>
      </c>
      <c r="E15" t="s">
        <v>86</v>
      </c>
      <c r="F15" s="288" t="s">
        <v>89</v>
      </c>
      <c r="G15" s="288"/>
      <c r="H15" s="164">
        <f>SUM(H12:H14)</f>
        <v>5.5</v>
      </c>
    </row>
    <row r="16" spans="2:10" ht="17.25" customHeight="1" thickTop="1">
      <c r="B16" s="290" t="str">
        <f>'HRS DIST #1 SC'!E89</f>
        <v>Total Labor Contingency &amp; Fees</v>
      </c>
      <c r="C16" s="291"/>
      <c r="D16" s="166">
        <f>'HRS DIST #1 SC'!H89</f>
        <v>704</v>
      </c>
      <c r="F16" s="289" t="s">
        <v>93</v>
      </c>
      <c r="G16" s="289"/>
      <c r="H16" s="166">
        <f>H11*(H15/100)</f>
        <v>3323.4663</v>
      </c>
      <c r="I16" t="s">
        <v>86</v>
      </c>
    </row>
    <row r="17" spans="2:10" ht="17.25" customHeight="1"/>
    <row r="18" spans="2:10" ht="35.25" customHeight="1">
      <c r="B18" s="305" t="s">
        <v>71</v>
      </c>
      <c r="C18" s="306"/>
      <c r="D18" s="167">
        <f>D11+D16</f>
        <v>13504</v>
      </c>
      <c r="E18" s="16"/>
      <c r="F18" s="305" t="s">
        <v>63</v>
      </c>
      <c r="G18" s="306"/>
      <c r="H18" s="168">
        <f>H11+H16</f>
        <v>63750.126300000004</v>
      </c>
    </row>
    <row r="19" spans="2:10" ht="17.25" customHeight="1"/>
    <row r="20" spans="2:10" ht="24" customHeight="1">
      <c r="B20" s="302" t="s">
        <v>78</v>
      </c>
      <c r="C20" s="303"/>
      <c r="D20" s="303"/>
      <c r="E20" s="167">
        <f>D18+H18</f>
        <v>77254.126300000004</v>
      </c>
      <c r="F20" s="308" t="s">
        <v>84</v>
      </c>
      <c r="G20" s="221"/>
      <c r="H20" s="221"/>
    </row>
    <row r="21" spans="2:10" ht="17.25" customHeight="1">
      <c r="C21" s="61" t="s">
        <v>96</v>
      </c>
      <c r="D21" s="137">
        <v>0</v>
      </c>
      <c r="E21" s="159">
        <f>E20*D21</f>
        <v>0</v>
      </c>
      <c r="F21" s="139" t="s">
        <v>83</v>
      </c>
      <c r="G21" s="304" t="s">
        <v>85</v>
      </c>
      <c r="H21" s="304"/>
    </row>
    <row r="22" spans="2:10" ht="17.25" customHeight="1" thickBot="1">
      <c r="C22" s="21"/>
      <c r="D22" s="21"/>
      <c r="E22" s="138"/>
      <c r="F22" s="140">
        <v>0</v>
      </c>
      <c r="G22" s="296">
        <f>(E20*F22)+E20</f>
        <v>77254.126300000004</v>
      </c>
      <c r="H22" s="296"/>
    </row>
    <row r="23" spans="2:10" ht="17.25" customHeight="1" thickTop="1">
      <c r="D23" s="30" t="s">
        <v>97</v>
      </c>
      <c r="E23" s="155">
        <f>SUM(E20:E22)</f>
        <v>77254.126300000004</v>
      </c>
      <c r="F23" s="20"/>
      <c r="G23" s="297"/>
      <c r="H23" s="297"/>
    </row>
    <row r="24" spans="2:10" ht="17.25" customHeight="1">
      <c r="B24" s="141" t="s">
        <v>65</v>
      </c>
      <c r="F24" s="20"/>
      <c r="G24" s="297"/>
      <c r="H24" s="297"/>
    </row>
    <row r="25" spans="2:10" ht="17.25" customHeight="1">
      <c r="B25" s="318"/>
      <c r="C25" s="318"/>
      <c r="D25" s="318"/>
      <c r="E25" s="318"/>
      <c r="F25" s="22"/>
      <c r="G25" s="297"/>
      <c r="H25" s="297"/>
    </row>
    <row r="26" spans="2:10" ht="17.25" customHeight="1">
      <c r="B26" s="318"/>
      <c r="C26" s="318"/>
      <c r="D26" s="318"/>
      <c r="E26" s="318"/>
      <c r="F26" s="22"/>
      <c r="G26" s="319"/>
      <c r="H26" s="319"/>
      <c r="I26" s="37"/>
      <c r="J26" s="37"/>
    </row>
    <row r="27" spans="2:10" ht="17.25" customHeight="1">
      <c r="C27" s="317" t="s">
        <v>114</v>
      </c>
      <c r="D27" s="317"/>
      <c r="E27" s="317"/>
      <c r="G27" s="298"/>
      <c r="H27" s="298"/>
      <c r="I27" s="298"/>
      <c r="J27" s="298"/>
    </row>
    <row r="28" spans="2:10" ht="17.25" customHeight="1">
      <c r="C28" s="294" t="s">
        <v>181</v>
      </c>
      <c r="D28" s="294"/>
      <c r="E28" s="169">
        <f>SUM(C11*60)</f>
        <v>9600</v>
      </c>
      <c r="F28" s="1"/>
      <c r="G28" s="38"/>
      <c r="H28" s="38"/>
      <c r="I28" s="38"/>
      <c r="J28" s="38"/>
    </row>
    <row r="29" spans="2:10" ht="17.25" customHeight="1" thickBot="1">
      <c r="C29" s="295" t="s">
        <v>101</v>
      </c>
      <c r="D29" s="295"/>
      <c r="E29" s="170">
        <f>D6</f>
        <v>12800</v>
      </c>
      <c r="F29" s="37"/>
      <c r="G29" s="38"/>
      <c r="H29" s="38"/>
      <c r="I29" s="39"/>
      <c r="J29" s="39"/>
    </row>
    <row r="30" spans="2:10" ht="15.75" thickTop="1">
      <c r="C30" s="292" t="s">
        <v>102</v>
      </c>
      <c r="D30" s="292"/>
      <c r="E30" s="147">
        <f>SUM(E29-E28)</f>
        <v>3200</v>
      </c>
      <c r="F30" s="37"/>
      <c r="G30" s="40"/>
      <c r="H30" s="40"/>
      <c r="I30" s="41"/>
      <c r="J30" s="41"/>
    </row>
    <row r="31" spans="2:10" ht="15">
      <c r="C31" s="293" t="s">
        <v>112</v>
      </c>
      <c r="D31" s="293"/>
      <c r="E31" s="148">
        <f>IFERROR((E29-E28)/E29,"")</f>
        <v>0.25</v>
      </c>
      <c r="F31" s="37"/>
      <c r="G31" s="37"/>
      <c r="H31" s="40"/>
      <c r="I31" s="42"/>
      <c r="J31" s="41"/>
    </row>
    <row r="32" spans="2:10">
      <c r="C32" s="320" t="s">
        <v>103</v>
      </c>
      <c r="D32" s="321"/>
      <c r="E32" s="169">
        <f>'PARTS LIST SC'!G2</f>
        <v>57471.110000000008</v>
      </c>
      <c r="F32" s="37"/>
      <c r="G32" s="37"/>
      <c r="H32" s="37"/>
      <c r="I32" s="42"/>
      <c r="J32" s="42"/>
    </row>
    <row r="33" spans="3:10" ht="21" thickBot="1">
      <c r="C33" s="322" t="s">
        <v>121</v>
      </c>
      <c r="D33" s="323"/>
      <c r="E33" s="170">
        <f>'PARTS LIST SC'!M2</f>
        <v>60426.66</v>
      </c>
      <c r="F33" s="37"/>
      <c r="G33" s="43"/>
      <c r="H33" s="44"/>
      <c r="I33" s="45"/>
      <c r="J33" s="46"/>
    </row>
    <row r="34" spans="3:10" ht="15.75" thickTop="1">
      <c r="C34" s="324" t="s">
        <v>104</v>
      </c>
      <c r="D34" s="325"/>
      <c r="E34" s="144">
        <f>SUM(E33-E32)</f>
        <v>2955.5499999999956</v>
      </c>
      <c r="F34" s="1"/>
      <c r="G34" s="37"/>
      <c r="H34" s="37"/>
      <c r="I34" s="37"/>
      <c r="J34" s="37"/>
    </row>
    <row r="35" spans="3:10" ht="15.75" thickBot="1">
      <c r="C35" s="326" t="s">
        <v>113</v>
      </c>
      <c r="D35" s="327"/>
      <c r="E35" s="146">
        <f>IFERROR((E33-E32)/E33,"")</f>
        <v>4.8911357999929093E-2</v>
      </c>
      <c r="F35" s="1"/>
      <c r="G35" s="37"/>
      <c r="H35" s="38"/>
      <c r="I35" s="38"/>
      <c r="J35" s="37"/>
    </row>
    <row r="36" spans="3:10" ht="15.75" thickTop="1">
      <c r="C36" s="324" t="s">
        <v>106</v>
      </c>
      <c r="D36" s="325"/>
      <c r="E36" s="145">
        <f>SUM(E30,E34)</f>
        <v>6155.5499999999956</v>
      </c>
      <c r="G36" s="37"/>
      <c r="H36" s="39"/>
      <c r="I36" s="39"/>
      <c r="J36" s="37"/>
    </row>
    <row r="37" spans="3:10">
      <c r="C37" s="328" t="s">
        <v>107</v>
      </c>
      <c r="D37" s="329"/>
      <c r="E37" s="159">
        <f>D18</f>
        <v>13504</v>
      </c>
      <c r="G37" s="37"/>
      <c r="H37" s="41"/>
      <c r="I37" s="41"/>
      <c r="J37" s="37"/>
    </row>
    <row r="38" spans="3:10">
      <c r="C38" s="328" t="s">
        <v>108</v>
      </c>
      <c r="D38" s="329"/>
      <c r="E38" s="159">
        <f>H18</f>
        <v>63750.126300000004</v>
      </c>
      <c r="G38" s="37"/>
      <c r="H38" s="42"/>
      <c r="I38" s="41"/>
      <c r="J38" s="37"/>
    </row>
    <row r="39" spans="3:10">
      <c r="C39" s="328" t="s">
        <v>109</v>
      </c>
      <c r="D39" s="329"/>
      <c r="E39" s="159">
        <f>SUM(E37:E38)</f>
        <v>77254.126300000004</v>
      </c>
      <c r="G39" s="37"/>
      <c r="H39" s="42"/>
      <c r="I39" s="42"/>
      <c r="J39" s="37"/>
    </row>
    <row r="40" spans="3:10" ht="20.25">
      <c r="C40" s="328" t="s">
        <v>115</v>
      </c>
      <c r="D40" s="329"/>
      <c r="E40" s="159">
        <f>SUM(E28,E32,D7,D8)</f>
        <v>67071.110000000015</v>
      </c>
      <c r="G40" s="37"/>
      <c r="I40" s="46"/>
      <c r="J40" s="37"/>
    </row>
    <row r="41" spans="3:10">
      <c r="C41" s="328" t="s">
        <v>110</v>
      </c>
      <c r="D41" s="329"/>
      <c r="E41" s="159">
        <f>E23</f>
        <v>77254.126300000004</v>
      </c>
      <c r="G41" s="37"/>
      <c r="H41" s="37"/>
      <c r="I41" s="37"/>
      <c r="J41" s="37"/>
    </row>
    <row r="42" spans="3:10" ht="18">
      <c r="C42" s="330" t="s">
        <v>111</v>
      </c>
      <c r="D42" s="331"/>
      <c r="E42" s="142">
        <f>IFERROR((E39-E40)/E39,"")</f>
        <v>0.13181194050990114</v>
      </c>
      <c r="G42" s="37"/>
      <c r="H42" s="37"/>
      <c r="I42" s="37"/>
      <c r="J42" s="37"/>
    </row>
    <row r="43" spans="3:10" ht="20.25">
      <c r="C43" s="315" t="s">
        <v>187</v>
      </c>
      <c r="D43" s="316"/>
      <c r="E43" s="143">
        <f>IFERROR(E42+F22,"")</f>
        <v>0.13181194050990114</v>
      </c>
      <c r="G43" s="37"/>
      <c r="H43" s="37"/>
      <c r="I43" s="37"/>
      <c r="J43" s="37"/>
    </row>
  </sheetData>
  <mergeCells count="43">
    <mergeCell ref="C43:D43"/>
    <mergeCell ref="C27:E27"/>
    <mergeCell ref="B25:E26"/>
    <mergeCell ref="G25:H25"/>
    <mergeCell ref="G26:H26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B1:H1"/>
    <mergeCell ref="B20:D20"/>
    <mergeCell ref="G21:H21"/>
    <mergeCell ref="B18:C18"/>
    <mergeCell ref="G4:H4"/>
    <mergeCell ref="B15:C15"/>
    <mergeCell ref="F18:G18"/>
    <mergeCell ref="F20:H20"/>
    <mergeCell ref="G3:H3"/>
    <mergeCell ref="G2:H2"/>
    <mergeCell ref="B4:E4"/>
    <mergeCell ref="B14:C14"/>
    <mergeCell ref="B13:C13"/>
    <mergeCell ref="F12:G12"/>
    <mergeCell ref="F13:G13"/>
    <mergeCell ref="F14:G14"/>
    <mergeCell ref="F15:G15"/>
    <mergeCell ref="F16:G16"/>
    <mergeCell ref="B16:C16"/>
    <mergeCell ref="C30:D30"/>
    <mergeCell ref="C31:D31"/>
    <mergeCell ref="C28:D28"/>
    <mergeCell ref="C29:D29"/>
    <mergeCell ref="G22:H22"/>
    <mergeCell ref="G23:H23"/>
    <mergeCell ref="G24:H24"/>
    <mergeCell ref="G27:J27"/>
  </mergeCells>
  <phoneticPr fontId="0" type="noConversion"/>
  <conditionalFormatting sqref="J11 H12 H14:H15">
    <cfRule type="cellIs" dxfId="17" priority="1" stopIfTrue="1" operator="equal">
      <formula>0</formula>
    </cfRule>
  </conditionalFormatting>
  <conditionalFormatting sqref="H6:H10">
    <cfRule type="cellIs" dxfId="16" priority="2" stopIfTrue="1" operator="notEqual">
      <formula>0</formula>
    </cfRule>
  </conditionalFormatting>
  <dataValidations count="1">
    <dataValidation type="decimal" allowBlank="1" showInputMessage="1" showErrorMessage="1" errorTitle="WRONG ENTRY!" error="ONLY NUMBERS BETWEEN 1 AND 25!_x000a_          OR JUST LEAVE IT BLANK" sqref="J11 H12 H14:H15">
      <formula1>1</formula1>
      <formula2>25</formula2>
    </dataValidation>
  </dataValidations>
  <pageMargins left="0.75" right="0.5" top="0.5" bottom="0.5" header="0.5" footer="0.5"/>
  <pageSetup orientation="landscape" r:id="rId1"/>
  <headerFooter alignWithMargins="0">
    <oddFooter>&amp;L&amp;D&amp;C&amp;P of &amp;N&amp;R&amp;F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1:M109"/>
  <sheetViews>
    <sheetView workbookViewId="0">
      <selection activeCell="R19" sqref="R19"/>
    </sheetView>
  </sheetViews>
  <sheetFormatPr defaultRowHeight="12.75"/>
  <cols>
    <col min="1" max="1" width="2.85546875" customWidth="1"/>
    <col min="2" max="2" width="10.5703125" customWidth="1"/>
    <col min="3" max="13" width="9.140625" style="48"/>
  </cols>
  <sheetData>
    <row r="1" spans="2:13">
      <c r="B1" s="332" t="s">
        <v>124</v>
      </c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</row>
    <row r="2" spans="2:13"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</row>
    <row r="3" spans="2:13"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</row>
    <row r="4" spans="2:13">
      <c r="B4" s="149" t="s">
        <v>125</v>
      </c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</row>
    <row r="5" spans="2:13">
      <c r="B5" s="61">
        <v>1</v>
      </c>
      <c r="C5" s="226" t="s">
        <v>355</v>
      </c>
      <c r="D5" s="333"/>
      <c r="E5" s="333"/>
      <c r="F5" s="333"/>
      <c r="G5" s="333"/>
      <c r="H5" s="333"/>
      <c r="I5" s="333"/>
      <c r="J5" s="333"/>
      <c r="K5" s="333"/>
      <c r="L5" s="333"/>
      <c r="M5" s="333"/>
    </row>
    <row r="6" spans="2:13">
      <c r="B6" s="61">
        <v>2</v>
      </c>
      <c r="C6" s="226" t="s">
        <v>356</v>
      </c>
      <c r="D6" s="333"/>
      <c r="E6" s="333"/>
      <c r="F6" s="333"/>
      <c r="G6" s="333"/>
      <c r="H6" s="333"/>
      <c r="I6" s="333"/>
      <c r="J6" s="333"/>
      <c r="K6" s="333"/>
      <c r="L6" s="333"/>
      <c r="M6" s="333"/>
    </row>
    <row r="7" spans="2:13">
      <c r="B7" s="61">
        <v>3</v>
      </c>
      <c r="C7" s="226" t="s">
        <v>357</v>
      </c>
      <c r="D7" s="333"/>
      <c r="E7" s="333"/>
      <c r="F7" s="333"/>
      <c r="G7" s="333"/>
      <c r="H7" s="333"/>
      <c r="I7" s="333"/>
      <c r="J7" s="333"/>
      <c r="K7" s="333"/>
      <c r="L7" s="333"/>
      <c r="M7" s="333"/>
    </row>
    <row r="8" spans="2:13">
      <c r="B8" s="61">
        <v>4</v>
      </c>
      <c r="C8" s="226" t="s">
        <v>358</v>
      </c>
      <c r="D8" s="333"/>
      <c r="E8" s="333"/>
      <c r="F8" s="333"/>
      <c r="G8" s="333"/>
      <c r="H8" s="333"/>
      <c r="I8" s="333"/>
      <c r="J8" s="333"/>
      <c r="K8" s="333"/>
      <c r="L8" s="333"/>
      <c r="M8" s="333"/>
    </row>
    <row r="9" spans="2:13">
      <c r="B9" s="61">
        <v>5</v>
      </c>
      <c r="C9" s="226" t="s">
        <v>359</v>
      </c>
      <c r="D9" s="333"/>
      <c r="E9" s="333"/>
      <c r="F9" s="333"/>
      <c r="G9" s="333"/>
      <c r="H9" s="333"/>
      <c r="I9" s="333"/>
      <c r="J9" s="333"/>
      <c r="K9" s="333"/>
      <c r="L9" s="333"/>
      <c r="M9" s="333"/>
    </row>
    <row r="10" spans="2:13">
      <c r="B10" s="61"/>
      <c r="C10" s="333"/>
      <c r="D10" s="333"/>
      <c r="E10" s="333"/>
      <c r="F10" s="333"/>
      <c r="G10" s="333"/>
      <c r="H10" s="333"/>
      <c r="I10" s="333"/>
      <c r="J10" s="333"/>
      <c r="K10" s="333"/>
      <c r="L10" s="333"/>
      <c r="M10" s="333"/>
    </row>
    <row r="11" spans="2:13">
      <c r="B11" s="61"/>
      <c r="C11" s="333"/>
      <c r="D11" s="333"/>
      <c r="E11" s="333"/>
      <c r="F11" s="333"/>
      <c r="G11" s="333"/>
      <c r="H11" s="333"/>
      <c r="I11" s="333"/>
      <c r="J11" s="333"/>
      <c r="K11" s="333"/>
      <c r="L11" s="333"/>
      <c r="M11" s="333"/>
    </row>
    <row r="12" spans="2:13">
      <c r="B12" s="61"/>
      <c r="C12" s="333"/>
      <c r="D12" s="333"/>
      <c r="E12" s="333"/>
      <c r="F12" s="333"/>
      <c r="G12" s="333"/>
      <c r="H12" s="333"/>
      <c r="I12" s="333"/>
      <c r="J12" s="333"/>
      <c r="K12" s="333"/>
      <c r="L12" s="333"/>
      <c r="M12" s="333"/>
    </row>
    <row r="13" spans="2:13">
      <c r="B13" s="61"/>
      <c r="C13" s="333"/>
      <c r="D13" s="333"/>
      <c r="E13" s="333"/>
      <c r="F13" s="333"/>
      <c r="G13" s="333"/>
      <c r="H13" s="333"/>
      <c r="I13" s="333"/>
      <c r="J13" s="333"/>
      <c r="K13" s="333"/>
      <c r="L13" s="333"/>
      <c r="M13" s="333"/>
    </row>
    <row r="14" spans="2:13">
      <c r="B14" s="61"/>
      <c r="C14" s="333"/>
      <c r="D14" s="333"/>
      <c r="E14" s="333"/>
      <c r="F14" s="333"/>
      <c r="G14" s="333"/>
      <c r="H14" s="333"/>
      <c r="I14" s="333"/>
      <c r="J14" s="333"/>
      <c r="K14" s="333"/>
      <c r="L14" s="333"/>
      <c r="M14" s="333"/>
    </row>
    <row r="15" spans="2:13">
      <c r="B15" s="61"/>
      <c r="C15" s="333"/>
      <c r="D15" s="333"/>
      <c r="E15" s="333"/>
      <c r="F15" s="333"/>
      <c r="G15" s="333"/>
      <c r="H15" s="333"/>
      <c r="I15" s="333"/>
      <c r="J15" s="333"/>
      <c r="K15" s="333"/>
      <c r="L15" s="333"/>
      <c r="M15" s="333"/>
    </row>
    <row r="16" spans="2:13">
      <c r="B16" s="61"/>
      <c r="C16" s="333"/>
      <c r="D16" s="333"/>
      <c r="E16" s="333"/>
      <c r="F16" s="333"/>
      <c r="G16" s="333"/>
      <c r="H16" s="333"/>
      <c r="I16" s="333"/>
      <c r="J16" s="333"/>
      <c r="K16" s="333"/>
      <c r="L16" s="333"/>
      <c r="M16" s="333"/>
    </row>
    <row r="17" spans="2:13">
      <c r="B17" s="61"/>
      <c r="C17" s="333"/>
      <c r="D17" s="333"/>
      <c r="E17" s="333"/>
      <c r="F17" s="333"/>
      <c r="G17" s="333"/>
      <c r="H17" s="333"/>
      <c r="I17" s="333"/>
      <c r="J17" s="333"/>
      <c r="K17" s="333"/>
      <c r="L17" s="333"/>
      <c r="M17" s="333"/>
    </row>
    <row r="18" spans="2:13">
      <c r="B18" s="61"/>
      <c r="C18" s="333"/>
      <c r="D18" s="333"/>
      <c r="E18" s="333"/>
      <c r="F18" s="333"/>
      <c r="G18" s="333"/>
      <c r="H18" s="333"/>
      <c r="I18" s="333"/>
      <c r="J18" s="333"/>
      <c r="K18" s="333"/>
      <c r="L18" s="333"/>
      <c r="M18" s="333"/>
    </row>
    <row r="19" spans="2:13">
      <c r="B19" s="61"/>
      <c r="C19" s="333"/>
      <c r="D19" s="333"/>
      <c r="E19" s="333"/>
      <c r="F19" s="333"/>
      <c r="G19" s="333"/>
      <c r="H19" s="333"/>
      <c r="I19" s="333"/>
      <c r="J19" s="333"/>
      <c r="K19" s="333"/>
      <c r="L19" s="333"/>
      <c r="M19" s="333"/>
    </row>
    <row r="20" spans="2:13">
      <c r="B20" s="61"/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333"/>
    </row>
    <row r="21" spans="2:13">
      <c r="B21" s="61"/>
      <c r="C21" s="333"/>
      <c r="D21" s="333"/>
      <c r="E21" s="333"/>
      <c r="F21" s="333"/>
      <c r="G21" s="333"/>
      <c r="H21" s="333"/>
      <c r="I21" s="333"/>
      <c r="J21" s="333"/>
      <c r="K21" s="333"/>
      <c r="L21" s="333"/>
      <c r="M21" s="333"/>
    </row>
    <row r="22" spans="2:13">
      <c r="B22" s="61"/>
      <c r="C22" s="333"/>
      <c r="D22" s="333"/>
      <c r="E22" s="333"/>
      <c r="F22" s="333"/>
      <c r="G22" s="333"/>
      <c r="H22" s="333"/>
      <c r="I22" s="333"/>
      <c r="J22" s="333"/>
      <c r="K22" s="333"/>
      <c r="L22" s="333"/>
      <c r="M22" s="333"/>
    </row>
    <row r="23" spans="2:13">
      <c r="B23" s="61"/>
      <c r="C23" s="333"/>
      <c r="D23" s="333"/>
      <c r="E23" s="333"/>
      <c r="F23" s="333"/>
      <c r="G23" s="333"/>
      <c r="H23" s="333"/>
      <c r="I23" s="333"/>
      <c r="J23" s="333"/>
      <c r="K23" s="333"/>
      <c r="L23" s="333"/>
      <c r="M23" s="333"/>
    </row>
    <row r="24" spans="2:13">
      <c r="B24" s="61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</row>
    <row r="25" spans="2:13">
      <c r="B25" s="61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</row>
    <row r="26" spans="2:13">
      <c r="B26" s="61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</row>
    <row r="27" spans="2:13">
      <c r="B27" s="61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</row>
    <row r="28" spans="2:13">
      <c r="B28" s="61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</row>
    <row r="29" spans="2:13">
      <c r="B29" s="61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</row>
    <row r="30" spans="2:13">
      <c r="B30" s="61"/>
      <c r="C30" s="333"/>
      <c r="D30" s="333"/>
      <c r="E30" s="333"/>
      <c r="F30" s="333"/>
      <c r="G30" s="333"/>
      <c r="H30" s="333"/>
      <c r="I30" s="333"/>
      <c r="J30" s="333"/>
      <c r="K30" s="333"/>
      <c r="L30" s="333"/>
      <c r="M30" s="333"/>
    </row>
    <row r="31" spans="2:13">
      <c r="B31" s="61"/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</row>
    <row r="32" spans="2:13">
      <c r="B32" s="61"/>
      <c r="C32" s="333"/>
      <c r="D32" s="333"/>
      <c r="E32" s="333"/>
      <c r="F32" s="333"/>
      <c r="G32" s="333"/>
      <c r="H32" s="333"/>
      <c r="I32" s="333"/>
      <c r="J32" s="333"/>
      <c r="K32" s="333"/>
      <c r="L32" s="333"/>
      <c r="M32" s="333"/>
    </row>
    <row r="33" spans="2:13">
      <c r="B33" s="61"/>
      <c r="C33" s="333"/>
      <c r="D33" s="333"/>
      <c r="E33" s="333"/>
      <c r="F33" s="333"/>
      <c r="G33" s="333"/>
      <c r="H33" s="333"/>
      <c r="I33" s="333"/>
      <c r="J33" s="333"/>
      <c r="K33" s="333"/>
      <c r="L33" s="333"/>
      <c r="M33" s="333"/>
    </row>
    <row r="34" spans="2:13">
      <c r="B34" s="61"/>
      <c r="C34" s="333"/>
      <c r="D34" s="333"/>
      <c r="E34" s="333"/>
      <c r="F34" s="333"/>
      <c r="G34" s="333"/>
      <c r="H34" s="333"/>
      <c r="I34" s="333"/>
      <c r="J34" s="333"/>
      <c r="K34" s="333"/>
      <c r="L34" s="333"/>
      <c r="M34" s="333"/>
    </row>
    <row r="35" spans="2:13">
      <c r="B35" s="61"/>
      <c r="C35" s="333"/>
      <c r="D35" s="333"/>
      <c r="E35" s="333"/>
      <c r="F35" s="333"/>
      <c r="G35" s="333"/>
      <c r="H35" s="333"/>
      <c r="I35" s="333"/>
      <c r="J35" s="333"/>
      <c r="K35" s="333"/>
      <c r="L35" s="333"/>
      <c r="M35" s="333"/>
    </row>
    <row r="36" spans="2:13">
      <c r="B36" s="61"/>
      <c r="C36" s="333"/>
      <c r="D36" s="333"/>
      <c r="E36" s="333"/>
      <c r="F36" s="333"/>
      <c r="G36" s="333"/>
      <c r="H36" s="333"/>
      <c r="I36" s="333"/>
      <c r="J36" s="333"/>
      <c r="K36" s="333"/>
      <c r="L36" s="333"/>
      <c r="M36" s="333"/>
    </row>
    <row r="37" spans="2:13">
      <c r="B37" s="61"/>
      <c r="C37" s="333"/>
      <c r="D37" s="333"/>
      <c r="E37" s="333"/>
      <c r="F37" s="333"/>
      <c r="G37" s="333"/>
      <c r="H37" s="333"/>
      <c r="I37" s="333"/>
      <c r="J37" s="333"/>
      <c r="K37" s="333"/>
      <c r="L37" s="333"/>
      <c r="M37" s="333"/>
    </row>
    <row r="38" spans="2:13">
      <c r="B38" s="61"/>
      <c r="C38" s="333"/>
      <c r="D38" s="333"/>
      <c r="E38" s="333"/>
      <c r="F38" s="333"/>
      <c r="G38" s="333"/>
      <c r="H38" s="333"/>
      <c r="I38" s="333"/>
      <c r="J38" s="333"/>
      <c r="K38" s="333"/>
      <c r="L38" s="333"/>
      <c r="M38" s="333"/>
    </row>
    <row r="39" spans="2:13">
      <c r="B39" s="61"/>
      <c r="C39" s="226" t="s">
        <v>188</v>
      </c>
      <c r="D39" s="333"/>
      <c r="E39" s="333"/>
      <c r="F39" s="333"/>
      <c r="G39" s="333"/>
      <c r="H39" s="333"/>
      <c r="I39" s="333"/>
      <c r="J39" s="333"/>
      <c r="K39" s="333"/>
      <c r="L39" s="333"/>
      <c r="M39" s="333"/>
    </row>
    <row r="40" spans="2:13">
      <c r="B40" s="61"/>
      <c r="C40" s="226" t="s">
        <v>189</v>
      </c>
      <c r="D40" s="333"/>
      <c r="E40" s="333"/>
      <c r="F40" s="333"/>
      <c r="G40" s="333"/>
      <c r="H40" s="333"/>
      <c r="I40" s="333"/>
      <c r="J40" s="333"/>
      <c r="K40" s="333"/>
      <c r="L40" s="333"/>
      <c r="M40" s="333"/>
    </row>
    <row r="41" spans="2:13">
      <c r="B41" s="61"/>
      <c r="C41" s="226" t="s">
        <v>190</v>
      </c>
      <c r="D41" s="333"/>
      <c r="E41" s="333"/>
      <c r="F41" s="333"/>
      <c r="G41" s="333"/>
      <c r="H41" s="333"/>
      <c r="I41" s="333"/>
      <c r="J41" s="333"/>
      <c r="K41" s="333"/>
      <c r="L41" s="333"/>
      <c r="M41" s="333"/>
    </row>
    <row r="42" spans="2:13">
      <c r="B42" s="61"/>
      <c r="C42" s="226" t="s">
        <v>191</v>
      </c>
      <c r="D42" s="333"/>
      <c r="E42" s="333"/>
      <c r="F42" s="333"/>
      <c r="G42" s="333"/>
      <c r="H42" s="333"/>
      <c r="I42" s="333"/>
      <c r="J42" s="333"/>
      <c r="K42" s="333"/>
      <c r="L42" s="333"/>
      <c r="M42" s="333"/>
    </row>
    <row r="43" spans="2:13">
      <c r="B43" s="135" t="s">
        <v>195</v>
      </c>
      <c r="C43" s="226" t="s">
        <v>192</v>
      </c>
      <c r="D43" s="333"/>
      <c r="E43" s="333"/>
      <c r="F43" s="333"/>
      <c r="G43" s="333"/>
      <c r="H43" s="333"/>
      <c r="I43" s="333"/>
      <c r="J43" s="333"/>
      <c r="K43" s="333"/>
      <c r="L43" s="333"/>
      <c r="M43" s="333"/>
    </row>
    <row r="44" spans="2:13">
      <c r="B44" s="135" t="s">
        <v>196</v>
      </c>
      <c r="C44" s="226" t="s">
        <v>193</v>
      </c>
      <c r="D44" s="333"/>
      <c r="E44" s="333"/>
      <c r="F44" s="333"/>
      <c r="G44" s="333"/>
      <c r="H44" s="333"/>
      <c r="I44" s="333"/>
      <c r="J44" s="333"/>
      <c r="K44" s="333"/>
      <c r="L44" s="333"/>
      <c r="M44" s="333"/>
    </row>
    <row r="45" spans="2:13">
      <c r="B45" s="135" t="s">
        <v>197</v>
      </c>
      <c r="C45" s="226" t="s">
        <v>194</v>
      </c>
      <c r="D45" s="333"/>
      <c r="E45" s="333"/>
      <c r="F45" s="333"/>
      <c r="G45" s="333"/>
      <c r="H45" s="333"/>
      <c r="I45" s="333"/>
      <c r="J45" s="333"/>
      <c r="K45" s="333"/>
      <c r="L45" s="333"/>
      <c r="M45" s="333"/>
    </row>
    <row r="46" spans="2:13">
      <c r="B46" s="135"/>
      <c r="C46" s="333"/>
      <c r="D46" s="333"/>
      <c r="E46" s="333"/>
      <c r="F46" s="333"/>
      <c r="G46" s="333"/>
      <c r="H46" s="333"/>
      <c r="I46" s="333"/>
      <c r="J46" s="333"/>
      <c r="K46" s="333"/>
      <c r="L46" s="333"/>
      <c r="M46" s="333"/>
    </row>
    <row r="47" spans="2:13">
      <c r="B47" s="61"/>
      <c r="C47" s="333"/>
      <c r="D47" s="333"/>
      <c r="E47" s="333"/>
      <c r="F47" s="333"/>
      <c r="G47" s="333"/>
      <c r="H47" s="333"/>
      <c r="I47" s="333"/>
      <c r="J47" s="333"/>
      <c r="K47" s="333"/>
      <c r="L47" s="333"/>
      <c r="M47" s="333"/>
    </row>
    <row r="48" spans="2:13">
      <c r="B48" s="135"/>
      <c r="C48" s="333"/>
      <c r="D48" s="333"/>
      <c r="E48" s="333"/>
      <c r="F48" s="333"/>
      <c r="G48" s="333"/>
      <c r="H48" s="333"/>
      <c r="I48" s="333"/>
      <c r="J48" s="333"/>
      <c r="K48" s="333"/>
      <c r="L48" s="333"/>
      <c r="M48" s="333"/>
    </row>
    <row r="49" spans="2:13">
      <c r="B49" s="61"/>
      <c r="C49" s="333"/>
      <c r="D49" s="333"/>
      <c r="E49" s="333"/>
      <c r="F49" s="333"/>
      <c r="G49" s="333"/>
      <c r="H49" s="333"/>
      <c r="I49" s="333"/>
      <c r="J49" s="333"/>
      <c r="K49" s="333"/>
      <c r="L49" s="333"/>
      <c r="M49" s="333"/>
    </row>
    <row r="50" spans="2:13">
      <c r="B50" s="61"/>
      <c r="C50" s="333"/>
      <c r="D50" s="333"/>
      <c r="E50" s="333"/>
      <c r="F50" s="333"/>
      <c r="G50" s="333"/>
      <c r="H50" s="333"/>
      <c r="I50" s="333"/>
      <c r="J50" s="333"/>
      <c r="K50" s="333"/>
      <c r="L50" s="333"/>
      <c r="M50" s="333"/>
    </row>
    <row r="51" spans="2:13">
      <c r="B51" s="61"/>
      <c r="C51" s="333"/>
      <c r="D51" s="333"/>
      <c r="E51" s="333"/>
      <c r="F51" s="333"/>
      <c r="G51" s="333"/>
      <c r="H51" s="333"/>
      <c r="I51" s="333"/>
      <c r="J51" s="333"/>
      <c r="K51" s="333"/>
      <c r="L51" s="333"/>
      <c r="M51" s="333"/>
    </row>
    <row r="52" spans="2:13">
      <c r="B52" s="61"/>
      <c r="C52" s="333"/>
      <c r="D52" s="333"/>
      <c r="E52" s="333"/>
      <c r="F52" s="333"/>
      <c r="G52" s="333"/>
      <c r="H52" s="333"/>
      <c r="I52" s="333"/>
      <c r="J52" s="333"/>
      <c r="K52" s="333"/>
      <c r="L52" s="333"/>
      <c r="M52" s="333"/>
    </row>
    <row r="53" spans="2:13">
      <c r="B53" s="61"/>
      <c r="C53" s="333"/>
      <c r="D53" s="333"/>
      <c r="E53" s="333"/>
      <c r="F53" s="333"/>
      <c r="G53" s="333"/>
      <c r="H53" s="333"/>
      <c r="I53" s="333"/>
      <c r="J53" s="333"/>
      <c r="K53" s="333"/>
      <c r="L53" s="333"/>
      <c r="M53" s="333"/>
    </row>
    <row r="54" spans="2:13">
      <c r="B54" s="61"/>
      <c r="C54" s="333"/>
      <c r="D54" s="333"/>
      <c r="E54" s="333"/>
      <c r="F54" s="333"/>
      <c r="G54" s="333"/>
      <c r="H54" s="333"/>
      <c r="I54" s="333"/>
      <c r="J54" s="333"/>
      <c r="K54" s="333"/>
      <c r="L54" s="333"/>
      <c r="M54" s="333"/>
    </row>
    <row r="55" spans="2:13">
      <c r="B55" s="61"/>
      <c r="C55" s="333"/>
      <c r="D55" s="333"/>
      <c r="E55" s="333"/>
      <c r="F55" s="333"/>
      <c r="G55" s="333"/>
      <c r="H55" s="333"/>
      <c r="I55" s="333"/>
      <c r="J55" s="333"/>
      <c r="K55" s="333"/>
      <c r="L55" s="333"/>
      <c r="M55" s="333"/>
    </row>
    <row r="56" spans="2:13">
      <c r="B56" s="61"/>
      <c r="C56" s="333"/>
      <c r="D56" s="333"/>
      <c r="E56" s="333"/>
      <c r="F56" s="333"/>
      <c r="G56" s="333"/>
      <c r="H56" s="333"/>
      <c r="I56" s="333"/>
      <c r="J56" s="333"/>
      <c r="K56" s="333"/>
      <c r="L56" s="333"/>
      <c r="M56" s="333"/>
    </row>
    <row r="57" spans="2:13">
      <c r="B57" s="61"/>
      <c r="C57" s="333"/>
      <c r="D57" s="333"/>
      <c r="E57" s="333"/>
      <c r="F57" s="333"/>
      <c r="G57" s="333"/>
      <c r="H57" s="333"/>
      <c r="I57" s="333"/>
      <c r="J57" s="333"/>
      <c r="K57" s="333"/>
      <c r="L57" s="333"/>
      <c r="M57" s="333"/>
    </row>
    <row r="58" spans="2:13">
      <c r="B58" s="61"/>
      <c r="C58" s="333"/>
      <c r="D58" s="333"/>
      <c r="E58" s="333"/>
      <c r="F58" s="333"/>
      <c r="G58" s="333"/>
      <c r="H58" s="333"/>
      <c r="I58" s="333"/>
      <c r="J58" s="333"/>
      <c r="K58" s="333"/>
      <c r="L58" s="333"/>
      <c r="M58" s="333"/>
    </row>
    <row r="59" spans="2:13">
      <c r="B59" s="61"/>
      <c r="C59" s="333"/>
      <c r="D59" s="333"/>
      <c r="E59" s="333"/>
      <c r="F59" s="333"/>
      <c r="G59" s="333"/>
      <c r="H59" s="333"/>
      <c r="I59" s="333"/>
      <c r="J59" s="333"/>
      <c r="K59" s="333"/>
      <c r="L59" s="333"/>
      <c r="M59" s="333"/>
    </row>
    <row r="60" spans="2:13">
      <c r="B60" s="61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3"/>
    </row>
    <row r="61" spans="2:13">
      <c r="B61" s="61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3"/>
    </row>
    <row r="62" spans="2:13">
      <c r="B62" s="61"/>
      <c r="C62" s="333"/>
      <c r="D62" s="333"/>
      <c r="E62" s="333"/>
      <c r="F62" s="333"/>
      <c r="G62" s="333"/>
      <c r="H62" s="333"/>
      <c r="I62" s="333"/>
      <c r="J62" s="333"/>
      <c r="K62" s="333"/>
      <c r="L62" s="333"/>
      <c r="M62" s="333"/>
    </row>
    <row r="63" spans="2:13">
      <c r="B63" s="61"/>
      <c r="C63" s="333"/>
      <c r="D63" s="333"/>
      <c r="E63" s="333"/>
      <c r="F63" s="333"/>
      <c r="G63" s="333"/>
      <c r="H63" s="333"/>
      <c r="I63" s="333"/>
      <c r="J63" s="333"/>
      <c r="K63" s="333"/>
      <c r="L63" s="333"/>
      <c r="M63" s="333"/>
    </row>
    <row r="64" spans="2:13">
      <c r="B64" s="61"/>
      <c r="C64" s="333"/>
      <c r="D64" s="333"/>
      <c r="E64" s="333"/>
      <c r="F64" s="333"/>
      <c r="G64" s="333"/>
      <c r="H64" s="333"/>
      <c r="I64" s="333"/>
      <c r="J64" s="333"/>
      <c r="K64" s="333"/>
      <c r="L64" s="333"/>
      <c r="M64" s="333"/>
    </row>
    <row r="65" spans="2:13">
      <c r="B65" s="61"/>
      <c r="C65" s="333"/>
      <c r="D65" s="333"/>
      <c r="E65" s="333"/>
      <c r="F65" s="333"/>
      <c r="G65" s="333"/>
      <c r="H65" s="333"/>
      <c r="I65" s="333"/>
      <c r="J65" s="333"/>
      <c r="K65" s="333"/>
      <c r="L65" s="333"/>
      <c r="M65" s="333"/>
    </row>
    <row r="66" spans="2:13">
      <c r="B66" s="61"/>
      <c r="C66" s="333"/>
      <c r="D66" s="333"/>
      <c r="E66" s="333"/>
      <c r="F66" s="333"/>
      <c r="G66" s="333"/>
      <c r="H66" s="333"/>
      <c r="I66" s="333"/>
      <c r="J66" s="333"/>
      <c r="K66" s="333"/>
      <c r="L66" s="333"/>
      <c r="M66" s="333"/>
    </row>
    <row r="67" spans="2:13">
      <c r="B67" s="61"/>
      <c r="C67" s="333"/>
      <c r="D67" s="333"/>
      <c r="E67" s="333"/>
      <c r="F67" s="333"/>
      <c r="G67" s="333"/>
      <c r="H67" s="333"/>
      <c r="I67" s="333"/>
      <c r="J67" s="333"/>
      <c r="K67" s="333"/>
      <c r="L67" s="333"/>
      <c r="M67" s="333"/>
    </row>
    <row r="68" spans="2:13">
      <c r="B68" s="61"/>
      <c r="C68" s="333"/>
      <c r="D68" s="333"/>
      <c r="E68" s="333"/>
      <c r="F68" s="333"/>
      <c r="G68" s="333"/>
      <c r="H68" s="333"/>
      <c r="I68" s="333"/>
      <c r="J68" s="333"/>
      <c r="K68" s="333"/>
      <c r="L68" s="333"/>
      <c r="M68" s="333"/>
    </row>
    <row r="69" spans="2:13">
      <c r="B69" s="61"/>
      <c r="C69" s="333"/>
      <c r="D69" s="333"/>
      <c r="E69" s="333"/>
      <c r="F69" s="333"/>
      <c r="G69" s="333"/>
      <c r="H69" s="333"/>
      <c r="I69" s="333"/>
      <c r="J69" s="333"/>
      <c r="K69" s="333"/>
      <c r="L69" s="333"/>
      <c r="M69" s="333"/>
    </row>
    <row r="70" spans="2:13">
      <c r="B70" s="61"/>
      <c r="C70" s="333"/>
      <c r="D70" s="333"/>
      <c r="E70" s="333"/>
      <c r="F70" s="333"/>
      <c r="G70" s="333"/>
      <c r="H70" s="333"/>
      <c r="I70" s="333"/>
      <c r="J70" s="333"/>
      <c r="K70" s="333"/>
      <c r="L70" s="333"/>
      <c r="M70" s="333"/>
    </row>
    <row r="71" spans="2:13">
      <c r="B71" s="61"/>
      <c r="C71" s="333"/>
      <c r="D71" s="333"/>
      <c r="E71" s="333"/>
      <c r="F71" s="333"/>
      <c r="G71" s="333"/>
      <c r="H71" s="333"/>
      <c r="I71" s="333"/>
      <c r="J71" s="333"/>
      <c r="K71" s="333"/>
      <c r="L71" s="333"/>
      <c r="M71" s="333"/>
    </row>
    <row r="72" spans="2:13">
      <c r="B72" s="61"/>
      <c r="C72" s="333"/>
      <c r="D72" s="333"/>
      <c r="E72" s="333"/>
      <c r="F72" s="333"/>
      <c r="G72" s="333"/>
      <c r="H72" s="333"/>
      <c r="I72" s="333"/>
      <c r="J72" s="333"/>
      <c r="K72" s="333"/>
      <c r="L72" s="333"/>
      <c r="M72" s="333"/>
    </row>
    <row r="73" spans="2:13">
      <c r="B73" s="61"/>
      <c r="C73" s="333"/>
      <c r="D73" s="333"/>
      <c r="E73" s="333"/>
      <c r="F73" s="333"/>
      <c r="G73" s="333"/>
      <c r="H73" s="333"/>
      <c r="I73" s="333"/>
      <c r="J73" s="333"/>
      <c r="K73" s="333"/>
      <c r="L73" s="333"/>
      <c r="M73" s="333"/>
    </row>
    <row r="74" spans="2:13">
      <c r="B74" s="61"/>
      <c r="C74" s="333"/>
      <c r="D74" s="333"/>
      <c r="E74" s="333"/>
      <c r="F74" s="333"/>
      <c r="G74" s="333"/>
      <c r="H74" s="333"/>
      <c r="I74" s="333"/>
      <c r="J74" s="333"/>
      <c r="K74" s="333"/>
      <c r="L74" s="333"/>
      <c r="M74" s="333"/>
    </row>
    <row r="75" spans="2:13">
      <c r="B75" s="61"/>
      <c r="C75" s="333"/>
      <c r="D75" s="333"/>
      <c r="E75" s="333"/>
      <c r="F75" s="333"/>
      <c r="G75" s="333"/>
      <c r="H75" s="333"/>
      <c r="I75" s="333"/>
      <c r="J75" s="333"/>
      <c r="K75" s="333"/>
      <c r="L75" s="333"/>
      <c r="M75" s="333"/>
    </row>
    <row r="76" spans="2:13">
      <c r="B76" s="61"/>
      <c r="C76" s="333"/>
      <c r="D76" s="333"/>
      <c r="E76" s="333"/>
      <c r="F76" s="333"/>
      <c r="G76" s="333"/>
      <c r="H76" s="333"/>
      <c r="I76" s="333"/>
      <c r="J76" s="333"/>
      <c r="K76" s="333"/>
      <c r="L76" s="333"/>
      <c r="M76" s="333"/>
    </row>
    <row r="77" spans="2:13">
      <c r="B77" s="61"/>
      <c r="C77" s="333"/>
      <c r="D77" s="333"/>
      <c r="E77" s="333"/>
      <c r="F77" s="333"/>
      <c r="G77" s="333"/>
      <c r="H77" s="333"/>
      <c r="I77" s="333"/>
      <c r="J77" s="333"/>
      <c r="K77" s="333"/>
      <c r="L77" s="333"/>
      <c r="M77" s="333"/>
    </row>
    <row r="78" spans="2:13">
      <c r="B78" s="61"/>
      <c r="C78" s="333"/>
      <c r="D78" s="333"/>
      <c r="E78" s="333"/>
      <c r="F78" s="333"/>
      <c r="G78" s="333"/>
      <c r="H78" s="333"/>
      <c r="I78" s="333"/>
      <c r="J78" s="333"/>
      <c r="K78" s="333"/>
      <c r="L78" s="333"/>
      <c r="M78" s="333"/>
    </row>
    <row r="79" spans="2:13">
      <c r="B79" s="61"/>
      <c r="C79" s="333"/>
      <c r="D79" s="333"/>
      <c r="E79" s="333"/>
      <c r="F79" s="333"/>
      <c r="G79" s="333"/>
      <c r="H79" s="333"/>
      <c r="I79" s="333"/>
      <c r="J79" s="333"/>
      <c r="K79" s="333"/>
      <c r="L79" s="333"/>
      <c r="M79" s="333"/>
    </row>
    <row r="80" spans="2:13">
      <c r="B80" s="61"/>
      <c r="C80" s="333"/>
      <c r="D80" s="333"/>
      <c r="E80" s="333"/>
      <c r="F80" s="333"/>
      <c r="G80" s="333"/>
      <c r="H80" s="333"/>
      <c r="I80" s="333"/>
      <c r="J80" s="333"/>
      <c r="K80" s="333"/>
      <c r="L80" s="333"/>
      <c r="M80" s="333"/>
    </row>
    <row r="81" spans="2:13">
      <c r="B81" s="61"/>
      <c r="C81" s="333"/>
      <c r="D81" s="333"/>
      <c r="E81" s="333"/>
      <c r="F81" s="333"/>
      <c r="G81" s="333"/>
      <c r="H81" s="333"/>
      <c r="I81" s="333"/>
      <c r="J81" s="333"/>
      <c r="K81" s="333"/>
      <c r="L81" s="333"/>
      <c r="M81" s="333"/>
    </row>
    <row r="82" spans="2:13">
      <c r="B82" s="61"/>
      <c r="C82" s="333"/>
      <c r="D82" s="333"/>
      <c r="E82" s="333"/>
      <c r="F82" s="333"/>
      <c r="G82" s="333"/>
      <c r="H82" s="333"/>
      <c r="I82" s="333"/>
      <c r="J82" s="333"/>
      <c r="K82" s="333"/>
      <c r="L82" s="333"/>
      <c r="M82" s="333"/>
    </row>
    <row r="83" spans="2:13">
      <c r="B83" s="61"/>
      <c r="C83" s="333"/>
      <c r="D83" s="333"/>
      <c r="E83" s="333"/>
      <c r="F83" s="333"/>
      <c r="G83" s="333"/>
      <c r="H83" s="333"/>
      <c r="I83" s="333"/>
      <c r="J83" s="333"/>
      <c r="K83" s="333"/>
      <c r="L83" s="333"/>
      <c r="M83" s="333"/>
    </row>
    <row r="84" spans="2:13">
      <c r="B84" s="61"/>
      <c r="C84" s="333"/>
      <c r="D84" s="333"/>
      <c r="E84" s="333"/>
      <c r="F84" s="333"/>
      <c r="G84" s="333"/>
      <c r="H84" s="333"/>
      <c r="I84" s="333"/>
      <c r="J84" s="333"/>
      <c r="K84" s="333"/>
      <c r="L84" s="333"/>
      <c r="M84" s="333"/>
    </row>
    <row r="85" spans="2:13">
      <c r="B85" s="61"/>
      <c r="C85" s="333"/>
      <c r="D85" s="333"/>
      <c r="E85" s="333"/>
      <c r="F85" s="333"/>
      <c r="G85" s="333"/>
      <c r="H85" s="333"/>
      <c r="I85" s="333"/>
      <c r="J85" s="333"/>
      <c r="K85" s="333"/>
      <c r="L85" s="333"/>
      <c r="M85" s="333"/>
    </row>
    <row r="86" spans="2:13">
      <c r="B86" s="61"/>
      <c r="C86" s="333"/>
      <c r="D86" s="333"/>
      <c r="E86" s="333"/>
      <c r="F86" s="333"/>
      <c r="G86" s="333"/>
      <c r="H86" s="333"/>
      <c r="I86" s="333"/>
      <c r="J86" s="333"/>
      <c r="K86" s="333"/>
      <c r="L86" s="333"/>
      <c r="M86" s="333"/>
    </row>
    <row r="87" spans="2:13">
      <c r="B87" s="61"/>
      <c r="C87" s="333"/>
      <c r="D87" s="333"/>
      <c r="E87" s="333"/>
      <c r="F87" s="333"/>
      <c r="G87" s="333"/>
      <c r="H87" s="333"/>
      <c r="I87" s="333"/>
      <c r="J87" s="333"/>
      <c r="K87" s="333"/>
      <c r="L87" s="333"/>
      <c r="M87" s="333"/>
    </row>
    <row r="88" spans="2:13">
      <c r="B88" s="61"/>
      <c r="C88" s="333"/>
      <c r="D88" s="333"/>
      <c r="E88" s="333"/>
      <c r="F88" s="333"/>
      <c r="G88" s="333"/>
      <c r="H88" s="333"/>
      <c r="I88" s="333"/>
      <c r="J88" s="333"/>
      <c r="K88" s="333"/>
      <c r="L88" s="333"/>
      <c r="M88" s="333"/>
    </row>
    <row r="89" spans="2:13">
      <c r="B89" s="61"/>
      <c r="C89" s="333"/>
      <c r="D89" s="333"/>
      <c r="E89" s="333"/>
      <c r="F89" s="333"/>
      <c r="G89" s="333"/>
      <c r="H89" s="333"/>
      <c r="I89" s="333"/>
      <c r="J89" s="333"/>
      <c r="K89" s="333"/>
      <c r="L89" s="333"/>
      <c r="M89" s="333"/>
    </row>
    <row r="90" spans="2:13">
      <c r="B90" s="61"/>
      <c r="C90" s="333"/>
      <c r="D90" s="333"/>
      <c r="E90" s="333"/>
      <c r="F90" s="333"/>
      <c r="G90" s="333"/>
      <c r="H90" s="333"/>
      <c r="I90" s="333"/>
      <c r="J90" s="333"/>
      <c r="K90" s="333"/>
      <c r="L90" s="333"/>
      <c r="M90" s="333"/>
    </row>
    <row r="91" spans="2:13">
      <c r="B91" s="61"/>
      <c r="C91" s="333"/>
      <c r="D91" s="333"/>
      <c r="E91" s="333"/>
      <c r="F91" s="333"/>
      <c r="G91" s="333"/>
      <c r="H91" s="333"/>
      <c r="I91" s="333"/>
      <c r="J91" s="333"/>
      <c r="K91" s="333"/>
      <c r="L91" s="333"/>
      <c r="M91" s="333"/>
    </row>
    <row r="92" spans="2:13">
      <c r="B92" s="61"/>
      <c r="C92" s="333"/>
      <c r="D92" s="333"/>
      <c r="E92" s="333"/>
      <c r="F92" s="333"/>
      <c r="G92" s="333"/>
      <c r="H92" s="333"/>
      <c r="I92" s="333"/>
      <c r="J92" s="333"/>
      <c r="K92" s="333"/>
      <c r="L92" s="333"/>
      <c r="M92" s="333"/>
    </row>
    <row r="93" spans="2:13">
      <c r="B93" s="61"/>
      <c r="C93" s="333"/>
      <c r="D93" s="333"/>
      <c r="E93" s="333"/>
      <c r="F93" s="333"/>
      <c r="G93" s="333"/>
      <c r="H93" s="333"/>
      <c r="I93" s="333"/>
      <c r="J93" s="333"/>
      <c r="K93" s="333"/>
      <c r="L93" s="333"/>
      <c r="M93" s="333"/>
    </row>
    <row r="94" spans="2:13">
      <c r="B94" s="61"/>
      <c r="C94" s="333"/>
      <c r="D94" s="333"/>
      <c r="E94" s="333"/>
      <c r="F94" s="333"/>
      <c r="G94" s="333"/>
      <c r="H94" s="333"/>
      <c r="I94" s="333"/>
      <c r="J94" s="333"/>
      <c r="K94" s="333"/>
      <c r="L94" s="333"/>
      <c r="M94" s="333"/>
    </row>
    <row r="95" spans="2:13">
      <c r="B95" s="61"/>
      <c r="C95" s="333"/>
      <c r="D95" s="333"/>
      <c r="E95" s="333"/>
      <c r="F95" s="333"/>
      <c r="G95" s="333"/>
      <c r="H95" s="333"/>
      <c r="I95" s="333"/>
      <c r="J95" s="333"/>
      <c r="K95" s="333"/>
      <c r="L95" s="333"/>
      <c r="M95" s="333"/>
    </row>
    <row r="96" spans="2:13">
      <c r="B96" s="61"/>
      <c r="C96" s="333"/>
      <c r="D96" s="333"/>
      <c r="E96" s="333"/>
      <c r="F96" s="333"/>
      <c r="G96" s="333"/>
      <c r="H96" s="333"/>
      <c r="I96" s="333"/>
      <c r="J96" s="333"/>
      <c r="K96" s="333"/>
      <c r="L96" s="333"/>
      <c r="M96" s="333"/>
    </row>
    <row r="97" spans="2:13">
      <c r="B97" s="61"/>
      <c r="C97" s="333"/>
      <c r="D97" s="333"/>
      <c r="E97" s="333"/>
      <c r="F97" s="333"/>
      <c r="G97" s="333"/>
      <c r="H97" s="333"/>
      <c r="I97" s="333"/>
      <c r="J97" s="333"/>
      <c r="K97" s="333"/>
      <c r="L97" s="333"/>
      <c r="M97" s="333"/>
    </row>
    <row r="98" spans="2:13">
      <c r="B98" s="61"/>
      <c r="C98" s="333"/>
      <c r="D98" s="333"/>
      <c r="E98" s="333"/>
      <c r="F98" s="333"/>
      <c r="G98" s="333"/>
      <c r="H98" s="333"/>
      <c r="I98" s="333"/>
      <c r="J98" s="333"/>
      <c r="K98" s="333"/>
      <c r="L98" s="333"/>
      <c r="M98" s="333"/>
    </row>
    <row r="99" spans="2:13">
      <c r="B99" s="61"/>
      <c r="C99" s="333"/>
      <c r="D99" s="333"/>
      <c r="E99" s="333"/>
      <c r="F99" s="333"/>
      <c r="G99" s="333"/>
      <c r="H99" s="333"/>
      <c r="I99" s="333"/>
      <c r="J99" s="333"/>
      <c r="K99" s="333"/>
      <c r="L99" s="333"/>
      <c r="M99" s="333"/>
    </row>
    <row r="100" spans="2:13">
      <c r="B100" s="61"/>
      <c r="C100" s="333"/>
      <c r="D100" s="333"/>
      <c r="E100" s="333"/>
      <c r="F100" s="333"/>
      <c r="G100" s="333"/>
      <c r="H100" s="333"/>
      <c r="I100" s="333"/>
      <c r="J100" s="333"/>
      <c r="K100" s="333"/>
      <c r="L100" s="333"/>
      <c r="M100" s="333"/>
    </row>
    <row r="101" spans="2:13">
      <c r="B101" s="61"/>
      <c r="C101" s="333"/>
      <c r="D101" s="333"/>
      <c r="E101" s="333"/>
      <c r="F101" s="333"/>
      <c r="G101" s="333"/>
      <c r="H101" s="333"/>
      <c r="I101" s="333"/>
      <c r="J101" s="333"/>
      <c r="K101" s="333"/>
      <c r="L101" s="333"/>
      <c r="M101" s="333"/>
    </row>
    <row r="102" spans="2:13">
      <c r="B102" s="61"/>
      <c r="C102" s="333"/>
      <c r="D102" s="333"/>
      <c r="E102" s="333"/>
      <c r="F102" s="333"/>
      <c r="G102" s="333"/>
      <c r="H102" s="333"/>
      <c r="I102" s="333"/>
      <c r="J102" s="333"/>
      <c r="K102" s="333"/>
      <c r="L102" s="333"/>
      <c r="M102" s="333"/>
    </row>
    <row r="103" spans="2:13">
      <c r="B103" s="61"/>
      <c r="C103" s="333"/>
      <c r="D103" s="333"/>
      <c r="E103" s="333"/>
      <c r="F103" s="333"/>
      <c r="G103" s="333"/>
      <c r="H103" s="333"/>
      <c r="I103" s="333"/>
      <c r="J103" s="333"/>
      <c r="K103" s="333"/>
      <c r="L103" s="333"/>
      <c r="M103" s="333"/>
    </row>
    <row r="104" spans="2:13">
      <c r="B104" s="61"/>
      <c r="C104" s="333"/>
      <c r="D104" s="333"/>
      <c r="E104" s="333"/>
      <c r="F104" s="333"/>
      <c r="G104" s="333"/>
      <c r="H104" s="333"/>
      <c r="I104" s="333"/>
      <c r="J104" s="333"/>
      <c r="K104" s="333"/>
      <c r="L104" s="333"/>
      <c r="M104" s="333"/>
    </row>
    <row r="105" spans="2:13">
      <c r="B105" s="61"/>
      <c r="C105" s="333"/>
      <c r="D105" s="333"/>
      <c r="E105" s="333"/>
      <c r="F105" s="333"/>
      <c r="G105" s="333"/>
      <c r="H105" s="333"/>
      <c r="I105" s="333"/>
      <c r="J105" s="333"/>
      <c r="K105" s="333"/>
      <c r="L105" s="333"/>
      <c r="M105" s="333"/>
    </row>
    <row r="106" spans="2:13">
      <c r="B106" s="61"/>
      <c r="C106" s="333"/>
      <c r="D106" s="333"/>
      <c r="E106" s="333"/>
      <c r="F106" s="333"/>
      <c r="G106" s="333"/>
      <c r="H106" s="333"/>
      <c r="I106" s="333"/>
      <c r="J106" s="333"/>
      <c r="K106" s="333"/>
      <c r="L106" s="333"/>
      <c r="M106" s="333"/>
    </row>
    <row r="107" spans="2:13">
      <c r="B107" s="61"/>
      <c r="C107" s="333"/>
      <c r="D107" s="333"/>
      <c r="E107" s="333"/>
      <c r="F107" s="333"/>
      <c r="G107" s="333"/>
      <c r="H107" s="333"/>
      <c r="I107" s="333"/>
      <c r="J107" s="333"/>
      <c r="K107" s="333"/>
      <c r="L107" s="333"/>
      <c r="M107" s="333"/>
    </row>
    <row r="108" spans="2:13">
      <c r="B108" s="61"/>
      <c r="C108" s="333"/>
      <c r="D108" s="333"/>
      <c r="E108" s="333"/>
      <c r="F108" s="333"/>
      <c r="G108" s="333"/>
      <c r="H108" s="333"/>
      <c r="I108" s="333"/>
      <c r="J108" s="333"/>
      <c r="K108" s="333"/>
      <c r="L108" s="333"/>
      <c r="M108" s="333"/>
    </row>
    <row r="109" spans="2:13">
      <c r="B109" s="61"/>
      <c r="C109" s="333"/>
      <c r="D109" s="333"/>
      <c r="E109" s="333"/>
      <c r="F109" s="333"/>
      <c r="G109" s="333"/>
      <c r="H109" s="333"/>
      <c r="I109" s="333"/>
      <c r="J109" s="333"/>
      <c r="K109" s="333"/>
      <c r="L109" s="333"/>
      <c r="M109" s="333"/>
    </row>
  </sheetData>
  <mergeCells count="107">
    <mergeCell ref="C105:M105"/>
    <mergeCell ref="C106:M106"/>
    <mergeCell ref="C107:M107"/>
    <mergeCell ref="C108:M108"/>
    <mergeCell ref="C109:M109"/>
    <mergeCell ref="C100:M100"/>
    <mergeCell ref="C101:M101"/>
    <mergeCell ref="C102:M102"/>
    <mergeCell ref="C103:M103"/>
    <mergeCell ref="C104:M104"/>
    <mergeCell ref="C95:M95"/>
    <mergeCell ref="C96:M96"/>
    <mergeCell ref="C97:M97"/>
    <mergeCell ref="C98:M98"/>
    <mergeCell ref="C99:M99"/>
    <mergeCell ref="C90:M90"/>
    <mergeCell ref="C91:M91"/>
    <mergeCell ref="C92:M92"/>
    <mergeCell ref="C93:M93"/>
    <mergeCell ref="C94:M94"/>
    <mergeCell ref="C85:M85"/>
    <mergeCell ref="C86:M86"/>
    <mergeCell ref="C87:M87"/>
    <mergeCell ref="C88:M88"/>
    <mergeCell ref="C89:M89"/>
    <mergeCell ref="C80:M80"/>
    <mergeCell ref="C81:M81"/>
    <mergeCell ref="C82:M82"/>
    <mergeCell ref="C83:M83"/>
    <mergeCell ref="C84:M84"/>
    <mergeCell ref="C75:M75"/>
    <mergeCell ref="C76:M76"/>
    <mergeCell ref="C77:M77"/>
    <mergeCell ref="C78:M78"/>
    <mergeCell ref="C79:M79"/>
    <mergeCell ref="C70:M70"/>
    <mergeCell ref="C71:M71"/>
    <mergeCell ref="C72:M72"/>
    <mergeCell ref="C73:M73"/>
    <mergeCell ref="C74:M74"/>
    <mergeCell ref="C65:M65"/>
    <mergeCell ref="C66:M66"/>
    <mergeCell ref="C67:M67"/>
    <mergeCell ref="C68:M68"/>
    <mergeCell ref="C69:M69"/>
    <mergeCell ref="C60:M60"/>
    <mergeCell ref="C61:M61"/>
    <mergeCell ref="C62:M62"/>
    <mergeCell ref="C63:M63"/>
    <mergeCell ref="C64:M64"/>
    <mergeCell ref="C55:M55"/>
    <mergeCell ref="C56:M56"/>
    <mergeCell ref="C57:M57"/>
    <mergeCell ref="C58:M58"/>
    <mergeCell ref="C59:M59"/>
    <mergeCell ref="C50:M50"/>
    <mergeCell ref="C51:M51"/>
    <mergeCell ref="C52:M52"/>
    <mergeCell ref="C53:M53"/>
    <mergeCell ref="C54:M54"/>
    <mergeCell ref="C45:M45"/>
    <mergeCell ref="C46:M46"/>
    <mergeCell ref="C47:M47"/>
    <mergeCell ref="C48:M48"/>
    <mergeCell ref="C49:M49"/>
    <mergeCell ref="C40:M40"/>
    <mergeCell ref="C41:M41"/>
    <mergeCell ref="C42:M42"/>
    <mergeCell ref="C43:M43"/>
    <mergeCell ref="C44:M44"/>
    <mergeCell ref="C35:M35"/>
    <mergeCell ref="C36:M36"/>
    <mergeCell ref="C37:M37"/>
    <mergeCell ref="C38:M38"/>
    <mergeCell ref="C39:M39"/>
    <mergeCell ref="C8:M8"/>
    <mergeCell ref="C31:M31"/>
    <mergeCell ref="C32:M32"/>
    <mergeCell ref="C33:M33"/>
    <mergeCell ref="C34:M34"/>
    <mergeCell ref="C27:M27"/>
    <mergeCell ref="C28:M28"/>
    <mergeCell ref="C29:M29"/>
    <mergeCell ref="C30:M30"/>
    <mergeCell ref="C21:M21"/>
    <mergeCell ref="C22:M22"/>
    <mergeCell ref="C23:M23"/>
    <mergeCell ref="C24:M24"/>
    <mergeCell ref="C25:M25"/>
    <mergeCell ref="C26:M26"/>
    <mergeCell ref="B1:M3"/>
    <mergeCell ref="C4:M4"/>
    <mergeCell ref="C5:M5"/>
    <mergeCell ref="C6:M6"/>
    <mergeCell ref="C7:M7"/>
    <mergeCell ref="C20:M20"/>
    <mergeCell ref="C9:M9"/>
    <mergeCell ref="C10:M10"/>
    <mergeCell ref="C11:M11"/>
    <mergeCell ref="C12:M12"/>
    <mergeCell ref="C13:M13"/>
    <mergeCell ref="C14:M14"/>
    <mergeCell ref="C15:M15"/>
    <mergeCell ref="C16:M16"/>
    <mergeCell ref="C17:M17"/>
    <mergeCell ref="C18:M18"/>
    <mergeCell ref="C19:M19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1:O216"/>
  <sheetViews>
    <sheetView tabSelected="1" zoomScale="85" zoomScaleNormal="85" workbookViewId="0">
      <selection activeCell="H17" sqref="H17:K17"/>
    </sheetView>
  </sheetViews>
  <sheetFormatPr defaultRowHeight="12.75"/>
  <cols>
    <col min="1" max="1" width="1.5703125" customWidth="1"/>
    <col min="2" max="2" width="9.28515625" customWidth="1"/>
    <col min="3" max="3" width="14" customWidth="1"/>
    <col min="5" max="5" width="16.7109375" customWidth="1"/>
    <col min="8" max="8" width="30.7109375" customWidth="1"/>
    <col min="13" max="13" width="14.28515625" customWidth="1"/>
    <col min="14" max="14" width="11.28515625" customWidth="1"/>
    <col min="15" max="15" width="10.140625" bestFit="1" customWidth="1"/>
  </cols>
  <sheetData>
    <row r="1" spans="2:15" ht="7.5" customHeight="1"/>
    <row r="2" spans="2:15">
      <c r="I2" s="340" t="s">
        <v>162</v>
      </c>
      <c r="J2" s="340"/>
      <c r="K2" s="340"/>
      <c r="L2" s="340"/>
      <c r="M2" s="51" t="s">
        <v>163</v>
      </c>
      <c r="N2" s="335"/>
      <c r="O2" s="335"/>
    </row>
    <row r="3" spans="2:15">
      <c r="I3" s="340"/>
      <c r="J3" s="340"/>
      <c r="K3" s="340"/>
      <c r="L3" s="340"/>
      <c r="M3" s="51" t="s">
        <v>164</v>
      </c>
      <c r="N3" s="338"/>
      <c r="O3" s="335"/>
    </row>
    <row r="4" spans="2:15">
      <c r="I4" s="229" t="s">
        <v>6</v>
      </c>
      <c r="J4" s="229"/>
      <c r="K4" s="341"/>
      <c r="L4" s="341"/>
      <c r="M4" s="51" t="s">
        <v>165</v>
      </c>
      <c r="N4" s="335"/>
      <c r="O4" s="335"/>
    </row>
    <row r="5" spans="2:15">
      <c r="I5" s="229" t="s">
        <v>31</v>
      </c>
      <c r="J5" s="229"/>
      <c r="K5" s="229"/>
      <c r="L5" s="229" t="s">
        <v>167</v>
      </c>
      <c r="M5" s="229"/>
      <c r="N5" s="229"/>
      <c r="O5" s="229"/>
    </row>
    <row r="6" spans="2:15">
      <c r="I6" s="336" t="str">
        <f>IF('Information Sales'!C3="","",'Information Sales'!C3)</f>
        <v/>
      </c>
      <c r="J6" s="336"/>
      <c r="K6" s="336"/>
      <c r="L6" s="336" t="str">
        <f>IF('Information Sales'!K10="","",'Information Sales'!K10)</f>
        <v/>
      </c>
      <c r="M6" s="336"/>
      <c r="N6" s="336"/>
      <c r="O6" s="336"/>
    </row>
    <row r="7" spans="2:15">
      <c r="B7" s="334" t="s">
        <v>423</v>
      </c>
      <c r="C7" s="334"/>
      <c r="D7" s="334"/>
      <c r="E7" s="198"/>
      <c r="I7" s="229" t="s">
        <v>168</v>
      </c>
      <c r="J7" s="229"/>
      <c r="K7" s="339" t="str">
        <f>IF('Information Sales'!C14="","",'Information Sales'!C14)</f>
        <v/>
      </c>
      <c r="L7" s="339"/>
      <c r="M7" s="229" t="s">
        <v>173</v>
      </c>
      <c r="N7" s="229"/>
      <c r="O7" s="229"/>
    </row>
    <row r="8" spans="2:15">
      <c r="B8" s="334" t="s">
        <v>424</v>
      </c>
      <c r="C8" s="334"/>
      <c r="D8" s="334"/>
      <c r="E8" s="198"/>
      <c r="I8" s="229" t="s">
        <v>420</v>
      </c>
      <c r="J8" s="229"/>
      <c r="K8" s="339" t="str">
        <f>IF('Information Sales'!C15="","",'Information Sales'!C15)</f>
        <v/>
      </c>
      <c r="L8" s="339"/>
      <c r="M8" s="52" t="s">
        <v>174</v>
      </c>
      <c r="N8" s="229" t="s">
        <v>175</v>
      </c>
      <c r="O8" s="229"/>
    </row>
    <row r="9" spans="2:15">
      <c r="B9" s="334" t="s">
        <v>425</v>
      </c>
      <c r="C9" s="334"/>
      <c r="D9" s="334"/>
      <c r="E9" s="198"/>
      <c r="I9" s="229" t="s">
        <v>169</v>
      </c>
      <c r="J9" s="229"/>
      <c r="K9" s="339" t="str">
        <f>IF('Information Sales'!C16="","",'Information Sales'!C16)</f>
        <v/>
      </c>
      <c r="L9" s="339"/>
      <c r="M9" s="335"/>
      <c r="N9" s="335"/>
      <c r="O9" s="335"/>
    </row>
    <row r="10" spans="2:15">
      <c r="B10" s="334" t="s">
        <v>426</v>
      </c>
      <c r="C10" s="334"/>
      <c r="D10" s="334"/>
      <c r="E10" s="198"/>
      <c r="I10" s="229" t="s">
        <v>171</v>
      </c>
      <c r="J10" s="229"/>
      <c r="K10" s="339" t="str">
        <f>IF('Information Sales'!C18="","",'Information Sales'!C18)</f>
        <v/>
      </c>
      <c r="L10" s="339"/>
      <c r="M10" s="335"/>
      <c r="N10" s="335"/>
      <c r="O10" s="335"/>
    </row>
    <row r="11" spans="2:15">
      <c r="B11" s="334" t="s">
        <v>427</v>
      </c>
      <c r="C11" s="334"/>
      <c r="D11" s="334"/>
      <c r="E11" s="198"/>
      <c r="I11" s="229" t="s">
        <v>421</v>
      </c>
      <c r="J11" s="229"/>
      <c r="K11" s="339" t="str">
        <f>IF('Information Sales'!C19="","",'Information Sales'!C19)</f>
        <v/>
      </c>
      <c r="L11" s="339"/>
      <c r="M11" s="335"/>
      <c r="N11" s="335"/>
      <c r="O11" s="335"/>
    </row>
    <row r="12" spans="2:15">
      <c r="I12" s="229" t="s">
        <v>170</v>
      </c>
      <c r="J12" s="229"/>
      <c r="K12" s="339" t="str">
        <f>IF('Information Sales'!C20="","",'Information Sales'!C20)</f>
        <v/>
      </c>
      <c r="L12" s="339"/>
      <c r="M12" s="335"/>
      <c r="N12" s="335"/>
      <c r="O12" s="335"/>
    </row>
    <row r="13" spans="2:15">
      <c r="I13" s="229" t="s">
        <v>172</v>
      </c>
      <c r="J13" s="229"/>
      <c r="K13" s="229"/>
      <c r="L13" s="229"/>
      <c r="M13" s="229"/>
      <c r="N13" s="229"/>
      <c r="O13" s="229"/>
    </row>
    <row r="14" spans="2:15">
      <c r="I14" s="149" t="s">
        <v>135</v>
      </c>
      <c r="J14" s="149" t="s">
        <v>136</v>
      </c>
      <c r="K14" s="149" t="s">
        <v>137</v>
      </c>
      <c r="L14" s="149" t="s">
        <v>138</v>
      </c>
      <c r="M14" s="149" t="s">
        <v>139</v>
      </c>
      <c r="N14" s="342" t="s">
        <v>140</v>
      </c>
      <c r="O14" s="342"/>
    </row>
    <row r="15" spans="2:15">
      <c r="I15" s="200" t="str">
        <f>IF('Information Sales'!D21="","",'Information Sales'!D21)</f>
        <v/>
      </c>
      <c r="J15" s="200" t="str">
        <f>IF('Information Sales'!F21="","",'Information Sales'!F21)</f>
        <v/>
      </c>
      <c r="K15" s="200" t="str">
        <f>IF('Information Sales'!H21="","",'Information Sales'!H21)</f>
        <v/>
      </c>
      <c r="L15" s="200" t="str">
        <f>IF('Information Sales'!J21="","",'Information Sales'!J21)</f>
        <v/>
      </c>
      <c r="M15" s="200" t="str">
        <f>IF('Information Sales'!L21="","",'Information Sales'!L21)</f>
        <v/>
      </c>
      <c r="N15" s="343" t="str">
        <f>IF('Information Sales'!N21="","",'Information Sales'!N21)</f>
        <v/>
      </c>
      <c r="O15" s="343"/>
    </row>
    <row r="16" spans="2:15" ht="44.25" customHeight="1">
      <c r="B16" s="201" t="s">
        <v>125</v>
      </c>
      <c r="C16" s="201" t="s">
        <v>176</v>
      </c>
      <c r="D16" s="201" t="s">
        <v>177</v>
      </c>
      <c r="E16" s="201" t="s">
        <v>59</v>
      </c>
      <c r="F16" s="337" t="s">
        <v>178</v>
      </c>
      <c r="G16" s="337"/>
      <c r="H16" s="337" t="s">
        <v>36</v>
      </c>
      <c r="I16" s="337"/>
      <c r="J16" s="337"/>
      <c r="K16" s="337"/>
      <c r="L16" s="201" t="s">
        <v>3</v>
      </c>
      <c r="M16" s="201" t="s">
        <v>182</v>
      </c>
      <c r="N16" s="202" t="s">
        <v>183</v>
      </c>
      <c r="O16" s="203" t="s">
        <v>422</v>
      </c>
    </row>
    <row r="17" spans="2:15">
      <c r="B17" s="199">
        <v>1</v>
      </c>
      <c r="C17" s="204"/>
      <c r="D17" s="205" t="s">
        <v>200</v>
      </c>
      <c r="E17" s="205" t="str">
        <f>'PARTS LIST SC'!W11</f>
        <v>CAT</v>
      </c>
      <c r="F17" s="336" t="str">
        <f>IF('PARTS LIST SC'!$B11="","",'PARTS LIST SC'!$B11)</f>
        <v xml:space="preserve">3500 MASTER Cat overhaul kit </v>
      </c>
      <c r="G17" s="336"/>
      <c r="H17" s="336" t="str">
        <f>IF('PARTS LIST SC'!$C11="","",'PARTS LIST SC'!$C11)</f>
        <v>gaskets</v>
      </c>
      <c r="I17" s="336"/>
      <c r="J17" s="336"/>
      <c r="K17" s="336"/>
      <c r="L17" s="206">
        <f>IF('PARTS LIST SC'!$D11="","",'PARTS LIST SC'!$D11)</f>
        <v>1</v>
      </c>
      <c r="M17" s="207">
        <f>'PARTS LIST SC'!X11</f>
        <v>16995.694736842106</v>
      </c>
      <c r="N17" s="208" t="str">
        <f>IF('Information Sales'!$K$7="","",'Information Sales'!$K$7)</f>
        <v/>
      </c>
      <c r="O17" s="209"/>
    </row>
    <row r="18" spans="2:15">
      <c r="B18" s="199">
        <f>(B17+1)</f>
        <v>2</v>
      </c>
      <c r="C18" s="199" t="str">
        <f>IF($C$17="","",$C$17)</f>
        <v/>
      </c>
      <c r="D18" s="199" t="str">
        <f>IF($D$17="","",$D$17)</f>
        <v>Invoice</v>
      </c>
      <c r="E18" s="205" t="str">
        <f>'PARTS LIST SC'!W12</f>
        <v>CAT</v>
      </c>
      <c r="F18" s="336" t="str">
        <f>IF('PARTS LIST SC'!$B12="","",'PARTS LIST SC'!$B12)</f>
        <v>20R-4328</v>
      </c>
      <c r="G18" s="336"/>
      <c r="H18" s="336" t="str">
        <f>IF('PARTS LIST SC'!$C12="","",'PARTS LIST SC'!$C12)</f>
        <v>water pump</v>
      </c>
      <c r="I18" s="336"/>
      <c r="J18" s="336"/>
      <c r="K18" s="336"/>
      <c r="L18" s="206">
        <f>IF('PARTS LIST SC'!$D12="","",'PARTS LIST SC'!$D12)</f>
        <v>1</v>
      </c>
      <c r="M18" s="207">
        <f>'PARTS LIST SC'!X12</f>
        <v>917.2421052631579</v>
      </c>
      <c r="N18" s="208" t="str">
        <f>IF('Information Sales'!$K$7="","",'Information Sales'!$K$7)</f>
        <v/>
      </c>
      <c r="O18" s="210" t="str">
        <f>IF($O$17="","",$O$17)</f>
        <v/>
      </c>
    </row>
    <row r="19" spans="2:15">
      <c r="B19" s="199">
        <f>(B18+1)</f>
        <v>3</v>
      </c>
      <c r="C19" s="199" t="str">
        <f t="shared" ref="C19:C82" si="0">IF($C$17="","",$C$17)</f>
        <v/>
      </c>
      <c r="D19" s="199" t="str">
        <f t="shared" ref="D19:D82" si="1">IF($D$17="","",$D$17)</f>
        <v>Invoice</v>
      </c>
      <c r="E19" s="205" t="str">
        <f>'PARTS LIST SC'!W13</f>
        <v>CAT</v>
      </c>
      <c r="F19" s="336" t="str">
        <f>IF('PARTS LIST SC'!$B13="","",'PARTS LIST SC'!$B13)</f>
        <v>10R-1673</v>
      </c>
      <c r="G19" s="336"/>
      <c r="H19" s="336" t="str">
        <f>IF('PARTS LIST SC'!$C13="","",'PARTS LIST SC'!$C13)</f>
        <v>water pump</v>
      </c>
      <c r="I19" s="336"/>
      <c r="J19" s="336"/>
      <c r="K19" s="336"/>
      <c r="L19" s="206">
        <f>IF('PARTS LIST SC'!$D13="","",'PARTS LIST SC'!$D13)</f>
        <v>1</v>
      </c>
      <c r="M19" s="207">
        <f>'PARTS LIST SC'!X13</f>
        <v>1137.3368421052633</v>
      </c>
      <c r="N19" s="208" t="str">
        <f>IF('Information Sales'!$K$7="","",'Information Sales'!$K$7)</f>
        <v/>
      </c>
      <c r="O19" s="210" t="str">
        <f t="shared" ref="O19:O82" si="2">IF($O$17="","",$O$17)</f>
        <v/>
      </c>
    </row>
    <row r="20" spans="2:15">
      <c r="B20" s="199">
        <f t="shared" ref="B20:B83" si="3">(B19+1)</f>
        <v>4</v>
      </c>
      <c r="C20" s="199" t="str">
        <f t="shared" si="0"/>
        <v/>
      </c>
      <c r="D20" s="199" t="str">
        <f t="shared" si="1"/>
        <v>Invoice</v>
      </c>
      <c r="E20" s="205" t="str">
        <f>'PARTS LIST SC'!W14</f>
        <v>CAT</v>
      </c>
      <c r="F20" s="336" t="str">
        <f>IF('PARTS LIST SC'!$B14="","",'PARTS LIST SC'!$B14)</f>
        <v>0R-4450</v>
      </c>
      <c r="G20" s="336"/>
      <c r="H20" s="336" t="str">
        <f>IF('PARTS LIST SC'!$C14="","",'PARTS LIST SC'!$C14)</f>
        <v>liner packs</v>
      </c>
      <c r="I20" s="336"/>
      <c r="J20" s="336"/>
      <c r="K20" s="336"/>
      <c r="L20" s="206">
        <f>IF('PARTS LIST SC'!$D14="","",'PARTS LIST SC'!$D14)</f>
        <v>16</v>
      </c>
      <c r="M20" s="207">
        <f>'PARTS LIST SC'!X14</f>
        <v>21978.947368421053</v>
      </c>
      <c r="N20" s="208" t="str">
        <f>IF('Information Sales'!$K$7="","",'Information Sales'!$K$7)</f>
        <v/>
      </c>
      <c r="O20" s="210" t="str">
        <f t="shared" si="2"/>
        <v/>
      </c>
    </row>
    <row r="21" spans="2:15">
      <c r="B21" s="199">
        <f t="shared" si="3"/>
        <v>5</v>
      </c>
      <c r="C21" s="199" t="str">
        <f t="shared" si="0"/>
        <v/>
      </c>
      <c r="D21" s="199" t="str">
        <f t="shared" si="1"/>
        <v>Invoice</v>
      </c>
      <c r="E21" s="205" t="str">
        <f>'PARTS LIST SC'!W15</f>
        <v>CAT</v>
      </c>
      <c r="F21" s="336" t="str">
        <f>IF('PARTS LIST SC'!$B15="","",'PARTS LIST SC'!$B15)</f>
        <v>436-1479</v>
      </c>
      <c r="G21" s="336"/>
      <c r="H21" s="336" t="str">
        <f>IF('PARTS LIST SC'!$C15="","",'PARTS LIST SC'!$C15)</f>
        <v>crank seal</v>
      </c>
      <c r="I21" s="336"/>
      <c r="J21" s="336"/>
      <c r="K21" s="336"/>
      <c r="L21" s="206">
        <f>IF('PARTS LIST SC'!$D15="","",'PARTS LIST SC'!$D15)</f>
        <v>1</v>
      </c>
      <c r="M21" s="207">
        <f>'PARTS LIST SC'!X15</f>
        <v>181.7578947368421</v>
      </c>
      <c r="N21" s="208" t="str">
        <f>IF('Information Sales'!$K$7="","",'Information Sales'!$K$7)</f>
        <v/>
      </c>
      <c r="O21" s="210" t="str">
        <f t="shared" si="2"/>
        <v/>
      </c>
    </row>
    <row r="22" spans="2:15">
      <c r="B22" s="199">
        <f t="shared" si="3"/>
        <v>6</v>
      </c>
      <c r="C22" s="199" t="str">
        <f t="shared" si="0"/>
        <v/>
      </c>
      <c r="D22" s="199" t="str">
        <f t="shared" si="1"/>
        <v>Invoice</v>
      </c>
      <c r="E22" s="205" t="str">
        <f>'PARTS LIST SC'!W16</f>
        <v>CAT</v>
      </c>
      <c r="F22" s="336" t="str">
        <f>IF('PARTS LIST SC'!$B16="","",'PARTS LIST SC'!$B16)</f>
        <v>436-1478</v>
      </c>
      <c r="G22" s="336"/>
      <c r="H22" s="336" t="str">
        <f>IF('PARTS LIST SC'!$C16="","",'PARTS LIST SC'!$C16)</f>
        <v>crank seal</v>
      </c>
      <c r="I22" s="336"/>
      <c r="J22" s="336"/>
      <c r="K22" s="336"/>
      <c r="L22" s="206">
        <f>IF('PARTS LIST SC'!$D16="","",'PARTS LIST SC'!$D16)</f>
        <v>1</v>
      </c>
      <c r="M22" s="207">
        <f>'PARTS LIST SC'!X16</f>
        <v>187.61052631578949</v>
      </c>
      <c r="N22" s="208" t="str">
        <f>IF('Information Sales'!$K$7="","",'Information Sales'!$K$7)</f>
        <v/>
      </c>
      <c r="O22" s="210" t="str">
        <f t="shared" si="2"/>
        <v/>
      </c>
    </row>
    <row r="23" spans="2:15">
      <c r="B23" s="199">
        <f t="shared" si="3"/>
        <v>7</v>
      </c>
      <c r="C23" s="199" t="str">
        <f t="shared" si="0"/>
        <v/>
      </c>
      <c r="D23" s="199" t="str">
        <f t="shared" si="1"/>
        <v>Invoice</v>
      </c>
      <c r="E23" s="205" t="str">
        <f>'PARTS LIST SC'!W17</f>
        <v>CAT</v>
      </c>
      <c r="F23" s="336" t="str">
        <f>IF('PARTS LIST SC'!$B17="","",'PARTS LIST SC'!$B17)</f>
        <v>193-3288</v>
      </c>
      <c r="G23" s="336"/>
      <c r="H23" s="336" t="str">
        <f>IF('PARTS LIST SC'!$C17="","",'PARTS LIST SC'!$C17)</f>
        <v>damper</v>
      </c>
      <c r="I23" s="336"/>
      <c r="J23" s="336"/>
      <c r="K23" s="336"/>
      <c r="L23" s="206">
        <f>IF('PARTS LIST SC'!$D17="","",'PARTS LIST SC'!$D17)</f>
        <v>1</v>
      </c>
      <c r="M23" s="207">
        <f>'PARTS LIST SC'!X17</f>
        <v>1428.5473684210526</v>
      </c>
      <c r="N23" s="208" t="str">
        <f>IF('Information Sales'!$K$7="","",'Information Sales'!$K$7)</f>
        <v/>
      </c>
      <c r="O23" s="210" t="str">
        <f t="shared" si="2"/>
        <v/>
      </c>
    </row>
    <row r="24" spans="2:15">
      <c r="B24" s="199">
        <f t="shared" si="3"/>
        <v>8</v>
      </c>
      <c r="C24" s="199" t="str">
        <f t="shared" si="0"/>
        <v/>
      </c>
      <c r="D24" s="199" t="str">
        <f t="shared" si="1"/>
        <v>Invoice</v>
      </c>
      <c r="E24" s="205" t="str">
        <f>'PARTS LIST SC'!W18</f>
        <v>CAT</v>
      </c>
      <c r="F24" s="336" t="str">
        <f>IF('PARTS LIST SC'!$B18="","",'PARTS LIST SC'!$B18)</f>
        <v>20R-3547</v>
      </c>
      <c r="G24" s="336"/>
      <c r="H24" s="336" t="str">
        <f>IF('PARTS LIST SC'!$C18="","",'PARTS LIST SC'!$C18)</f>
        <v>clyinder head</v>
      </c>
      <c r="I24" s="336"/>
      <c r="J24" s="336"/>
      <c r="K24" s="336"/>
      <c r="L24" s="206">
        <f>IF('PARTS LIST SC'!$D18="","",'PARTS LIST SC'!$D18)</f>
        <v>16</v>
      </c>
      <c r="M24" s="207">
        <f>'PARTS LIST SC'!X18</f>
        <v>12355.873684210526</v>
      </c>
      <c r="N24" s="208" t="str">
        <f>IF('Information Sales'!$K$7="","",'Information Sales'!$K$7)</f>
        <v/>
      </c>
      <c r="O24" s="210" t="str">
        <f t="shared" si="2"/>
        <v/>
      </c>
    </row>
    <row r="25" spans="2:15">
      <c r="B25" s="199">
        <f t="shared" si="3"/>
        <v>9</v>
      </c>
      <c r="C25" s="199" t="str">
        <f t="shared" si="0"/>
        <v/>
      </c>
      <c r="D25" s="199" t="str">
        <f t="shared" si="1"/>
        <v>Invoice</v>
      </c>
      <c r="E25" s="205" t="str">
        <f>'PARTS LIST SC'!W19</f>
        <v>CAT</v>
      </c>
      <c r="F25" s="336" t="str">
        <f>IF('PARTS LIST SC'!$B19="","",'PARTS LIST SC'!$B19)</f>
        <v>146-0758</v>
      </c>
      <c r="G25" s="336"/>
      <c r="H25" s="336" t="str">
        <f>IF('PARTS LIST SC'!$C19="","",'PARTS LIST SC'!$C19)</f>
        <v>waste gate</v>
      </c>
      <c r="I25" s="336"/>
      <c r="J25" s="336"/>
      <c r="K25" s="336"/>
      <c r="L25" s="206">
        <f>IF('PARTS LIST SC'!$D19="","",'PARTS LIST SC'!$D19)</f>
        <v>1</v>
      </c>
      <c r="M25" s="207">
        <f>'PARTS LIST SC'!X19</f>
        <v>1374.621052631579</v>
      </c>
      <c r="N25" s="208" t="str">
        <f>IF('Information Sales'!$K$7="","",'Information Sales'!$K$7)</f>
        <v/>
      </c>
      <c r="O25" s="210" t="str">
        <f t="shared" si="2"/>
        <v/>
      </c>
    </row>
    <row r="26" spans="2:15">
      <c r="B26" s="199">
        <f t="shared" si="3"/>
        <v>10</v>
      </c>
      <c r="C26" s="199" t="str">
        <f t="shared" si="0"/>
        <v/>
      </c>
      <c r="D26" s="199" t="str">
        <f t="shared" si="1"/>
        <v>Invoice</v>
      </c>
      <c r="E26" s="205" t="str">
        <f>'PARTS LIST SC'!W20</f>
        <v>CAT</v>
      </c>
      <c r="F26" s="336" t="str">
        <f>IF('PARTS LIST SC'!$B20="","",'PARTS LIST SC'!$B20)</f>
        <v>0R-6968</v>
      </c>
      <c r="G26" s="336"/>
      <c r="H26" s="336" t="str">
        <f>IF('PARTS LIST SC'!$C20="","",'PARTS LIST SC'!$C20)</f>
        <v>turbo</v>
      </c>
      <c r="I26" s="336"/>
      <c r="J26" s="336"/>
      <c r="K26" s="336"/>
      <c r="L26" s="206">
        <f>IF('PARTS LIST SC'!$D20="","",'PARTS LIST SC'!$D20)</f>
        <v>2</v>
      </c>
      <c r="M26" s="207">
        <f>'PARTS LIST SC'!X20</f>
        <v>2553.3684210526317</v>
      </c>
      <c r="N26" s="208" t="str">
        <f>IF('Information Sales'!$K$7="","",'Information Sales'!$K$7)</f>
        <v/>
      </c>
      <c r="O26" s="210" t="str">
        <f t="shared" si="2"/>
        <v/>
      </c>
    </row>
    <row r="27" spans="2:15">
      <c r="B27" s="199">
        <f t="shared" si="3"/>
        <v>11</v>
      </c>
      <c r="C27" s="199" t="str">
        <f t="shared" si="0"/>
        <v/>
      </c>
      <c r="D27" s="199" t="str">
        <f t="shared" si="1"/>
        <v>Invoice</v>
      </c>
      <c r="E27" s="205" t="str">
        <f>'PARTS LIST SC'!W21</f>
        <v>CAT</v>
      </c>
      <c r="F27" s="336" t="str">
        <f>IF('PARTS LIST SC'!$B21="","",'PARTS LIST SC'!$B21)</f>
        <v>0R-3230</v>
      </c>
      <c r="G27" s="336"/>
      <c r="H27" s="336" t="str">
        <f>IF('PARTS LIST SC'!$C21="","",'PARTS LIST SC'!$C21)</f>
        <v>oil pump</v>
      </c>
      <c r="I27" s="336"/>
      <c r="J27" s="336"/>
      <c r="K27" s="336"/>
      <c r="L27" s="206">
        <f>IF('PARTS LIST SC'!$D21="","",'PARTS LIST SC'!$D21)</f>
        <v>1</v>
      </c>
      <c r="M27" s="207">
        <f>'PARTS LIST SC'!X21</f>
        <v>1315.66</v>
      </c>
      <c r="N27" s="208" t="str">
        <f>IF('Information Sales'!$K$7="","",'Information Sales'!$K$7)</f>
        <v/>
      </c>
      <c r="O27" s="210" t="str">
        <f t="shared" si="2"/>
        <v/>
      </c>
    </row>
    <row r="28" spans="2:15">
      <c r="B28" s="199">
        <f t="shared" si="3"/>
        <v>12</v>
      </c>
      <c r="C28" s="199" t="str">
        <f t="shared" si="0"/>
        <v/>
      </c>
      <c r="D28" s="199" t="str">
        <f t="shared" si="1"/>
        <v>Invoice</v>
      </c>
      <c r="E28" s="205" t="str">
        <f>'PARTS LIST SC'!W22</f>
        <v/>
      </c>
      <c r="F28" s="336" t="str">
        <f>IF('PARTS LIST SC'!$B22="","",'PARTS LIST SC'!$B22)</f>
        <v/>
      </c>
      <c r="G28" s="336"/>
      <c r="H28" s="336" t="str">
        <f>IF('PARTS LIST SC'!$C22="","",'PARTS LIST SC'!$C22)</f>
        <v/>
      </c>
      <c r="I28" s="336"/>
      <c r="J28" s="336"/>
      <c r="K28" s="336"/>
      <c r="L28" s="206" t="str">
        <f>IF('PARTS LIST SC'!$D22="","",'PARTS LIST SC'!$D22)</f>
        <v/>
      </c>
      <c r="M28" s="207" t="str">
        <f>'PARTS LIST SC'!X22</f>
        <v/>
      </c>
      <c r="N28" s="208" t="str">
        <f>IF('Information Sales'!$K$7="","",'Information Sales'!$K$7)</f>
        <v/>
      </c>
      <c r="O28" s="210" t="str">
        <f t="shared" si="2"/>
        <v/>
      </c>
    </row>
    <row r="29" spans="2:15">
      <c r="B29" s="199">
        <f t="shared" si="3"/>
        <v>13</v>
      </c>
      <c r="C29" s="199" t="str">
        <f t="shared" si="0"/>
        <v/>
      </c>
      <c r="D29" s="199" t="str">
        <f t="shared" si="1"/>
        <v>Invoice</v>
      </c>
      <c r="E29" s="205" t="str">
        <f>'PARTS LIST SC'!W23</f>
        <v/>
      </c>
      <c r="F29" s="336" t="str">
        <f>IF('PARTS LIST SC'!$B23="","",'PARTS LIST SC'!$B23)</f>
        <v/>
      </c>
      <c r="G29" s="336"/>
      <c r="H29" s="336" t="str">
        <f>IF('PARTS LIST SC'!$C23="","",'PARTS LIST SC'!$C23)</f>
        <v/>
      </c>
      <c r="I29" s="336"/>
      <c r="J29" s="336"/>
      <c r="K29" s="336"/>
      <c r="L29" s="206" t="str">
        <f>IF('PARTS LIST SC'!$D23="","",'PARTS LIST SC'!$D23)</f>
        <v/>
      </c>
      <c r="M29" s="207" t="str">
        <f>'PARTS LIST SC'!X23</f>
        <v/>
      </c>
      <c r="N29" s="208" t="str">
        <f>IF('Information Sales'!$K$7="","",'Information Sales'!$K$7)</f>
        <v/>
      </c>
      <c r="O29" s="210" t="str">
        <f t="shared" si="2"/>
        <v/>
      </c>
    </row>
    <row r="30" spans="2:15">
      <c r="B30" s="199">
        <f t="shared" si="3"/>
        <v>14</v>
      </c>
      <c r="C30" s="199" t="str">
        <f t="shared" si="0"/>
        <v/>
      </c>
      <c r="D30" s="199" t="str">
        <f t="shared" si="1"/>
        <v>Invoice</v>
      </c>
      <c r="E30" s="205" t="str">
        <f>'PARTS LIST SC'!W24</f>
        <v/>
      </c>
      <c r="F30" s="336" t="str">
        <f>IF('PARTS LIST SC'!$B24="","",'PARTS LIST SC'!$B24)</f>
        <v/>
      </c>
      <c r="G30" s="336"/>
      <c r="H30" s="336" t="str">
        <f>IF('PARTS LIST SC'!$C24="","",'PARTS LIST SC'!$C24)</f>
        <v/>
      </c>
      <c r="I30" s="336"/>
      <c r="J30" s="336"/>
      <c r="K30" s="336"/>
      <c r="L30" s="206" t="str">
        <f>IF('PARTS LIST SC'!$D24="","",'PARTS LIST SC'!$D24)</f>
        <v/>
      </c>
      <c r="M30" s="207" t="str">
        <f>'PARTS LIST SC'!X24</f>
        <v/>
      </c>
      <c r="N30" s="208" t="str">
        <f>IF('Information Sales'!$K$7="","",'Information Sales'!$K$7)</f>
        <v/>
      </c>
      <c r="O30" s="210" t="str">
        <f t="shared" si="2"/>
        <v/>
      </c>
    </row>
    <row r="31" spans="2:15">
      <c r="B31" s="199">
        <f t="shared" si="3"/>
        <v>15</v>
      </c>
      <c r="C31" s="199" t="str">
        <f t="shared" si="0"/>
        <v/>
      </c>
      <c r="D31" s="199" t="str">
        <f t="shared" si="1"/>
        <v>Invoice</v>
      </c>
      <c r="E31" s="205" t="str">
        <f>'PARTS LIST SC'!W25</f>
        <v/>
      </c>
      <c r="F31" s="336" t="str">
        <f>IF('PARTS LIST SC'!$B25="","",'PARTS LIST SC'!$B25)</f>
        <v/>
      </c>
      <c r="G31" s="336"/>
      <c r="H31" s="336" t="str">
        <f>IF('PARTS LIST SC'!$C25="","",'PARTS LIST SC'!$C25)</f>
        <v/>
      </c>
      <c r="I31" s="336"/>
      <c r="J31" s="336"/>
      <c r="K31" s="336"/>
      <c r="L31" s="206" t="str">
        <f>IF('PARTS LIST SC'!$D25="","",'PARTS LIST SC'!$D25)</f>
        <v/>
      </c>
      <c r="M31" s="207" t="str">
        <f>'PARTS LIST SC'!X25</f>
        <v/>
      </c>
      <c r="N31" s="208" t="str">
        <f>IF('Information Sales'!$K$7="","",'Information Sales'!$K$7)</f>
        <v/>
      </c>
      <c r="O31" s="210" t="str">
        <f t="shared" si="2"/>
        <v/>
      </c>
    </row>
    <row r="32" spans="2:15">
      <c r="B32" s="199">
        <f t="shared" si="3"/>
        <v>16</v>
      </c>
      <c r="C32" s="199" t="str">
        <f t="shared" si="0"/>
        <v/>
      </c>
      <c r="D32" s="199" t="str">
        <f t="shared" si="1"/>
        <v>Invoice</v>
      </c>
      <c r="E32" s="205" t="str">
        <f>'PARTS LIST SC'!W26</f>
        <v/>
      </c>
      <c r="F32" s="336" t="str">
        <f>IF('PARTS LIST SC'!$B26="","",'PARTS LIST SC'!$B26)</f>
        <v/>
      </c>
      <c r="G32" s="336"/>
      <c r="H32" s="336" t="str">
        <f>IF('PARTS LIST SC'!$C26="","",'PARTS LIST SC'!$C26)</f>
        <v/>
      </c>
      <c r="I32" s="336"/>
      <c r="J32" s="336"/>
      <c r="K32" s="336"/>
      <c r="L32" s="206" t="str">
        <f>IF('PARTS LIST SC'!$D26="","",'PARTS LIST SC'!$D26)</f>
        <v/>
      </c>
      <c r="M32" s="207" t="str">
        <f>'PARTS LIST SC'!X26</f>
        <v/>
      </c>
      <c r="N32" s="208" t="str">
        <f>IF('Information Sales'!$K$7="","",'Information Sales'!$K$7)</f>
        <v/>
      </c>
      <c r="O32" s="210" t="str">
        <f t="shared" si="2"/>
        <v/>
      </c>
    </row>
    <row r="33" spans="2:15">
      <c r="B33" s="199">
        <f t="shared" si="3"/>
        <v>17</v>
      </c>
      <c r="C33" s="199" t="str">
        <f t="shared" si="0"/>
        <v/>
      </c>
      <c r="D33" s="199" t="str">
        <f t="shared" si="1"/>
        <v>Invoice</v>
      </c>
      <c r="E33" s="205" t="str">
        <f>'PARTS LIST SC'!W27</f>
        <v/>
      </c>
      <c r="F33" s="336" t="str">
        <f>IF('PARTS LIST SC'!$B27="","",'PARTS LIST SC'!$B27)</f>
        <v/>
      </c>
      <c r="G33" s="336"/>
      <c r="H33" s="336" t="str">
        <f>IF('PARTS LIST SC'!$C27="","",'PARTS LIST SC'!$C27)</f>
        <v/>
      </c>
      <c r="I33" s="336"/>
      <c r="J33" s="336"/>
      <c r="K33" s="336"/>
      <c r="L33" s="206" t="str">
        <f>IF('PARTS LIST SC'!$D27="","",'PARTS LIST SC'!$D27)</f>
        <v/>
      </c>
      <c r="M33" s="207" t="str">
        <f>'PARTS LIST SC'!X27</f>
        <v/>
      </c>
      <c r="N33" s="208" t="str">
        <f>IF('Information Sales'!$K$7="","",'Information Sales'!$K$7)</f>
        <v/>
      </c>
      <c r="O33" s="210" t="str">
        <f t="shared" si="2"/>
        <v/>
      </c>
    </row>
    <row r="34" spans="2:15">
      <c r="B34" s="199">
        <f t="shared" si="3"/>
        <v>18</v>
      </c>
      <c r="C34" s="199" t="str">
        <f t="shared" si="0"/>
        <v/>
      </c>
      <c r="D34" s="199" t="str">
        <f t="shared" si="1"/>
        <v>Invoice</v>
      </c>
      <c r="E34" s="205" t="str">
        <f>'PARTS LIST SC'!W28</f>
        <v/>
      </c>
      <c r="F34" s="336" t="str">
        <f>IF('PARTS LIST SC'!$B28="","",'PARTS LIST SC'!$B28)</f>
        <v/>
      </c>
      <c r="G34" s="336"/>
      <c r="H34" s="336" t="str">
        <f>IF('PARTS LIST SC'!$C28="","",'PARTS LIST SC'!$C28)</f>
        <v/>
      </c>
      <c r="I34" s="336"/>
      <c r="J34" s="336"/>
      <c r="K34" s="336"/>
      <c r="L34" s="206" t="str">
        <f>IF('PARTS LIST SC'!$D28="","",'PARTS LIST SC'!$D28)</f>
        <v/>
      </c>
      <c r="M34" s="207" t="str">
        <f>'PARTS LIST SC'!X28</f>
        <v/>
      </c>
      <c r="N34" s="208" t="str">
        <f>IF('Information Sales'!$K$7="","",'Information Sales'!$K$7)</f>
        <v/>
      </c>
      <c r="O34" s="210" t="str">
        <f t="shared" si="2"/>
        <v/>
      </c>
    </row>
    <row r="35" spans="2:15">
      <c r="B35" s="199">
        <f t="shared" si="3"/>
        <v>19</v>
      </c>
      <c r="C35" s="199" t="str">
        <f t="shared" si="0"/>
        <v/>
      </c>
      <c r="D35" s="199" t="str">
        <f t="shared" si="1"/>
        <v>Invoice</v>
      </c>
      <c r="E35" s="205" t="str">
        <f>'PARTS LIST SC'!W29</f>
        <v/>
      </c>
      <c r="F35" s="336" t="str">
        <f>IF('PARTS LIST SC'!$B29="","",'PARTS LIST SC'!$B29)</f>
        <v/>
      </c>
      <c r="G35" s="336"/>
      <c r="H35" s="336" t="str">
        <f>IF('PARTS LIST SC'!$C29="","",'PARTS LIST SC'!$C29)</f>
        <v/>
      </c>
      <c r="I35" s="336"/>
      <c r="J35" s="336"/>
      <c r="K35" s="336"/>
      <c r="L35" s="206" t="str">
        <f>IF('PARTS LIST SC'!$D29="","",'PARTS LIST SC'!$D29)</f>
        <v/>
      </c>
      <c r="M35" s="207" t="str">
        <f>'PARTS LIST SC'!X29</f>
        <v/>
      </c>
      <c r="N35" s="208" t="str">
        <f>IF('Information Sales'!$K$7="","",'Information Sales'!$K$7)</f>
        <v/>
      </c>
      <c r="O35" s="210" t="str">
        <f t="shared" si="2"/>
        <v/>
      </c>
    </row>
    <row r="36" spans="2:15">
      <c r="B36" s="199">
        <f t="shared" si="3"/>
        <v>20</v>
      </c>
      <c r="C36" s="199" t="str">
        <f t="shared" si="0"/>
        <v/>
      </c>
      <c r="D36" s="199" t="str">
        <f t="shared" si="1"/>
        <v>Invoice</v>
      </c>
      <c r="E36" s="205" t="str">
        <f>'PARTS LIST SC'!W30</f>
        <v/>
      </c>
      <c r="F36" s="336" t="str">
        <f>IF('PARTS LIST SC'!$B30="","",'PARTS LIST SC'!$B30)</f>
        <v/>
      </c>
      <c r="G36" s="336"/>
      <c r="H36" s="336" t="str">
        <f>IF('PARTS LIST SC'!$C30="","",'PARTS LIST SC'!$C30)</f>
        <v/>
      </c>
      <c r="I36" s="336"/>
      <c r="J36" s="336"/>
      <c r="K36" s="336"/>
      <c r="L36" s="206" t="str">
        <f>IF('PARTS LIST SC'!$D30="","",'PARTS LIST SC'!$D30)</f>
        <v/>
      </c>
      <c r="M36" s="207" t="str">
        <f>'PARTS LIST SC'!X30</f>
        <v/>
      </c>
      <c r="N36" s="208" t="str">
        <f>IF('Information Sales'!$K$7="","",'Information Sales'!$K$7)</f>
        <v/>
      </c>
      <c r="O36" s="210" t="str">
        <f t="shared" si="2"/>
        <v/>
      </c>
    </row>
    <row r="37" spans="2:15">
      <c r="B37" s="199">
        <f t="shared" si="3"/>
        <v>21</v>
      </c>
      <c r="C37" s="199" t="str">
        <f t="shared" si="0"/>
        <v/>
      </c>
      <c r="D37" s="199" t="str">
        <f t="shared" si="1"/>
        <v>Invoice</v>
      </c>
      <c r="E37" s="205" t="str">
        <f>'PARTS LIST SC'!W31</f>
        <v/>
      </c>
      <c r="F37" s="336" t="str">
        <f>IF('PARTS LIST SC'!$B31="","",'PARTS LIST SC'!$B31)</f>
        <v/>
      </c>
      <c r="G37" s="336"/>
      <c r="H37" s="336" t="str">
        <f>IF('PARTS LIST SC'!$C31="","",'PARTS LIST SC'!$C31)</f>
        <v/>
      </c>
      <c r="I37" s="336"/>
      <c r="J37" s="336"/>
      <c r="K37" s="336"/>
      <c r="L37" s="206" t="str">
        <f>IF('PARTS LIST SC'!$D31="","",'PARTS LIST SC'!$D31)</f>
        <v/>
      </c>
      <c r="M37" s="207" t="str">
        <f>'PARTS LIST SC'!X31</f>
        <v/>
      </c>
      <c r="N37" s="208" t="str">
        <f>IF('Information Sales'!$K$7="","",'Information Sales'!$K$7)</f>
        <v/>
      </c>
      <c r="O37" s="210" t="str">
        <f t="shared" si="2"/>
        <v/>
      </c>
    </row>
    <row r="38" spans="2:15">
      <c r="B38" s="199">
        <f t="shared" si="3"/>
        <v>22</v>
      </c>
      <c r="C38" s="199" t="str">
        <f t="shared" si="0"/>
        <v/>
      </c>
      <c r="D38" s="199" t="str">
        <f t="shared" si="1"/>
        <v>Invoice</v>
      </c>
      <c r="E38" s="205" t="str">
        <f>'PARTS LIST SC'!W32</f>
        <v/>
      </c>
      <c r="F38" s="336" t="str">
        <f>IF('PARTS LIST SC'!$B32="","",'PARTS LIST SC'!$B32)</f>
        <v/>
      </c>
      <c r="G38" s="336"/>
      <c r="H38" s="336" t="str">
        <f>IF('PARTS LIST SC'!$C32="","",'PARTS LIST SC'!$C32)</f>
        <v/>
      </c>
      <c r="I38" s="336"/>
      <c r="J38" s="336"/>
      <c r="K38" s="336"/>
      <c r="L38" s="206" t="str">
        <f>IF('PARTS LIST SC'!$D32="","",'PARTS LIST SC'!$D32)</f>
        <v/>
      </c>
      <c r="M38" s="207" t="str">
        <f>'PARTS LIST SC'!X32</f>
        <v/>
      </c>
      <c r="N38" s="208" t="str">
        <f>IF('Information Sales'!$K$7="","",'Information Sales'!$K$7)</f>
        <v/>
      </c>
      <c r="O38" s="210" t="str">
        <f t="shared" si="2"/>
        <v/>
      </c>
    </row>
    <row r="39" spans="2:15">
      <c r="B39" s="199">
        <f t="shared" si="3"/>
        <v>23</v>
      </c>
      <c r="C39" s="199" t="str">
        <f t="shared" si="0"/>
        <v/>
      </c>
      <c r="D39" s="199" t="str">
        <f t="shared" si="1"/>
        <v>Invoice</v>
      </c>
      <c r="E39" s="205" t="str">
        <f>'PARTS LIST SC'!W33</f>
        <v/>
      </c>
      <c r="F39" s="336" t="str">
        <f>IF('PARTS LIST SC'!$B33="","",'PARTS LIST SC'!$B33)</f>
        <v/>
      </c>
      <c r="G39" s="336"/>
      <c r="H39" s="336" t="str">
        <f>IF('PARTS LIST SC'!$C33="","",'PARTS LIST SC'!$C33)</f>
        <v/>
      </c>
      <c r="I39" s="336"/>
      <c r="J39" s="336"/>
      <c r="K39" s="336"/>
      <c r="L39" s="206" t="str">
        <f>IF('PARTS LIST SC'!$D33="","",'PARTS LIST SC'!$D33)</f>
        <v/>
      </c>
      <c r="M39" s="207" t="str">
        <f>'PARTS LIST SC'!X33</f>
        <v/>
      </c>
      <c r="N39" s="208" t="str">
        <f>IF('Information Sales'!$K$7="","",'Information Sales'!$K$7)</f>
        <v/>
      </c>
      <c r="O39" s="210" t="str">
        <f t="shared" si="2"/>
        <v/>
      </c>
    </row>
    <row r="40" spans="2:15">
      <c r="B40" s="199">
        <f t="shared" si="3"/>
        <v>24</v>
      </c>
      <c r="C40" s="199" t="str">
        <f t="shared" si="0"/>
        <v/>
      </c>
      <c r="D40" s="199" t="str">
        <f t="shared" si="1"/>
        <v>Invoice</v>
      </c>
      <c r="E40" s="205" t="str">
        <f>'PARTS LIST SC'!W34</f>
        <v/>
      </c>
      <c r="F40" s="336" t="str">
        <f>IF('PARTS LIST SC'!$B34="","",'PARTS LIST SC'!$B34)</f>
        <v/>
      </c>
      <c r="G40" s="336"/>
      <c r="H40" s="336" t="str">
        <f>IF('PARTS LIST SC'!$C34="","",'PARTS LIST SC'!$C34)</f>
        <v/>
      </c>
      <c r="I40" s="336"/>
      <c r="J40" s="336"/>
      <c r="K40" s="336"/>
      <c r="L40" s="206" t="str">
        <f>IF('PARTS LIST SC'!$D34="","",'PARTS LIST SC'!$D34)</f>
        <v/>
      </c>
      <c r="M40" s="207" t="str">
        <f>'PARTS LIST SC'!X34</f>
        <v/>
      </c>
      <c r="N40" s="208" t="str">
        <f>IF('Information Sales'!$K$7="","",'Information Sales'!$K$7)</f>
        <v/>
      </c>
      <c r="O40" s="210" t="str">
        <f t="shared" si="2"/>
        <v/>
      </c>
    </row>
    <row r="41" spans="2:15">
      <c r="B41" s="199">
        <f t="shared" si="3"/>
        <v>25</v>
      </c>
      <c r="C41" s="199" t="str">
        <f t="shared" si="0"/>
        <v/>
      </c>
      <c r="D41" s="199" t="str">
        <f t="shared" si="1"/>
        <v>Invoice</v>
      </c>
      <c r="E41" s="205" t="str">
        <f>'PARTS LIST SC'!W35</f>
        <v/>
      </c>
      <c r="F41" s="336" t="str">
        <f>IF('PARTS LIST SC'!$B35="","",'PARTS LIST SC'!$B35)</f>
        <v/>
      </c>
      <c r="G41" s="336"/>
      <c r="H41" s="336" t="str">
        <f>IF('PARTS LIST SC'!$C35="","",'PARTS LIST SC'!$C35)</f>
        <v/>
      </c>
      <c r="I41" s="336"/>
      <c r="J41" s="336"/>
      <c r="K41" s="336"/>
      <c r="L41" s="206" t="str">
        <f>IF('PARTS LIST SC'!$D35="","",'PARTS LIST SC'!$D35)</f>
        <v/>
      </c>
      <c r="M41" s="207" t="str">
        <f>'PARTS LIST SC'!X35</f>
        <v/>
      </c>
      <c r="N41" s="208" t="str">
        <f>IF('Information Sales'!$K$7="","",'Information Sales'!$K$7)</f>
        <v/>
      </c>
      <c r="O41" s="210" t="str">
        <f t="shared" si="2"/>
        <v/>
      </c>
    </row>
    <row r="42" spans="2:15">
      <c r="B42" s="199">
        <f t="shared" si="3"/>
        <v>26</v>
      </c>
      <c r="C42" s="199" t="str">
        <f t="shared" si="0"/>
        <v/>
      </c>
      <c r="D42" s="199" t="str">
        <f t="shared" si="1"/>
        <v>Invoice</v>
      </c>
      <c r="E42" s="205" t="str">
        <f>'PARTS LIST SC'!W36</f>
        <v/>
      </c>
      <c r="F42" s="336" t="str">
        <f>IF('PARTS LIST SC'!$B36="","",'PARTS LIST SC'!$B36)</f>
        <v/>
      </c>
      <c r="G42" s="336"/>
      <c r="H42" s="336" t="str">
        <f>IF('PARTS LIST SC'!$C36="","",'PARTS LIST SC'!$C36)</f>
        <v/>
      </c>
      <c r="I42" s="336"/>
      <c r="J42" s="336"/>
      <c r="K42" s="336"/>
      <c r="L42" s="206" t="str">
        <f>IF('PARTS LIST SC'!$D36="","",'PARTS LIST SC'!$D36)</f>
        <v/>
      </c>
      <c r="M42" s="207" t="str">
        <f>'PARTS LIST SC'!X36</f>
        <v/>
      </c>
      <c r="N42" s="208" t="str">
        <f>IF('Information Sales'!$K$7="","",'Information Sales'!$K$7)</f>
        <v/>
      </c>
      <c r="O42" s="210" t="str">
        <f t="shared" si="2"/>
        <v/>
      </c>
    </row>
    <row r="43" spans="2:15">
      <c r="B43" s="199">
        <f t="shared" si="3"/>
        <v>27</v>
      </c>
      <c r="C43" s="199" t="str">
        <f t="shared" si="0"/>
        <v/>
      </c>
      <c r="D43" s="199" t="str">
        <f t="shared" si="1"/>
        <v>Invoice</v>
      </c>
      <c r="E43" s="205" t="str">
        <f>'PARTS LIST SC'!W37</f>
        <v/>
      </c>
      <c r="F43" s="336" t="str">
        <f>IF('PARTS LIST SC'!$B37="","",'PARTS LIST SC'!$B37)</f>
        <v/>
      </c>
      <c r="G43" s="336"/>
      <c r="H43" s="336" t="str">
        <f>IF('PARTS LIST SC'!$C37="","",'PARTS LIST SC'!$C37)</f>
        <v/>
      </c>
      <c r="I43" s="336"/>
      <c r="J43" s="336"/>
      <c r="K43" s="336"/>
      <c r="L43" s="206" t="str">
        <f>IF('PARTS LIST SC'!$D37="","",'PARTS LIST SC'!$D37)</f>
        <v/>
      </c>
      <c r="M43" s="207" t="str">
        <f>'PARTS LIST SC'!X37</f>
        <v/>
      </c>
      <c r="N43" s="208" t="str">
        <f>IF('Information Sales'!$K$7="","",'Information Sales'!$K$7)</f>
        <v/>
      </c>
      <c r="O43" s="210" t="str">
        <f t="shared" si="2"/>
        <v/>
      </c>
    </row>
    <row r="44" spans="2:15">
      <c r="B44" s="199">
        <f t="shared" si="3"/>
        <v>28</v>
      </c>
      <c r="C44" s="199" t="str">
        <f t="shared" si="0"/>
        <v/>
      </c>
      <c r="D44" s="199" t="str">
        <f t="shared" si="1"/>
        <v>Invoice</v>
      </c>
      <c r="E44" s="205" t="str">
        <f>'PARTS LIST SC'!W38</f>
        <v/>
      </c>
      <c r="F44" s="336" t="str">
        <f>IF('PARTS LIST SC'!$B38="","",'PARTS LIST SC'!$B38)</f>
        <v/>
      </c>
      <c r="G44" s="336"/>
      <c r="H44" s="336" t="str">
        <f>IF('PARTS LIST SC'!$C38="","",'PARTS LIST SC'!$C38)</f>
        <v/>
      </c>
      <c r="I44" s="336"/>
      <c r="J44" s="336"/>
      <c r="K44" s="336"/>
      <c r="L44" s="206" t="str">
        <f>IF('PARTS LIST SC'!$D38="","",'PARTS LIST SC'!$D38)</f>
        <v/>
      </c>
      <c r="M44" s="207" t="str">
        <f>'PARTS LIST SC'!X38</f>
        <v/>
      </c>
      <c r="N44" s="208" t="str">
        <f>IF('Information Sales'!$K$7="","",'Information Sales'!$K$7)</f>
        <v/>
      </c>
      <c r="O44" s="210" t="str">
        <f t="shared" si="2"/>
        <v/>
      </c>
    </row>
    <row r="45" spans="2:15">
      <c r="B45" s="199">
        <f t="shared" si="3"/>
        <v>29</v>
      </c>
      <c r="C45" s="199" t="str">
        <f t="shared" si="0"/>
        <v/>
      </c>
      <c r="D45" s="199" t="str">
        <f t="shared" si="1"/>
        <v>Invoice</v>
      </c>
      <c r="E45" s="205" t="str">
        <f>'PARTS LIST SC'!W39</f>
        <v/>
      </c>
      <c r="F45" s="336" t="str">
        <f>IF('PARTS LIST SC'!$B39="","",'PARTS LIST SC'!$B39)</f>
        <v/>
      </c>
      <c r="G45" s="336"/>
      <c r="H45" s="336" t="str">
        <f>IF('PARTS LIST SC'!$C39="","",'PARTS LIST SC'!$C39)</f>
        <v/>
      </c>
      <c r="I45" s="336"/>
      <c r="J45" s="336"/>
      <c r="K45" s="336"/>
      <c r="L45" s="206" t="str">
        <f>IF('PARTS LIST SC'!$D39="","",'PARTS LIST SC'!$D39)</f>
        <v/>
      </c>
      <c r="M45" s="207" t="str">
        <f>'PARTS LIST SC'!X39</f>
        <v/>
      </c>
      <c r="N45" s="208" t="str">
        <f>IF('Information Sales'!$K$7="","",'Information Sales'!$K$7)</f>
        <v/>
      </c>
      <c r="O45" s="210" t="str">
        <f t="shared" si="2"/>
        <v/>
      </c>
    </row>
    <row r="46" spans="2:15">
      <c r="B46" s="199">
        <f t="shared" si="3"/>
        <v>30</v>
      </c>
      <c r="C46" s="199" t="str">
        <f t="shared" si="0"/>
        <v/>
      </c>
      <c r="D46" s="199" t="str">
        <f t="shared" si="1"/>
        <v>Invoice</v>
      </c>
      <c r="E46" s="205" t="str">
        <f>'PARTS LIST SC'!W40</f>
        <v/>
      </c>
      <c r="F46" s="336" t="str">
        <f>IF('PARTS LIST SC'!$B40="","",'PARTS LIST SC'!$B40)</f>
        <v/>
      </c>
      <c r="G46" s="336"/>
      <c r="H46" s="336" t="str">
        <f>IF('PARTS LIST SC'!$C40="","",'PARTS LIST SC'!$C40)</f>
        <v/>
      </c>
      <c r="I46" s="336"/>
      <c r="J46" s="336"/>
      <c r="K46" s="336"/>
      <c r="L46" s="206" t="str">
        <f>IF('PARTS LIST SC'!$D40="","",'PARTS LIST SC'!$D40)</f>
        <v/>
      </c>
      <c r="M46" s="207" t="str">
        <f>'PARTS LIST SC'!X40</f>
        <v/>
      </c>
      <c r="N46" s="208" t="str">
        <f>IF('Information Sales'!$K$7="","",'Information Sales'!$K$7)</f>
        <v/>
      </c>
      <c r="O46" s="210" t="str">
        <f t="shared" si="2"/>
        <v/>
      </c>
    </row>
    <row r="47" spans="2:15">
      <c r="B47" s="199">
        <f t="shared" si="3"/>
        <v>31</v>
      </c>
      <c r="C47" s="199" t="str">
        <f t="shared" si="0"/>
        <v/>
      </c>
      <c r="D47" s="199" t="str">
        <f t="shared" si="1"/>
        <v>Invoice</v>
      </c>
      <c r="E47" s="205" t="str">
        <f>'PARTS LIST SC'!W41</f>
        <v/>
      </c>
      <c r="F47" s="336" t="str">
        <f>IF('PARTS LIST SC'!$B41="","",'PARTS LIST SC'!$B41)</f>
        <v/>
      </c>
      <c r="G47" s="336"/>
      <c r="H47" s="336" t="str">
        <f>IF('PARTS LIST SC'!$C41="","",'PARTS LIST SC'!$C41)</f>
        <v/>
      </c>
      <c r="I47" s="336"/>
      <c r="J47" s="336"/>
      <c r="K47" s="336"/>
      <c r="L47" s="206" t="str">
        <f>IF('PARTS LIST SC'!$D41="","",'PARTS LIST SC'!$D41)</f>
        <v/>
      </c>
      <c r="M47" s="207" t="str">
        <f>'PARTS LIST SC'!X41</f>
        <v/>
      </c>
      <c r="N47" s="208" t="str">
        <f>IF('Information Sales'!$K$7="","",'Information Sales'!$K$7)</f>
        <v/>
      </c>
      <c r="O47" s="210" t="str">
        <f t="shared" si="2"/>
        <v/>
      </c>
    </row>
    <row r="48" spans="2:15">
      <c r="B48" s="199">
        <f t="shared" si="3"/>
        <v>32</v>
      </c>
      <c r="C48" s="199" t="str">
        <f t="shared" si="0"/>
        <v/>
      </c>
      <c r="D48" s="199" t="str">
        <f t="shared" si="1"/>
        <v>Invoice</v>
      </c>
      <c r="E48" s="205" t="str">
        <f>'PARTS LIST SC'!W42</f>
        <v/>
      </c>
      <c r="F48" s="336" t="str">
        <f>IF('PARTS LIST SC'!$B42="","",'PARTS LIST SC'!$B42)</f>
        <v/>
      </c>
      <c r="G48" s="336"/>
      <c r="H48" s="336" t="str">
        <f>IF('PARTS LIST SC'!$C42="","",'PARTS LIST SC'!$C42)</f>
        <v/>
      </c>
      <c r="I48" s="336"/>
      <c r="J48" s="336"/>
      <c r="K48" s="336"/>
      <c r="L48" s="206" t="str">
        <f>IF('PARTS LIST SC'!$D42="","",'PARTS LIST SC'!$D42)</f>
        <v/>
      </c>
      <c r="M48" s="207" t="str">
        <f>'PARTS LIST SC'!X42</f>
        <v/>
      </c>
      <c r="N48" s="208" t="str">
        <f>IF('Information Sales'!$K$7="","",'Information Sales'!$K$7)</f>
        <v/>
      </c>
      <c r="O48" s="210" t="str">
        <f t="shared" si="2"/>
        <v/>
      </c>
    </row>
    <row r="49" spans="2:15">
      <c r="B49" s="199">
        <f t="shared" si="3"/>
        <v>33</v>
      </c>
      <c r="C49" s="199" t="str">
        <f t="shared" si="0"/>
        <v/>
      </c>
      <c r="D49" s="199" t="str">
        <f t="shared" si="1"/>
        <v>Invoice</v>
      </c>
      <c r="E49" s="205" t="str">
        <f>'PARTS LIST SC'!W43</f>
        <v/>
      </c>
      <c r="F49" s="336" t="str">
        <f>IF('PARTS LIST SC'!$B43="","",'PARTS LIST SC'!$B43)</f>
        <v/>
      </c>
      <c r="G49" s="336"/>
      <c r="H49" s="336" t="str">
        <f>IF('PARTS LIST SC'!$C43="","",'PARTS LIST SC'!$C43)</f>
        <v/>
      </c>
      <c r="I49" s="336"/>
      <c r="J49" s="336"/>
      <c r="K49" s="336"/>
      <c r="L49" s="206" t="str">
        <f>IF('PARTS LIST SC'!$D43="","",'PARTS LIST SC'!$D43)</f>
        <v/>
      </c>
      <c r="M49" s="207" t="str">
        <f>'PARTS LIST SC'!X43</f>
        <v/>
      </c>
      <c r="N49" s="208" t="str">
        <f>IF('Information Sales'!$K$7="","",'Information Sales'!$K$7)</f>
        <v/>
      </c>
      <c r="O49" s="210" t="str">
        <f t="shared" si="2"/>
        <v/>
      </c>
    </row>
    <row r="50" spans="2:15">
      <c r="B50" s="199">
        <f t="shared" si="3"/>
        <v>34</v>
      </c>
      <c r="C50" s="199" t="str">
        <f t="shared" si="0"/>
        <v/>
      </c>
      <c r="D50" s="199" t="str">
        <f t="shared" si="1"/>
        <v>Invoice</v>
      </c>
      <c r="E50" s="205" t="str">
        <f>'PARTS LIST SC'!W44</f>
        <v/>
      </c>
      <c r="F50" s="336" t="str">
        <f>IF('PARTS LIST SC'!$B44="","",'PARTS LIST SC'!$B44)</f>
        <v/>
      </c>
      <c r="G50" s="336"/>
      <c r="H50" s="336" t="str">
        <f>IF('PARTS LIST SC'!$C44="","",'PARTS LIST SC'!$C44)</f>
        <v/>
      </c>
      <c r="I50" s="336"/>
      <c r="J50" s="336"/>
      <c r="K50" s="336"/>
      <c r="L50" s="206" t="str">
        <f>IF('PARTS LIST SC'!$D44="","",'PARTS LIST SC'!$D44)</f>
        <v/>
      </c>
      <c r="M50" s="207" t="str">
        <f>'PARTS LIST SC'!X44</f>
        <v/>
      </c>
      <c r="N50" s="208" t="str">
        <f>IF('Information Sales'!$K$7="","",'Information Sales'!$K$7)</f>
        <v/>
      </c>
      <c r="O50" s="210" t="str">
        <f t="shared" si="2"/>
        <v/>
      </c>
    </row>
    <row r="51" spans="2:15">
      <c r="B51" s="199">
        <f t="shared" si="3"/>
        <v>35</v>
      </c>
      <c r="C51" s="199" t="str">
        <f t="shared" si="0"/>
        <v/>
      </c>
      <c r="D51" s="199" t="str">
        <f t="shared" si="1"/>
        <v>Invoice</v>
      </c>
      <c r="E51" s="205" t="str">
        <f>'PARTS LIST SC'!W45</f>
        <v/>
      </c>
      <c r="F51" s="336" t="str">
        <f>IF('PARTS LIST SC'!$B45="","",'PARTS LIST SC'!$B45)</f>
        <v/>
      </c>
      <c r="G51" s="336"/>
      <c r="H51" s="336" t="str">
        <f>IF('PARTS LIST SC'!$C45="","",'PARTS LIST SC'!$C45)</f>
        <v/>
      </c>
      <c r="I51" s="336"/>
      <c r="J51" s="336"/>
      <c r="K51" s="336"/>
      <c r="L51" s="206" t="str">
        <f>IF('PARTS LIST SC'!$D45="","",'PARTS LIST SC'!$D45)</f>
        <v/>
      </c>
      <c r="M51" s="207" t="str">
        <f>'PARTS LIST SC'!X45</f>
        <v/>
      </c>
      <c r="N51" s="208" t="str">
        <f>IF('Information Sales'!$K$7="","",'Information Sales'!$K$7)</f>
        <v/>
      </c>
      <c r="O51" s="210" t="str">
        <f t="shared" si="2"/>
        <v/>
      </c>
    </row>
    <row r="52" spans="2:15">
      <c r="B52" s="199">
        <f t="shared" si="3"/>
        <v>36</v>
      </c>
      <c r="C52" s="199" t="str">
        <f t="shared" si="0"/>
        <v/>
      </c>
      <c r="D52" s="199" t="str">
        <f t="shared" si="1"/>
        <v>Invoice</v>
      </c>
      <c r="E52" s="205" t="str">
        <f>'PARTS LIST SC'!W46</f>
        <v/>
      </c>
      <c r="F52" s="336" t="str">
        <f>IF('PARTS LIST SC'!$B46="","",'PARTS LIST SC'!$B46)</f>
        <v/>
      </c>
      <c r="G52" s="336"/>
      <c r="H52" s="336" t="str">
        <f>IF('PARTS LIST SC'!$C46="","",'PARTS LIST SC'!$C46)</f>
        <v/>
      </c>
      <c r="I52" s="336"/>
      <c r="J52" s="336"/>
      <c r="K52" s="336"/>
      <c r="L52" s="206" t="str">
        <f>IF('PARTS LIST SC'!$D46="","",'PARTS LIST SC'!$D46)</f>
        <v/>
      </c>
      <c r="M52" s="207" t="str">
        <f>'PARTS LIST SC'!X46</f>
        <v/>
      </c>
      <c r="N52" s="208" t="str">
        <f>IF('Information Sales'!$K$7="","",'Information Sales'!$K$7)</f>
        <v/>
      </c>
      <c r="O52" s="210" t="str">
        <f t="shared" si="2"/>
        <v/>
      </c>
    </row>
    <row r="53" spans="2:15">
      <c r="B53" s="199">
        <f t="shared" si="3"/>
        <v>37</v>
      </c>
      <c r="C53" s="199" t="str">
        <f t="shared" si="0"/>
        <v/>
      </c>
      <c r="D53" s="199" t="str">
        <f t="shared" si="1"/>
        <v>Invoice</v>
      </c>
      <c r="E53" s="205" t="str">
        <f>'PARTS LIST SC'!W47</f>
        <v/>
      </c>
      <c r="F53" s="336" t="str">
        <f>IF('PARTS LIST SC'!$B47="","",'PARTS LIST SC'!$B47)</f>
        <v/>
      </c>
      <c r="G53" s="336"/>
      <c r="H53" s="336" t="str">
        <f>IF('PARTS LIST SC'!$C47="","",'PARTS LIST SC'!$C47)</f>
        <v/>
      </c>
      <c r="I53" s="336"/>
      <c r="J53" s="336"/>
      <c r="K53" s="336"/>
      <c r="L53" s="206" t="str">
        <f>IF('PARTS LIST SC'!$D47="","",'PARTS LIST SC'!$D47)</f>
        <v/>
      </c>
      <c r="M53" s="207" t="str">
        <f>'PARTS LIST SC'!X47</f>
        <v/>
      </c>
      <c r="N53" s="208" t="str">
        <f>IF('Information Sales'!$K$7="","",'Information Sales'!$K$7)</f>
        <v/>
      </c>
      <c r="O53" s="210" t="str">
        <f t="shared" si="2"/>
        <v/>
      </c>
    </row>
    <row r="54" spans="2:15">
      <c r="B54" s="199">
        <f t="shared" si="3"/>
        <v>38</v>
      </c>
      <c r="C54" s="199" t="str">
        <f t="shared" si="0"/>
        <v/>
      </c>
      <c r="D54" s="199" t="str">
        <f t="shared" si="1"/>
        <v>Invoice</v>
      </c>
      <c r="E54" s="205" t="str">
        <f>'PARTS LIST SC'!W48</f>
        <v/>
      </c>
      <c r="F54" s="336" t="str">
        <f>IF('PARTS LIST SC'!$B48="","",'PARTS LIST SC'!$B48)</f>
        <v/>
      </c>
      <c r="G54" s="336"/>
      <c r="H54" s="336" t="str">
        <f>IF('PARTS LIST SC'!$C48="","",'PARTS LIST SC'!$C48)</f>
        <v/>
      </c>
      <c r="I54" s="336"/>
      <c r="J54" s="336"/>
      <c r="K54" s="336"/>
      <c r="L54" s="206" t="str">
        <f>IF('PARTS LIST SC'!$D48="","",'PARTS LIST SC'!$D48)</f>
        <v/>
      </c>
      <c r="M54" s="207" t="str">
        <f>'PARTS LIST SC'!X48</f>
        <v/>
      </c>
      <c r="N54" s="208" t="str">
        <f>IF('Information Sales'!$K$7="","",'Information Sales'!$K$7)</f>
        <v/>
      </c>
      <c r="O54" s="210" t="str">
        <f t="shared" si="2"/>
        <v/>
      </c>
    </row>
    <row r="55" spans="2:15">
      <c r="B55" s="199">
        <f t="shared" si="3"/>
        <v>39</v>
      </c>
      <c r="C55" s="199" t="str">
        <f t="shared" si="0"/>
        <v/>
      </c>
      <c r="D55" s="199" t="str">
        <f t="shared" si="1"/>
        <v>Invoice</v>
      </c>
      <c r="E55" s="205" t="str">
        <f>'PARTS LIST SC'!W49</f>
        <v/>
      </c>
      <c r="F55" s="336" t="str">
        <f>IF('PARTS LIST SC'!$B49="","",'PARTS LIST SC'!$B49)</f>
        <v/>
      </c>
      <c r="G55" s="336"/>
      <c r="H55" s="336" t="str">
        <f>IF('PARTS LIST SC'!$C49="","",'PARTS LIST SC'!$C49)</f>
        <v/>
      </c>
      <c r="I55" s="336"/>
      <c r="J55" s="336"/>
      <c r="K55" s="336"/>
      <c r="L55" s="206" t="str">
        <f>IF('PARTS LIST SC'!$D49="","",'PARTS LIST SC'!$D49)</f>
        <v/>
      </c>
      <c r="M55" s="207" t="str">
        <f>'PARTS LIST SC'!X49</f>
        <v/>
      </c>
      <c r="N55" s="208" t="str">
        <f>IF('Information Sales'!$K$7="","",'Information Sales'!$K$7)</f>
        <v/>
      </c>
      <c r="O55" s="210" t="str">
        <f t="shared" si="2"/>
        <v/>
      </c>
    </row>
    <row r="56" spans="2:15">
      <c r="B56" s="199">
        <f t="shared" si="3"/>
        <v>40</v>
      </c>
      <c r="C56" s="199" t="str">
        <f t="shared" si="0"/>
        <v/>
      </c>
      <c r="D56" s="199" t="str">
        <f t="shared" si="1"/>
        <v>Invoice</v>
      </c>
      <c r="E56" s="205" t="str">
        <f>'PARTS LIST SC'!W50</f>
        <v/>
      </c>
      <c r="F56" s="336" t="str">
        <f>IF('PARTS LIST SC'!$B50="","",'PARTS LIST SC'!$B50)</f>
        <v/>
      </c>
      <c r="G56" s="336"/>
      <c r="H56" s="336" t="str">
        <f>IF('PARTS LIST SC'!$C50="","",'PARTS LIST SC'!$C50)</f>
        <v/>
      </c>
      <c r="I56" s="336"/>
      <c r="J56" s="336"/>
      <c r="K56" s="336"/>
      <c r="L56" s="206" t="str">
        <f>IF('PARTS LIST SC'!$D50="","",'PARTS LIST SC'!$D50)</f>
        <v/>
      </c>
      <c r="M56" s="207" t="str">
        <f>'PARTS LIST SC'!X50</f>
        <v/>
      </c>
      <c r="N56" s="208" t="str">
        <f>IF('Information Sales'!$K$7="","",'Information Sales'!$K$7)</f>
        <v/>
      </c>
      <c r="O56" s="210" t="str">
        <f t="shared" si="2"/>
        <v/>
      </c>
    </row>
    <row r="57" spans="2:15">
      <c r="B57" s="199">
        <f t="shared" si="3"/>
        <v>41</v>
      </c>
      <c r="C57" s="199" t="str">
        <f t="shared" si="0"/>
        <v/>
      </c>
      <c r="D57" s="199" t="str">
        <f t="shared" si="1"/>
        <v>Invoice</v>
      </c>
      <c r="E57" s="205" t="str">
        <f>'PARTS LIST SC'!W51</f>
        <v/>
      </c>
      <c r="F57" s="336" t="str">
        <f>IF('PARTS LIST SC'!$B51="","",'PARTS LIST SC'!$B51)</f>
        <v/>
      </c>
      <c r="G57" s="336"/>
      <c r="H57" s="336" t="str">
        <f>IF('PARTS LIST SC'!$C51="","",'PARTS LIST SC'!$C51)</f>
        <v/>
      </c>
      <c r="I57" s="336"/>
      <c r="J57" s="336"/>
      <c r="K57" s="336"/>
      <c r="L57" s="206" t="str">
        <f>IF('PARTS LIST SC'!$D51="","",'PARTS LIST SC'!$D51)</f>
        <v/>
      </c>
      <c r="M57" s="207" t="str">
        <f>'PARTS LIST SC'!X51</f>
        <v/>
      </c>
      <c r="N57" s="208" t="str">
        <f>IF('Information Sales'!$K$7="","",'Information Sales'!$K$7)</f>
        <v/>
      </c>
      <c r="O57" s="210" t="str">
        <f t="shared" si="2"/>
        <v/>
      </c>
    </row>
    <row r="58" spans="2:15">
      <c r="B58" s="199">
        <f t="shared" si="3"/>
        <v>42</v>
      </c>
      <c r="C58" s="199" t="str">
        <f t="shared" si="0"/>
        <v/>
      </c>
      <c r="D58" s="199" t="str">
        <f t="shared" si="1"/>
        <v>Invoice</v>
      </c>
      <c r="E58" s="205" t="str">
        <f>'PARTS LIST SC'!W52</f>
        <v/>
      </c>
      <c r="F58" s="336" t="str">
        <f>IF('PARTS LIST SC'!$B52="","",'PARTS LIST SC'!$B52)</f>
        <v/>
      </c>
      <c r="G58" s="336"/>
      <c r="H58" s="336" t="str">
        <f>IF('PARTS LIST SC'!$C52="","",'PARTS LIST SC'!$C52)</f>
        <v/>
      </c>
      <c r="I58" s="336"/>
      <c r="J58" s="336"/>
      <c r="K58" s="336"/>
      <c r="L58" s="206" t="str">
        <f>IF('PARTS LIST SC'!$D52="","",'PARTS LIST SC'!$D52)</f>
        <v/>
      </c>
      <c r="M58" s="207" t="str">
        <f>'PARTS LIST SC'!X52</f>
        <v/>
      </c>
      <c r="N58" s="208" t="str">
        <f>IF('Information Sales'!$K$7="","",'Information Sales'!$K$7)</f>
        <v/>
      </c>
      <c r="O58" s="210" t="str">
        <f t="shared" si="2"/>
        <v/>
      </c>
    </row>
    <row r="59" spans="2:15">
      <c r="B59" s="199">
        <f t="shared" si="3"/>
        <v>43</v>
      </c>
      <c r="C59" s="199" t="str">
        <f t="shared" si="0"/>
        <v/>
      </c>
      <c r="D59" s="199" t="str">
        <f t="shared" si="1"/>
        <v>Invoice</v>
      </c>
      <c r="E59" s="205" t="str">
        <f>'PARTS LIST SC'!W53</f>
        <v/>
      </c>
      <c r="F59" s="336" t="str">
        <f>IF('PARTS LIST SC'!$B53="","",'PARTS LIST SC'!$B53)</f>
        <v/>
      </c>
      <c r="G59" s="336"/>
      <c r="H59" s="336" t="str">
        <f>IF('PARTS LIST SC'!$C53="","",'PARTS LIST SC'!$C53)</f>
        <v/>
      </c>
      <c r="I59" s="336"/>
      <c r="J59" s="336"/>
      <c r="K59" s="336"/>
      <c r="L59" s="206" t="str">
        <f>IF('PARTS LIST SC'!$D53="","",'PARTS LIST SC'!$D53)</f>
        <v/>
      </c>
      <c r="M59" s="207" t="str">
        <f>'PARTS LIST SC'!X53</f>
        <v/>
      </c>
      <c r="N59" s="208" t="str">
        <f>IF('Information Sales'!$K$7="","",'Information Sales'!$K$7)</f>
        <v/>
      </c>
      <c r="O59" s="210" t="str">
        <f t="shared" si="2"/>
        <v/>
      </c>
    </row>
    <row r="60" spans="2:15">
      <c r="B60" s="199">
        <f t="shared" si="3"/>
        <v>44</v>
      </c>
      <c r="C60" s="199" t="str">
        <f t="shared" si="0"/>
        <v/>
      </c>
      <c r="D60" s="199" t="str">
        <f t="shared" si="1"/>
        <v>Invoice</v>
      </c>
      <c r="E60" s="205" t="str">
        <f>'PARTS LIST SC'!W54</f>
        <v/>
      </c>
      <c r="F60" s="336" t="str">
        <f>IF('PARTS LIST SC'!$B54="","",'PARTS LIST SC'!$B54)</f>
        <v/>
      </c>
      <c r="G60" s="336"/>
      <c r="H60" s="336" t="str">
        <f>IF('PARTS LIST SC'!$C54="","",'PARTS LIST SC'!$C54)</f>
        <v/>
      </c>
      <c r="I60" s="336"/>
      <c r="J60" s="336"/>
      <c r="K60" s="336"/>
      <c r="L60" s="206" t="str">
        <f>IF('PARTS LIST SC'!$D54="","",'PARTS LIST SC'!$D54)</f>
        <v/>
      </c>
      <c r="M60" s="207" t="str">
        <f>'PARTS LIST SC'!X54</f>
        <v/>
      </c>
      <c r="N60" s="208" t="str">
        <f>IF('Information Sales'!$K$7="","",'Information Sales'!$K$7)</f>
        <v/>
      </c>
      <c r="O60" s="210" t="str">
        <f t="shared" si="2"/>
        <v/>
      </c>
    </row>
    <row r="61" spans="2:15">
      <c r="B61" s="199">
        <f t="shared" si="3"/>
        <v>45</v>
      </c>
      <c r="C61" s="199" t="str">
        <f t="shared" si="0"/>
        <v/>
      </c>
      <c r="D61" s="199" t="str">
        <f t="shared" si="1"/>
        <v>Invoice</v>
      </c>
      <c r="E61" s="205" t="str">
        <f>'PARTS LIST SC'!W55</f>
        <v/>
      </c>
      <c r="F61" s="336" t="str">
        <f>IF('PARTS LIST SC'!$B55="","",'PARTS LIST SC'!$B55)</f>
        <v/>
      </c>
      <c r="G61" s="336"/>
      <c r="H61" s="336" t="str">
        <f>IF('PARTS LIST SC'!$C55="","",'PARTS LIST SC'!$C55)</f>
        <v/>
      </c>
      <c r="I61" s="336"/>
      <c r="J61" s="336"/>
      <c r="K61" s="336"/>
      <c r="L61" s="206" t="str">
        <f>IF('PARTS LIST SC'!$D55="","",'PARTS LIST SC'!$D55)</f>
        <v/>
      </c>
      <c r="M61" s="207" t="str">
        <f>'PARTS LIST SC'!X55</f>
        <v/>
      </c>
      <c r="N61" s="208" t="str">
        <f>IF('Information Sales'!$K$7="","",'Information Sales'!$K$7)</f>
        <v/>
      </c>
      <c r="O61" s="210" t="str">
        <f t="shared" si="2"/>
        <v/>
      </c>
    </row>
    <row r="62" spans="2:15">
      <c r="B62" s="199">
        <f t="shared" si="3"/>
        <v>46</v>
      </c>
      <c r="C62" s="199" t="str">
        <f t="shared" si="0"/>
        <v/>
      </c>
      <c r="D62" s="199" t="str">
        <f t="shared" si="1"/>
        <v>Invoice</v>
      </c>
      <c r="E62" s="205" t="str">
        <f>'PARTS LIST SC'!W56</f>
        <v/>
      </c>
      <c r="F62" s="336" t="str">
        <f>IF('PARTS LIST SC'!$B56="","",'PARTS LIST SC'!$B56)</f>
        <v/>
      </c>
      <c r="G62" s="336"/>
      <c r="H62" s="336" t="str">
        <f>IF('PARTS LIST SC'!$C56="","",'PARTS LIST SC'!$C56)</f>
        <v/>
      </c>
      <c r="I62" s="336"/>
      <c r="J62" s="336"/>
      <c r="K62" s="336"/>
      <c r="L62" s="206" t="str">
        <f>IF('PARTS LIST SC'!$D56="","",'PARTS LIST SC'!$D56)</f>
        <v/>
      </c>
      <c r="M62" s="207" t="str">
        <f>'PARTS LIST SC'!X56</f>
        <v/>
      </c>
      <c r="N62" s="208" t="str">
        <f>IF('Information Sales'!$K$7="","",'Information Sales'!$K$7)</f>
        <v/>
      </c>
      <c r="O62" s="210" t="str">
        <f t="shared" si="2"/>
        <v/>
      </c>
    </row>
    <row r="63" spans="2:15">
      <c r="B63" s="199">
        <f t="shared" si="3"/>
        <v>47</v>
      </c>
      <c r="C63" s="199" t="str">
        <f t="shared" si="0"/>
        <v/>
      </c>
      <c r="D63" s="199" t="str">
        <f t="shared" si="1"/>
        <v>Invoice</v>
      </c>
      <c r="E63" s="205" t="str">
        <f>'PARTS LIST SC'!W57</f>
        <v/>
      </c>
      <c r="F63" s="336" t="str">
        <f>IF('PARTS LIST SC'!$B57="","",'PARTS LIST SC'!$B57)</f>
        <v/>
      </c>
      <c r="G63" s="336"/>
      <c r="H63" s="336" t="str">
        <f>IF('PARTS LIST SC'!$C57="","",'PARTS LIST SC'!$C57)</f>
        <v/>
      </c>
      <c r="I63" s="336"/>
      <c r="J63" s="336"/>
      <c r="K63" s="336"/>
      <c r="L63" s="206" t="str">
        <f>IF('PARTS LIST SC'!$D57="","",'PARTS LIST SC'!$D57)</f>
        <v/>
      </c>
      <c r="M63" s="207" t="str">
        <f>'PARTS LIST SC'!X57</f>
        <v/>
      </c>
      <c r="N63" s="208" t="str">
        <f>IF('Information Sales'!$K$7="","",'Information Sales'!$K$7)</f>
        <v/>
      </c>
      <c r="O63" s="210" t="str">
        <f t="shared" si="2"/>
        <v/>
      </c>
    </row>
    <row r="64" spans="2:15">
      <c r="B64" s="199">
        <f t="shared" si="3"/>
        <v>48</v>
      </c>
      <c r="C64" s="199" t="str">
        <f t="shared" si="0"/>
        <v/>
      </c>
      <c r="D64" s="199" t="str">
        <f t="shared" si="1"/>
        <v>Invoice</v>
      </c>
      <c r="E64" s="205" t="str">
        <f>'PARTS LIST SC'!W58</f>
        <v/>
      </c>
      <c r="F64" s="336" t="str">
        <f>IF('PARTS LIST SC'!$B58="","",'PARTS LIST SC'!$B58)</f>
        <v/>
      </c>
      <c r="G64" s="336"/>
      <c r="H64" s="336" t="str">
        <f>IF('PARTS LIST SC'!$C58="","",'PARTS LIST SC'!$C58)</f>
        <v/>
      </c>
      <c r="I64" s="336"/>
      <c r="J64" s="336"/>
      <c r="K64" s="336"/>
      <c r="L64" s="206" t="str">
        <f>IF('PARTS LIST SC'!$D58="","",'PARTS LIST SC'!$D58)</f>
        <v/>
      </c>
      <c r="M64" s="207" t="str">
        <f>'PARTS LIST SC'!X58</f>
        <v/>
      </c>
      <c r="N64" s="208" t="str">
        <f>IF('Information Sales'!$K$7="","",'Information Sales'!$K$7)</f>
        <v/>
      </c>
      <c r="O64" s="210" t="str">
        <f t="shared" si="2"/>
        <v/>
      </c>
    </row>
    <row r="65" spans="2:15">
      <c r="B65" s="199">
        <f t="shared" si="3"/>
        <v>49</v>
      </c>
      <c r="C65" s="199" t="str">
        <f t="shared" si="0"/>
        <v/>
      </c>
      <c r="D65" s="199" t="str">
        <f t="shared" si="1"/>
        <v>Invoice</v>
      </c>
      <c r="E65" s="205" t="str">
        <f>'PARTS LIST SC'!W59</f>
        <v/>
      </c>
      <c r="F65" s="336" t="str">
        <f>IF('PARTS LIST SC'!$B59="","",'PARTS LIST SC'!$B59)</f>
        <v/>
      </c>
      <c r="G65" s="336"/>
      <c r="H65" s="336" t="str">
        <f>IF('PARTS LIST SC'!$C59="","",'PARTS LIST SC'!$C59)</f>
        <v/>
      </c>
      <c r="I65" s="336"/>
      <c r="J65" s="336"/>
      <c r="K65" s="336"/>
      <c r="L65" s="206" t="str">
        <f>IF('PARTS LIST SC'!$D59="","",'PARTS LIST SC'!$D59)</f>
        <v/>
      </c>
      <c r="M65" s="207" t="str">
        <f>'PARTS LIST SC'!X59</f>
        <v/>
      </c>
      <c r="N65" s="208" t="str">
        <f>IF('Information Sales'!$K$7="","",'Information Sales'!$K$7)</f>
        <v/>
      </c>
      <c r="O65" s="210" t="str">
        <f t="shared" si="2"/>
        <v/>
      </c>
    </row>
    <row r="66" spans="2:15">
      <c r="B66" s="199">
        <f t="shared" si="3"/>
        <v>50</v>
      </c>
      <c r="C66" s="199" t="str">
        <f t="shared" si="0"/>
        <v/>
      </c>
      <c r="D66" s="199" t="str">
        <f t="shared" si="1"/>
        <v>Invoice</v>
      </c>
      <c r="E66" s="205" t="str">
        <f>'PARTS LIST SC'!W60</f>
        <v/>
      </c>
      <c r="F66" s="336" t="str">
        <f>IF('PARTS LIST SC'!$B60="","",'PARTS LIST SC'!$B60)</f>
        <v/>
      </c>
      <c r="G66" s="336"/>
      <c r="H66" s="336" t="str">
        <f>IF('PARTS LIST SC'!$C60="","",'PARTS LIST SC'!$C60)</f>
        <v/>
      </c>
      <c r="I66" s="336"/>
      <c r="J66" s="336"/>
      <c r="K66" s="336"/>
      <c r="L66" s="206" t="str">
        <f>IF('PARTS LIST SC'!$D60="","",'PARTS LIST SC'!$D60)</f>
        <v/>
      </c>
      <c r="M66" s="207" t="str">
        <f>'PARTS LIST SC'!X60</f>
        <v/>
      </c>
      <c r="N66" s="208" t="str">
        <f>IF('Information Sales'!$K$7="","",'Information Sales'!$K$7)</f>
        <v/>
      </c>
      <c r="O66" s="210" t="str">
        <f t="shared" si="2"/>
        <v/>
      </c>
    </row>
    <row r="67" spans="2:15">
      <c r="B67" s="199">
        <f t="shared" si="3"/>
        <v>51</v>
      </c>
      <c r="C67" s="199" t="str">
        <f t="shared" si="0"/>
        <v/>
      </c>
      <c r="D67" s="199" t="str">
        <f t="shared" si="1"/>
        <v>Invoice</v>
      </c>
      <c r="E67" s="205" t="str">
        <f>'PARTS LIST SC'!W61</f>
        <v/>
      </c>
      <c r="F67" s="336" t="str">
        <f>IF('PARTS LIST SC'!$B61="","",'PARTS LIST SC'!$B61)</f>
        <v/>
      </c>
      <c r="G67" s="336"/>
      <c r="H67" s="336" t="str">
        <f>IF('PARTS LIST SC'!$C61="","",'PARTS LIST SC'!$C61)</f>
        <v/>
      </c>
      <c r="I67" s="336"/>
      <c r="J67" s="336"/>
      <c r="K67" s="336"/>
      <c r="L67" s="206" t="str">
        <f>IF('PARTS LIST SC'!$D61="","",'PARTS LIST SC'!$D61)</f>
        <v/>
      </c>
      <c r="M67" s="207" t="str">
        <f>'PARTS LIST SC'!X61</f>
        <v/>
      </c>
      <c r="N67" s="208" t="str">
        <f>IF('Information Sales'!$K$7="","",'Information Sales'!$K$7)</f>
        <v/>
      </c>
      <c r="O67" s="210" t="str">
        <f t="shared" si="2"/>
        <v/>
      </c>
    </row>
    <row r="68" spans="2:15">
      <c r="B68" s="199">
        <f t="shared" si="3"/>
        <v>52</v>
      </c>
      <c r="C68" s="199" t="str">
        <f t="shared" si="0"/>
        <v/>
      </c>
      <c r="D68" s="199" t="str">
        <f t="shared" si="1"/>
        <v>Invoice</v>
      </c>
      <c r="E68" s="205" t="str">
        <f>'PARTS LIST SC'!W62</f>
        <v/>
      </c>
      <c r="F68" s="336" t="str">
        <f>IF('PARTS LIST SC'!$B62="","",'PARTS LIST SC'!$B62)</f>
        <v/>
      </c>
      <c r="G68" s="336"/>
      <c r="H68" s="336" t="str">
        <f>IF('PARTS LIST SC'!$C62="","",'PARTS LIST SC'!$C62)</f>
        <v/>
      </c>
      <c r="I68" s="336"/>
      <c r="J68" s="336"/>
      <c r="K68" s="336"/>
      <c r="L68" s="206" t="str">
        <f>IF('PARTS LIST SC'!$D62="","",'PARTS LIST SC'!$D62)</f>
        <v/>
      </c>
      <c r="M68" s="207" t="str">
        <f>'PARTS LIST SC'!X62</f>
        <v/>
      </c>
      <c r="N68" s="208" t="str">
        <f>IF('Information Sales'!$K$7="","",'Information Sales'!$K$7)</f>
        <v/>
      </c>
      <c r="O68" s="210" t="str">
        <f t="shared" si="2"/>
        <v/>
      </c>
    </row>
    <row r="69" spans="2:15">
      <c r="B69" s="199">
        <f t="shared" si="3"/>
        <v>53</v>
      </c>
      <c r="C69" s="199" t="str">
        <f t="shared" si="0"/>
        <v/>
      </c>
      <c r="D69" s="199" t="str">
        <f t="shared" si="1"/>
        <v>Invoice</v>
      </c>
      <c r="E69" s="205" t="str">
        <f>'PARTS LIST SC'!W63</f>
        <v/>
      </c>
      <c r="F69" s="336" t="str">
        <f>IF('PARTS LIST SC'!$B63="","",'PARTS LIST SC'!$B63)</f>
        <v/>
      </c>
      <c r="G69" s="336"/>
      <c r="H69" s="336" t="str">
        <f>IF('PARTS LIST SC'!$C63="","",'PARTS LIST SC'!$C63)</f>
        <v/>
      </c>
      <c r="I69" s="336"/>
      <c r="J69" s="336"/>
      <c r="K69" s="336"/>
      <c r="L69" s="206" t="str">
        <f>IF('PARTS LIST SC'!$D63="","",'PARTS LIST SC'!$D63)</f>
        <v/>
      </c>
      <c r="M69" s="207" t="str">
        <f>'PARTS LIST SC'!X63</f>
        <v/>
      </c>
      <c r="N69" s="208" t="str">
        <f>IF('Information Sales'!$K$7="","",'Information Sales'!$K$7)</f>
        <v/>
      </c>
      <c r="O69" s="210" t="str">
        <f t="shared" si="2"/>
        <v/>
      </c>
    </row>
    <row r="70" spans="2:15">
      <c r="B70" s="199">
        <f t="shared" si="3"/>
        <v>54</v>
      </c>
      <c r="C70" s="199" t="str">
        <f t="shared" si="0"/>
        <v/>
      </c>
      <c r="D70" s="199" t="str">
        <f t="shared" si="1"/>
        <v>Invoice</v>
      </c>
      <c r="E70" s="205" t="str">
        <f>'PARTS LIST SC'!W64</f>
        <v/>
      </c>
      <c r="F70" s="336" t="str">
        <f>IF('PARTS LIST SC'!$B64="","",'PARTS LIST SC'!$B64)</f>
        <v/>
      </c>
      <c r="G70" s="336"/>
      <c r="H70" s="336" t="str">
        <f>IF('PARTS LIST SC'!$C64="","",'PARTS LIST SC'!$C64)</f>
        <v/>
      </c>
      <c r="I70" s="336"/>
      <c r="J70" s="336"/>
      <c r="K70" s="336"/>
      <c r="L70" s="206" t="str">
        <f>IF('PARTS LIST SC'!$D64="","",'PARTS LIST SC'!$D64)</f>
        <v/>
      </c>
      <c r="M70" s="207" t="str">
        <f>'PARTS LIST SC'!X64</f>
        <v/>
      </c>
      <c r="N70" s="208" t="str">
        <f>IF('Information Sales'!$K$7="","",'Information Sales'!$K$7)</f>
        <v/>
      </c>
      <c r="O70" s="210" t="str">
        <f t="shared" si="2"/>
        <v/>
      </c>
    </row>
    <row r="71" spans="2:15">
      <c r="B71" s="199">
        <f t="shared" si="3"/>
        <v>55</v>
      </c>
      <c r="C71" s="199" t="str">
        <f t="shared" si="0"/>
        <v/>
      </c>
      <c r="D71" s="199" t="str">
        <f t="shared" si="1"/>
        <v>Invoice</v>
      </c>
      <c r="E71" s="205" t="str">
        <f>'PARTS LIST SC'!W65</f>
        <v/>
      </c>
      <c r="F71" s="336" t="str">
        <f>IF('PARTS LIST SC'!$B65="","",'PARTS LIST SC'!$B65)</f>
        <v/>
      </c>
      <c r="G71" s="336"/>
      <c r="H71" s="336" t="str">
        <f>IF('PARTS LIST SC'!$C65="","",'PARTS LIST SC'!$C65)</f>
        <v/>
      </c>
      <c r="I71" s="336"/>
      <c r="J71" s="336"/>
      <c r="K71" s="336"/>
      <c r="L71" s="206" t="str">
        <f>IF('PARTS LIST SC'!$D65="","",'PARTS LIST SC'!$D65)</f>
        <v/>
      </c>
      <c r="M71" s="207" t="str">
        <f>'PARTS LIST SC'!X65</f>
        <v/>
      </c>
      <c r="N71" s="208" t="str">
        <f>IF('Information Sales'!$K$7="","",'Information Sales'!$K$7)</f>
        <v/>
      </c>
      <c r="O71" s="210" t="str">
        <f t="shared" si="2"/>
        <v/>
      </c>
    </row>
    <row r="72" spans="2:15">
      <c r="B72" s="199">
        <f t="shared" si="3"/>
        <v>56</v>
      </c>
      <c r="C72" s="199" t="str">
        <f t="shared" si="0"/>
        <v/>
      </c>
      <c r="D72" s="199" t="str">
        <f t="shared" si="1"/>
        <v>Invoice</v>
      </c>
      <c r="E72" s="205" t="str">
        <f>'PARTS LIST SC'!W66</f>
        <v/>
      </c>
      <c r="F72" s="336" t="str">
        <f>IF('PARTS LIST SC'!$B66="","",'PARTS LIST SC'!$B66)</f>
        <v/>
      </c>
      <c r="G72" s="336"/>
      <c r="H72" s="336" t="str">
        <f>IF('PARTS LIST SC'!$C66="","",'PARTS LIST SC'!$C66)</f>
        <v/>
      </c>
      <c r="I72" s="336"/>
      <c r="J72" s="336"/>
      <c r="K72" s="336"/>
      <c r="L72" s="206" t="str">
        <f>IF('PARTS LIST SC'!$D66="","",'PARTS LIST SC'!$D66)</f>
        <v/>
      </c>
      <c r="M72" s="207" t="str">
        <f>'PARTS LIST SC'!X66</f>
        <v/>
      </c>
      <c r="N72" s="208" t="str">
        <f>IF('Information Sales'!$K$7="","",'Information Sales'!$K$7)</f>
        <v/>
      </c>
      <c r="O72" s="210" t="str">
        <f t="shared" si="2"/>
        <v/>
      </c>
    </row>
    <row r="73" spans="2:15">
      <c r="B73" s="199">
        <f t="shared" si="3"/>
        <v>57</v>
      </c>
      <c r="C73" s="199" t="str">
        <f t="shared" si="0"/>
        <v/>
      </c>
      <c r="D73" s="199" t="str">
        <f t="shared" si="1"/>
        <v>Invoice</v>
      </c>
      <c r="E73" s="205" t="str">
        <f>'PARTS LIST SC'!W67</f>
        <v/>
      </c>
      <c r="F73" s="336" t="str">
        <f>IF('PARTS LIST SC'!$B67="","",'PARTS LIST SC'!$B67)</f>
        <v/>
      </c>
      <c r="G73" s="336"/>
      <c r="H73" s="336" t="str">
        <f>IF('PARTS LIST SC'!$C67="","",'PARTS LIST SC'!$C67)</f>
        <v/>
      </c>
      <c r="I73" s="336"/>
      <c r="J73" s="336"/>
      <c r="K73" s="336"/>
      <c r="L73" s="206" t="str">
        <f>IF('PARTS LIST SC'!$D67="","",'PARTS LIST SC'!$D67)</f>
        <v/>
      </c>
      <c r="M73" s="207" t="str">
        <f>'PARTS LIST SC'!X67</f>
        <v/>
      </c>
      <c r="N73" s="208" t="str">
        <f>IF('Information Sales'!$K$7="","",'Information Sales'!$K$7)</f>
        <v/>
      </c>
      <c r="O73" s="210" t="str">
        <f t="shared" si="2"/>
        <v/>
      </c>
    </row>
    <row r="74" spans="2:15">
      <c r="B74" s="199">
        <f t="shared" si="3"/>
        <v>58</v>
      </c>
      <c r="C74" s="199" t="str">
        <f t="shared" si="0"/>
        <v/>
      </c>
      <c r="D74" s="199" t="str">
        <f t="shared" si="1"/>
        <v>Invoice</v>
      </c>
      <c r="E74" s="205" t="str">
        <f>'PARTS LIST SC'!W68</f>
        <v/>
      </c>
      <c r="F74" s="336" t="str">
        <f>IF('PARTS LIST SC'!$B68="","",'PARTS LIST SC'!$B68)</f>
        <v/>
      </c>
      <c r="G74" s="336"/>
      <c r="H74" s="336" t="str">
        <f>IF('PARTS LIST SC'!$C68="","",'PARTS LIST SC'!$C68)</f>
        <v/>
      </c>
      <c r="I74" s="336"/>
      <c r="J74" s="336"/>
      <c r="K74" s="336"/>
      <c r="L74" s="206" t="str">
        <f>IF('PARTS LIST SC'!$D68="","",'PARTS LIST SC'!$D68)</f>
        <v/>
      </c>
      <c r="M74" s="207" t="str">
        <f>'PARTS LIST SC'!X68</f>
        <v/>
      </c>
      <c r="N74" s="208" t="str">
        <f>IF('Information Sales'!$K$7="","",'Information Sales'!$K$7)</f>
        <v/>
      </c>
      <c r="O74" s="210" t="str">
        <f t="shared" si="2"/>
        <v/>
      </c>
    </row>
    <row r="75" spans="2:15">
      <c r="B75" s="199">
        <f t="shared" si="3"/>
        <v>59</v>
      </c>
      <c r="C75" s="199" t="str">
        <f t="shared" si="0"/>
        <v/>
      </c>
      <c r="D75" s="199" t="str">
        <f t="shared" si="1"/>
        <v>Invoice</v>
      </c>
      <c r="E75" s="205" t="str">
        <f>'PARTS LIST SC'!W69</f>
        <v/>
      </c>
      <c r="F75" s="336" t="str">
        <f>IF('PARTS LIST SC'!$B69="","",'PARTS LIST SC'!$B69)</f>
        <v/>
      </c>
      <c r="G75" s="336"/>
      <c r="H75" s="336" t="str">
        <f>IF('PARTS LIST SC'!$C69="","",'PARTS LIST SC'!$C69)</f>
        <v/>
      </c>
      <c r="I75" s="336"/>
      <c r="J75" s="336"/>
      <c r="K75" s="336"/>
      <c r="L75" s="206" t="str">
        <f>IF('PARTS LIST SC'!$D69="","",'PARTS LIST SC'!$D69)</f>
        <v/>
      </c>
      <c r="M75" s="207" t="str">
        <f>'PARTS LIST SC'!X69</f>
        <v/>
      </c>
      <c r="N75" s="208" t="str">
        <f>IF('Information Sales'!$K$7="","",'Information Sales'!$K$7)</f>
        <v/>
      </c>
      <c r="O75" s="210" t="str">
        <f t="shared" si="2"/>
        <v/>
      </c>
    </row>
    <row r="76" spans="2:15">
      <c r="B76" s="199">
        <f t="shared" si="3"/>
        <v>60</v>
      </c>
      <c r="C76" s="199" t="str">
        <f t="shared" si="0"/>
        <v/>
      </c>
      <c r="D76" s="199" t="str">
        <f t="shared" si="1"/>
        <v>Invoice</v>
      </c>
      <c r="E76" s="205" t="str">
        <f>'PARTS LIST SC'!W70</f>
        <v/>
      </c>
      <c r="F76" s="336" t="str">
        <f>IF('PARTS LIST SC'!$B70="","",'PARTS LIST SC'!$B70)</f>
        <v/>
      </c>
      <c r="G76" s="336"/>
      <c r="H76" s="336" t="str">
        <f>IF('PARTS LIST SC'!$C70="","",'PARTS LIST SC'!$C70)</f>
        <v/>
      </c>
      <c r="I76" s="336"/>
      <c r="J76" s="336"/>
      <c r="K76" s="336"/>
      <c r="L76" s="206" t="str">
        <f>IF('PARTS LIST SC'!$D70="","",'PARTS LIST SC'!$D70)</f>
        <v/>
      </c>
      <c r="M76" s="207" t="str">
        <f>'PARTS LIST SC'!X70</f>
        <v/>
      </c>
      <c r="N76" s="208" t="str">
        <f>IF('Information Sales'!$K$7="","",'Information Sales'!$K$7)</f>
        <v/>
      </c>
      <c r="O76" s="210" t="str">
        <f t="shared" si="2"/>
        <v/>
      </c>
    </row>
    <row r="77" spans="2:15">
      <c r="B77" s="199">
        <f t="shared" si="3"/>
        <v>61</v>
      </c>
      <c r="C77" s="199" t="str">
        <f t="shared" si="0"/>
        <v/>
      </c>
      <c r="D77" s="199" t="str">
        <f t="shared" si="1"/>
        <v>Invoice</v>
      </c>
      <c r="E77" s="205" t="str">
        <f>'PARTS LIST SC'!W71</f>
        <v/>
      </c>
      <c r="F77" s="336" t="str">
        <f>IF('PARTS LIST SC'!$B71="","",'PARTS LIST SC'!$B71)</f>
        <v/>
      </c>
      <c r="G77" s="336"/>
      <c r="H77" s="336" t="str">
        <f>IF('PARTS LIST SC'!$C71="","",'PARTS LIST SC'!$C71)</f>
        <v/>
      </c>
      <c r="I77" s="336"/>
      <c r="J77" s="336"/>
      <c r="K77" s="336"/>
      <c r="L77" s="206" t="str">
        <f>IF('PARTS LIST SC'!$D71="","",'PARTS LIST SC'!$D71)</f>
        <v/>
      </c>
      <c r="M77" s="207" t="str">
        <f>'PARTS LIST SC'!X71</f>
        <v/>
      </c>
      <c r="N77" s="208" t="str">
        <f>IF('Information Sales'!$K$7="","",'Information Sales'!$K$7)</f>
        <v/>
      </c>
      <c r="O77" s="210" t="str">
        <f t="shared" si="2"/>
        <v/>
      </c>
    </row>
    <row r="78" spans="2:15">
      <c r="B78" s="199">
        <f t="shared" si="3"/>
        <v>62</v>
      </c>
      <c r="C78" s="199" t="str">
        <f t="shared" si="0"/>
        <v/>
      </c>
      <c r="D78" s="199" t="str">
        <f t="shared" si="1"/>
        <v>Invoice</v>
      </c>
      <c r="E78" s="205" t="str">
        <f>'PARTS LIST SC'!W72</f>
        <v/>
      </c>
      <c r="F78" s="336" t="str">
        <f>IF('PARTS LIST SC'!$B72="","",'PARTS LIST SC'!$B72)</f>
        <v/>
      </c>
      <c r="G78" s="336"/>
      <c r="H78" s="336" t="str">
        <f>IF('PARTS LIST SC'!$C72="","",'PARTS LIST SC'!$C72)</f>
        <v/>
      </c>
      <c r="I78" s="336"/>
      <c r="J78" s="336"/>
      <c r="K78" s="336"/>
      <c r="L78" s="206" t="str">
        <f>IF('PARTS LIST SC'!$D72="","",'PARTS LIST SC'!$D72)</f>
        <v/>
      </c>
      <c r="M78" s="207" t="str">
        <f>'PARTS LIST SC'!X72</f>
        <v/>
      </c>
      <c r="N78" s="208" t="str">
        <f>IF('Information Sales'!$K$7="","",'Information Sales'!$K$7)</f>
        <v/>
      </c>
      <c r="O78" s="210" t="str">
        <f t="shared" si="2"/>
        <v/>
      </c>
    </row>
    <row r="79" spans="2:15">
      <c r="B79" s="199">
        <f t="shared" si="3"/>
        <v>63</v>
      </c>
      <c r="C79" s="199" t="str">
        <f t="shared" si="0"/>
        <v/>
      </c>
      <c r="D79" s="199" t="str">
        <f t="shared" si="1"/>
        <v>Invoice</v>
      </c>
      <c r="E79" s="205" t="str">
        <f>'PARTS LIST SC'!W73</f>
        <v/>
      </c>
      <c r="F79" s="336" t="str">
        <f>IF('PARTS LIST SC'!$B73="","",'PARTS LIST SC'!$B73)</f>
        <v/>
      </c>
      <c r="G79" s="336"/>
      <c r="H79" s="336" t="str">
        <f>IF('PARTS LIST SC'!$C73="","",'PARTS LIST SC'!$C73)</f>
        <v/>
      </c>
      <c r="I79" s="336"/>
      <c r="J79" s="336"/>
      <c r="K79" s="336"/>
      <c r="L79" s="206" t="str">
        <f>IF('PARTS LIST SC'!$D73="","",'PARTS LIST SC'!$D73)</f>
        <v/>
      </c>
      <c r="M79" s="207" t="str">
        <f>'PARTS LIST SC'!X73</f>
        <v/>
      </c>
      <c r="N79" s="208" t="str">
        <f>IF('Information Sales'!$K$7="","",'Information Sales'!$K$7)</f>
        <v/>
      </c>
      <c r="O79" s="210" t="str">
        <f t="shared" si="2"/>
        <v/>
      </c>
    </row>
    <row r="80" spans="2:15">
      <c r="B80" s="199">
        <f t="shared" si="3"/>
        <v>64</v>
      </c>
      <c r="C80" s="199" t="str">
        <f t="shared" si="0"/>
        <v/>
      </c>
      <c r="D80" s="199" t="str">
        <f t="shared" si="1"/>
        <v>Invoice</v>
      </c>
      <c r="E80" s="205" t="str">
        <f>'PARTS LIST SC'!W74</f>
        <v/>
      </c>
      <c r="F80" s="336" t="str">
        <f>IF('PARTS LIST SC'!$B74="","",'PARTS LIST SC'!$B74)</f>
        <v/>
      </c>
      <c r="G80" s="336"/>
      <c r="H80" s="336" t="str">
        <f>IF('PARTS LIST SC'!$C74="","",'PARTS LIST SC'!$C74)</f>
        <v/>
      </c>
      <c r="I80" s="336"/>
      <c r="J80" s="336"/>
      <c r="K80" s="336"/>
      <c r="L80" s="206" t="str">
        <f>IF('PARTS LIST SC'!$D74="","",'PARTS LIST SC'!$D74)</f>
        <v/>
      </c>
      <c r="M80" s="207" t="str">
        <f>'PARTS LIST SC'!X74</f>
        <v/>
      </c>
      <c r="N80" s="208" t="str">
        <f>IF('Information Sales'!$K$7="","",'Information Sales'!$K$7)</f>
        <v/>
      </c>
      <c r="O80" s="210" t="str">
        <f t="shared" si="2"/>
        <v/>
      </c>
    </row>
    <row r="81" spans="2:15">
      <c r="B81" s="199">
        <f t="shared" si="3"/>
        <v>65</v>
      </c>
      <c r="C81" s="199" t="str">
        <f t="shared" si="0"/>
        <v/>
      </c>
      <c r="D81" s="199" t="str">
        <f t="shared" si="1"/>
        <v>Invoice</v>
      </c>
      <c r="E81" s="205" t="str">
        <f>'PARTS LIST SC'!W75</f>
        <v/>
      </c>
      <c r="F81" s="336" t="str">
        <f>IF('PARTS LIST SC'!$B75="","",'PARTS LIST SC'!$B75)</f>
        <v/>
      </c>
      <c r="G81" s="336"/>
      <c r="H81" s="336" t="str">
        <f>IF('PARTS LIST SC'!$C75="","",'PARTS LIST SC'!$C75)</f>
        <v/>
      </c>
      <c r="I81" s="336"/>
      <c r="J81" s="336"/>
      <c r="K81" s="336"/>
      <c r="L81" s="206" t="str">
        <f>IF('PARTS LIST SC'!$D75="","",'PARTS LIST SC'!$D75)</f>
        <v/>
      </c>
      <c r="M81" s="207" t="str">
        <f>'PARTS LIST SC'!X75</f>
        <v/>
      </c>
      <c r="N81" s="208" t="str">
        <f>IF('Information Sales'!$K$7="","",'Information Sales'!$K$7)</f>
        <v/>
      </c>
      <c r="O81" s="210" t="str">
        <f t="shared" si="2"/>
        <v/>
      </c>
    </row>
    <row r="82" spans="2:15">
      <c r="B82" s="199">
        <f t="shared" si="3"/>
        <v>66</v>
      </c>
      <c r="C82" s="199" t="str">
        <f t="shared" si="0"/>
        <v/>
      </c>
      <c r="D82" s="199" t="str">
        <f t="shared" si="1"/>
        <v>Invoice</v>
      </c>
      <c r="E82" s="205" t="str">
        <f>'PARTS LIST SC'!W76</f>
        <v/>
      </c>
      <c r="F82" s="336" t="str">
        <f>IF('PARTS LIST SC'!$B76="","",'PARTS LIST SC'!$B76)</f>
        <v/>
      </c>
      <c r="G82" s="336"/>
      <c r="H82" s="336" t="str">
        <f>IF('PARTS LIST SC'!$C76="","",'PARTS LIST SC'!$C76)</f>
        <v/>
      </c>
      <c r="I82" s="336"/>
      <c r="J82" s="336"/>
      <c r="K82" s="336"/>
      <c r="L82" s="206" t="str">
        <f>IF('PARTS LIST SC'!$D76="","",'PARTS LIST SC'!$D76)</f>
        <v/>
      </c>
      <c r="M82" s="207" t="str">
        <f>'PARTS LIST SC'!X76</f>
        <v/>
      </c>
      <c r="N82" s="208" t="str">
        <f>IF('Information Sales'!$K$7="","",'Information Sales'!$K$7)</f>
        <v/>
      </c>
      <c r="O82" s="210" t="str">
        <f t="shared" si="2"/>
        <v/>
      </c>
    </row>
    <row r="83" spans="2:15">
      <c r="B83" s="199">
        <f t="shared" si="3"/>
        <v>67</v>
      </c>
      <c r="C83" s="199" t="str">
        <f t="shared" ref="C83:C146" si="4">IF($C$17="","",$C$17)</f>
        <v/>
      </c>
      <c r="D83" s="199" t="str">
        <f t="shared" ref="D83:D146" si="5">IF($D$17="","",$D$17)</f>
        <v>Invoice</v>
      </c>
      <c r="E83" s="205" t="str">
        <f>'PARTS LIST SC'!W77</f>
        <v/>
      </c>
      <c r="F83" s="336" t="str">
        <f>IF('PARTS LIST SC'!$B77="","",'PARTS LIST SC'!$B77)</f>
        <v/>
      </c>
      <c r="G83" s="336"/>
      <c r="H83" s="336" t="str">
        <f>IF('PARTS LIST SC'!$C77="","",'PARTS LIST SC'!$C77)</f>
        <v/>
      </c>
      <c r="I83" s="336"/>
      <c r="J83" s="336"/>
      <c r="K83" s="336"/>
      <c r="L83" s="206" t="str">
        <f>IF('PARTS LIST SC'!$D77="","",'PARTS LIST SC'!$D77)</f>
        <v/>
      </c>
      <c r="M83" s="207" t="str">
        <f>'PARTS LIST SC'!X77</f>
        <v/>
      </c>
      <c r="N83" s="208" t="str">
        <f>IF('Information Sales'!$K$7="","",'Information Sales'!$K$7)</f>
        <v/>
      </c>
      <c r="O83" s="210" t="str">
        <f t="shared" ref="O83:O146" si="6">IF($O$17="","",$O$17)</f>
        <v/>
      </c>
    </row>
    <row r="84" spans="2:15">
      <c r="B84" s="199">
        <f t="shared" ref="B84:B147" si="7">(B83+1)</f>
        <v>68</v>
      </c>
      <c r="C84" s="199" t="str">
        <f t="shared" si="4"/>
        <v/>
      </c>
      <c r="D84" s="199" t="str">
        <f t="shared" si="5"/>
        <v>Invoice</v>
      </c>
      <c r="E84" s="205" t="str">
        <f>'PARTS LIST SC'!W78</f>
        <v/>
      </c>
      <c r="F84" s="336" t="str">
        <f>IF('PARTS LIST SC'!$B78="","",'PARTS LIST SC'!$B78)</f>
        <v/>
      </c>
      <c r="G84" s="336"/>
      <c r="H84" s="336" t="str">
        <f>IF('PARTS LIST SC'!$C78="","",'PARTS LIST SC'!$C78)</f>
        <v/>
      </c>
      <c r="I84" s="336"/>
      <c r="J84" s="336"/>
      <c r="K84" s="336"/>
      <c r="L84" s="206" t="str">
        <f>IF('PARTS LIST SC'!$D78="","",'PARTS LIST SC'!$D78)</f>
        <v/>
      </c>
      <c r="M84" s="207" t="str">
        <f>'PARTS LIST SC'!X78</f>
        <v/>
      </c>
      <c r="N84" s="208" t="str">
        <f>IF('Information Sales'!$K$7="","",'Information Sales'!$K$7)</f>
        <v/>
      </c>
      <c r="O84" s="210" t="str">
        <f t="shared" si="6"/>
        <v/>
      </c>
    </row>
    <row r="85" spans="2:15">
      <c r="B85" s="199">
        <f t="shared" si="7"/>
        <v>69</v>
      </c>
      <c r="C85" s="199" t="str">
        <f t="shared" si="4"/>
        <v/>
      </c>
      <c r="D85" s="199" t="str">
        <f t="shared" si="5"/>
        <v>Invoice</v>
      </c>
      <c r="E85" s="205" t="str">
        <f>'PARTS LIST SC'!W79</f>
        <v/>
      </c>
      <c r="F85" s="336" t="str">
        <f>IF('PARTS LIST SC'!$B79="","",'PARTS LIST SC'!$B79)</f>
        <v/>
      </c>
      <c r="G85" s="336"/>
      <c r="H85" s="336" t="str">
        <f>IF('PARTS LIST SC'!$C79="","",'PARTS LIST SC'!$C79)</f>
        <v/>
      </c>
      <c r="I85" s="336"/>
      <c r="J85" s="336"/>
      <c r="K85" s="336"/>
      <c r="L85" s="206" t="str">
        <f>IF('PARTS LIST SC'!$D79="","",'PARTS LIST SC'!$D79)</f>
        <v/>
      </c>
      <c r="M85" s="207" t="str">
        <f>'PARTS LIST SC'!X79</f>
        <v/>
      </c>
      <c r="N85" s="208" t="str">
        <f>IF('Information Sales'!$K$7="","",'Information Sales'!$K$7)</f>
        <v/>
      </c>
      <c r="O85" s="210" t="str">
        <f t="shared" si="6"/>
        <v/>
      </c>
    </row>
    <row r="86" spans="2:15">
      <c r="B86" s="199">
        <f t="shared" si="7"/>
        <v>70</v>
      </c>
      <c r="C86" s="199" t="str">
        <f t="shared" si="4"/>
        <v/>
      </c>
      <c r="D86" s="199" t="str">
        <f t="shared" si="5"/>
        <v>Invoice</v>
      </c>
      <c r="E86" s="205" t="str">
        <f>'PARTS LIST SC'!W80</f>
        <v/>
      </c>
      <c r="F86" s="336" t="str">
        <f>IF('PARTS LIST SC'!$B80="","",'PARTS LIST SC'!$B80)</f>
        <v/>
      </c>
      <c r="G86" s="336"/>
      <c r="H86" s="336" t="str">
        <f>IF('PARTS LIST SC'!$C80="","",'PARTS LIST SC'!$C80)</f>
        <v/>
      </c>
      <c r="I86" s="336"/>
      <c r="J86" s="336"/>
      <c r="K86" s="336"/>
      <c r="L86" s="206" t="str">
        <f>IF('PARTS LIST SC'!$D80="","",'PARTS LIST SC'!$D80)</f>
        <v/>
      </c>
      <c r="M86" s="207" t="str">
        <f>'PARTS LIST SC'!X80</f>
        <v/>
      </c>
      <c r="N86" s="208" t="str">
        <f>IF('Information Sales'!$K$7="","",'Information Sales'!$K$7)</f>
        <v/>
      </c>
      <c r="O86" s="210" t="str">
        <f t="shared" si="6"/>
        <v/>
      </c>
    </row>
    <row r="87" spans="2:15">
      <c r="B87" s="199">
        <f t="shared" si="7"/>
        <v>71</v>
      </c>
      <c r="C87" s="199" t="str">
        <f t="shared" si="4"/>
        <v/>
      </c>
      <c r="D87" s="199" t="str">
        <f t="shared" si="5"/>
        <v>Invoice</v>
      </c>
      <c r="E87" s="205" t="str">
        <f>'PARTS LIST SC'!W81</f>
        <v/>
      </c>
      <c r="F87" s="336" t="str">
        <f>IF('PARTS LIST SC'!$B81="","",'PARTS LIST SC'!$B81)</f>
        <v/>
      </c>
      <c r="G87" s="336"/>
      <c r="H87" s="336" t="str">
        <f>IF('PARTS LIST SC'!$C81="","",'PARTS LIST SC'!$C81)</f>
        <v/>
      </c>
      <c r="I87" s="336"/>
      <c r="J87" s="336"/>
      <c r="K87" s="336"/>
      <c r="L87" s="206" t="str">
        <f>IF('PARTS LIST SC'!$D81="","",'PARTS LIST SC'!$D81)</f>
        <v/>
      </c>
      <c r="M87" s="207" t="str">
        <f>'PARTS LIST SC'!X81</f>
        <v/>
      </c>
      <c r="N87" s="208" t="str">
        <f>IF('Information Sales'!$K$7="","",'Information Sales'!$K$7)</f>
        <v/>
      </c>
      <c r="O87" s="210" t="str">
        <f t="shared" si="6"/>
        <v/>
      </c>
    </row>
    <row r="88" spans="2:15">
      <c r="B88" s="199">
        <f t="shared" si="7"/>
        <v>72</v>
      </c>
      <c r="C88" s="199" t="str">
        <f t="shared" si="4"/>
        <v/>
      </c>
      <c r="D88" s="199" t="str">
        <f t="shared" si="5"/>
        <v>Invoice</v>
      </c>
      <c r="E88" s="205" t="str">
        <f>'PARTS LIST SC'!W82</f>
        <v/>
      </c>
      <c r="F88" s="336" t="str">
        <f>IF('PARTS LIST SC'!$B82="","",'PARTS LIST SC'!$B82)</f>
        <v/>
      </c>
      <c r="G88" s="336"/>
      <c r="H88" s="336" t="str">
        <f>IF('PARTS LIST SC'!$C82="","",'PARTS LIST SC'!$C82)</f>
        <v/>
      </c>
      <c r="I88" s="336"/>
      <c r="J88" s="336"/>
      <c r="K88" s="336"/>
      <c r="L88" s="206" t="str">
        <f>IF('PARTS LIST SC'!$D82="","",'PARTS LIST SC'!$D82)</f>
        <v/>
      </c>
      <c r="M88" s="207" t="str">
        <f>'PARTS LIST SC'!X82</f>
        <v/>
      </c>
      <c r="N88" s="208" t="str">
        <f>IF('Information Sales'!$K$7="","",'Information Sales'!$K$7)</f>
        <v/>
      </c>
      <c r="O88" s="210" t="str">
        <f t="shared" si="6"/>
        <v/>
      </c>
    </row>
    <row r="89" spans="2:15">
      <c r="B89" s="199">
        <f t="shared" si="7"/>
        <v>73</v>
      </c>
      <c r="C89" s="199" t="str">
        <f t="shared" si="4"/>
        <v/>
      </c>
      <c r="D89" s="199" t="str">
        <f t="shared" si="5"/>
        <v>Invoice</v>
      </c>
      <c r="E89" s="205" t="str">
        <f>'PARTS LIST SC'!W83</f>
        <v/>
      </c>
      <c r="F89" s="336" t="str">
        <f>IF('PARTS LIST SC'!$B83="","",'PARTS LIST SC'!$B83)</f>
        <v/>
      </c>
      <c r="G89" s="336"/>
      <c r="H89" s="336" t="str">
        <f>IF('PARTS LIST SC'!$C83="","",'PARTS LIST SC'!$C83)</f>
        <v/>
      </c>
      <c r="I89" s="336"/>
      <c r="J89" s="336"/>
      <c r="K89" s="336"/>
      <c r="L89" s="206" t="str">
        <f>IF('PARTS LIST SC'!$D83="","",'PARTS LIST SC'!$D83)</f>
        <v/>
      </c>
      <c r="M89" s="207" t="str">
        <f>'PARTS LIST SC'!X83</f>
        <v/>
      </c>
      <c r="N89" s="208" t="str">
        <f>IF('Information Sales'!$K$7="","",'Information Sales'!$K$7)</f>
        <v/>
      </c>
      <c r="O89" s="210" t="str">
        <f t="shared" si="6"/>
        <v/>
      </c>
    </row>
    <row r="90" spans="2:15">
      <c r="B90" s="199">
        <f t="shared" si="7"/>
        <v>74</v>
      </c>
      <c r="C90" s="199" t="str">
        <f t="shared" si="4"/>
        <v/>
      </c>
      <c r="D90" s="199" t="str">
        <f t="shared" si="5"/>
        <v>Invoice</v>
      </c>
      <c r="E90" s="205" t="str">
        <f>'PARTS LIST SC'!W84</f>
        <v/>
      </c>
      <c r="F90" s="336" t="str">
        <f>IF('PARTS LIST SC'!$B84="","",'PARTS LIST SC'!$B84)</f>
        <v/>
      </c>
      <c r="G90" s="336"/>
      <c r="H90" s="336" t="str">
        <f>IF('PARTS LIST SC'!$C84="","",'PARTS LIST SC'!$C84)</f>
        <v/>
      </c>
      <c r="I90" s="336"/>
      <c r="J90" s="336"/>
      <c r="K90" s="336"/>
      <c r="L90" s="206" t="str">
        <f>IF('PARTS LIST SC'!$D84="","",'PARTS LIST SC'!$D84)</f>
        <v/>
      </c>
      <c r="M90" s="207" t="str">
        <f>'PARTS LIST SC'!X84</f>
        <v/>
      </c>
      <c r="N90" s="208" t="str">
        <f>IF('Information Sales'!$K$7="","",'Information Sales'!$K$7)</f>
        <v/>
      </c>
      <c r="O90" s="210" t="str">
        <f t="shared" si="6"/>
        <v/>
      </c>
    </row>
    <row r="91" spans="2:15">
      <c r="B91" s="199">
        <f t="shared" si="7"/>
        <v>75</v>
      </c>
      <c r="C91" s="199" t="str">
        <f t="shared" si="4"/>
        <v/>
      </c>
      <c r="D91" s="199" t="str">
        <f t="shared" si="5"/>
        <v>Invoice</v>
      </c>
      <c r="E91" s="205" t="str">
        <f>'PARTS LIST SC'!W85</f>
        <v/>
      </c>
      <c r="F91" s="336" t="str">
        <f>IF('PARTS LIST SC'!$B85="","",'PARTS LIST SC'!$B85)</f>
        <v/>
      </c>
      <c r="G91" s="336"/>
      <c r="H91" s="336" t="str">
        <f>IF('PARTS LIST SC'!$C85="","",'PARTS LIST SC'!$C85)</f>
        <v/>
      </c>
      <c r="I91" s="336"/>
      <c r="J91" s="336"/>
      <c r="K91" s="336"/>
      <c r="L91" s="206" t="str">
        <f>IF('PARTS LIST SC'!$D85="","",'PARTS LIST SC'!$D85)</f>
        <v/>
      </c>
      <c r="M91" s="207" t="str">
        <f>'PARTS LIST SC'!X85</f>
        <v/>
      </c>
      <c r="N91" s="208" t="str">
        <f>IF('Information Sales'!$K$7="","",'Information Sales'!$K$7)</f>
        <v/>
      </c>
      <c r="O91" s="210" t="str">
        <f t="shared" si="6"/>
        <v/>
      </c>
    </row>
    <row r="92" spans="2:15">
      <c r="B92" s="199">
        <f t="shared" si="7"/>
        <v>76</v>
      </c>
      <c r="C92" s="199" t="str">
        <f t="shared" si="4"/>
        <v/>
      </c>
      <c r="D92" s="199" t="str">
        <f t="shared" si="5"/>
        <v>Invoice</v>
      </c>
      <c r="E92" s="205" t="str">
        <f>'PARTS LIST SC'!W86</f>
        <v/>
      </c>
      <c r="F92" s="336" t="str">
        <f>IF('PARTS LIST SC'!$B86="","",'PARTS LIST SC'!$B86)</f>
        <v/>
      </c>
      <c r="G92" s="336"/>
      <c r="H92" s="336" t="str">
        <f>IF('PARTS LIST SC'!$C86="","",'PARTS LIST SC'!$C86)</f>
        <v/>
      </c>
      <c r="I92" s="336"/>
      <c r="J92" s="336"/>
      <c r="K92" s="336"/>
      <c r="L92" s="206" t="str">
        <f>IF('PARTS LIST SC'!$D86="","",'PARTS LIST SC'!$D86)</f>
        <v/>
      </c>
      <c r="M92" s="207" t="str">
        <f>'PARTS LIST SC'!X86</f>
        <v/>
      </c>
      <c r="N92" s="208" t="str">
        <f>IF('Information Sales'!$K$7="","",'Information Sales'!$K$7)</f>
        <v/>
      </c>
      <c r="O92" s="210" t="str">
        <f t="shared" si="6"/>
        <v/>
      </c>
    </row>
    <row r="93" spans="2:15">
      <c r="B93" s="199">
        <f t="shared" si="7"/>
        <v>77</v>
      </c>
      <c r="C93" s="199" t="str">
        <f t="shared" si="4"/>
        <v/>
      </c>
      <c r="D93" s="199" t="str">
        <f t="shared" si="5"/>
        <v>Invoice</v>
      </c>
      <c r="E93" s="205" t="str">
        <f>'PARTS LIST SC'!W87</f>
        <v/>
      </c>
      <c r="F93" s="336" t="str">
        <f>IF('PARTS LIST SC'!$B87="","",'PARTS LIST SC'!$B87)</f>
        <v/>
      </c>
      <c r="G93" s="336"/>
      <c r="H93" s="336" t="str">
        <f>IF('PARTS LIST SC'!$C87="","",'PARTS LIST SC'!$C87)</f>
        <v/>
      </c>
      <c r="I93" s="336"/>
      <c r="J93" s="336"/>
      <c r="K93" s="336"/>
      <c r="L93" s="206" t="str">
        <f>IF('PARTS LIST SC'!$D87="","",'PARTS LIST SC'!$D87)</f>
        <v/>
      </c>
      <c r="M93" s="207" t="str">
        <f>'PARTS LIST SC'!X87</f>
        <v/>
      </c>
      <c r="N93" s="208" t="str">
        <f>IF('Information Sales'!$K$7="","",'Information Sales'!$K$7)</f>
        <v/>
      </c>
      <c r="O93" s="210" t="str">
        <f t="shared" si="6"/>
        <v/>
      </c>
    </row>
    <row r="94" spans="2:15">
      <c r="B94" s="199">
        <f t="shared" si="7"/>
        <v>78</v>
      </c>
      <c r="C94" s="199" t="str">
        <f t="shared" si="4"/>
        <v/>
      </c>
      <c r="D94" s="199" t="str">
        <f t="shared" si="5"/>
        <v>Invoice</v>
      </c>
      <c r="E94" s="205" t="str">
        <f>'PARTS LIST SC'!W88</f>
        <v/>
      </c>
      <c r="F94" s="336" t="str">
        <f>IF('PARTS LIST SC'!$B88="","",'PARTS LIST SC'!$B88)</f>
        <v/>
      </c>
      <c r="G94" s="336"/>
      <c r="H94" s="336" t="str">
        <f>IF('PARTS LIST SC'!$C88="","",'PARTS LIST SC'!$C88)</f>
        <v/>
      </c>
      <c r="I94" s="336"/>
      <c r="J94" s="336"/>
      <c r="K94" s="336"/>
      <c r="L94" s="206" t="str">
        <f>IF('PARTS LIST SC'!$D88="","",'PARTS LIST SC'!$D88)</f>
        <v/>
      </c>
      <c r="M94" s="207" t="str">
        <f>'PARTS LIST SC'!X88</f>
        <v/>
      </c>
      <c r="N94" s="208" t="str">
        <f>IF('Information Sales'!$K$7="","",'Information Sales'!$K$7)</f>
        <v/>
      </c>
      <c r="O94" s="210" t="str">
        <f t="shared" si="6"/>
        <v/>
      </c>
    </row>
    <row r="95" spans="2:15">
      <c r="B95" s="199">
        <f t="shared" si="7"/>
        <v>79</v>
      </c>
      <c r="C95" s="199" t="str">
        <f t="shared" si="4"/>
        <v/>
      </c>
      <c r="D95" s="199" t="str">
        <f t="shared" si="5"/>
        <v>Invoice</v>
      </c>
      <c r="E95" s="205" t="str">
        <f>'PARTS LIST SC'!W89</f>
        <v/>
      </c>
      <c r="F95" s="336" t="str">
        <f>IF('PARTS LIST SC'!$B89="","",'PARTS LIST SC'!$B89)</f>
        <v/>
      </c>
      <c r="G95" s="336"/>
      <c r="H95" s="336" t="str">
        <f>IF('PARTS LIST SC'!$C89="","",'PARTS LIST SC'!$C89)</f>
        <v/>
      </c>
      <c r="I95" s="336"/>
      <c r="J95" s="336"/>
      <c r="K95" s="336"/>
      <c r="L95" s="206" t="str">
        <f>IF('PARTS LIST SC'!$D89="","",'PARTS LIST SC'!$D89)</f>
        <v/>
      </c>
      <c r="M95" s="207" t="str">
        <f>'PARTS LIST SC'!X89</f>
        <v/>
      </c>
      <c r="N95" s="208" t="str">
        <f>IF('Information Sales'!$K$7="","",'Information Sales'!$K$7)</f>
        <v/>
      </c>
      <c r="O95" s="210" t="str">
        <f t="shared" si="6"/>
        <v/>
      </c>
    </row>
    <row r="96" spans="2:15">
      <c r="B96" s="199">
        <f t="shared" si="7"/>
        <v>80</v>
      </c>
      <c r="C96" s="199" t="str">
        <f t="shared" si="4"/>
        <v/>
      </c>
      <c r="D96" s="199" t="str">
        <f t="shared" si="5"/>
        <v>Invoice</v>
      </c>
      <c r="E96" s="205" t="str">
        <f>'PARTS LIST SC'!W90</f>
        <v/>
      </c>
      <c r="F96" s="336" t="str">
        <f>IF('PARTS LIST SC'!$B90="","",'PARTS LIST SC'!$B90)</f>
        <v/>
      </c>
      <c r="G96" s="336"/>
      <c r="H96" s="336" t="str">
        <f>IF('PARTS LIST SC'!$C90="","",'PARTS LIST SC'!$C90)</f>
        <v/>
      </c>
      <c r="I96" s="336"/>
      <c r="J96" s="336"/>
      <c r="K96" s="336"/>
      <c r="L96" s="206" t="str">
        <f>IF('PARTS LIST SC'!$D90="","",'PARTS LIST SC'!$D90)</f>
        <v/>
      </c>
      <c r="M96" s="207" t="str">
        <f>'PARTS LIST SC'!X90</f>
        <v/>
      </c>
      <c r="N96" s="208" t="str">
        <f>IF('Information Sales'!$K$7="","",'Information Sales'!$K$7)</f>
        <v/>
      </c>
      <c r="O96" s="210" t="str">
        <f t="shared" si="6"/>
        <v/>
      </c>
    </row>
    <row r="97" spans="2:15">
      <c r="B97" s="199">
        <f t="shared" si="7"/>
        <v>81</v>
      </c>
      <c r="C97" s="199" t="str">
        <f t="shared" si="4"/>
        <v/>
      </c>
      <c r="D97" s="199" t="str">
        <f t="shared" si="5"/>
        <v>Invoice</v>
      </c>
      <c r="E97" s="205" t="str">
        <f>'PARTS LIST SC'!W91</f>
        <v/>
      </c>
      <c r="F97" s="336" t="str">
        <f>IF('PARTS LIST SC'!$B91="","",'PARTS LIST SC'!$B91)</f>
        <v/>
      </c>
      <c r="G97" s="336"/>
      <c r="H97" s="336" t="str">
        <f>IF('PARTS LIST SC'!$C91="","",'PARTS LIST SC'!$C91)</f>
        <v/>
      </c>
      <c r="I97" s="336"/>
      <c r="J97" s="336"/>
      <c r="K97" s="336"/>
      <c r="L97" s="206" t="str">
        <f>IF('PARTS LIST SC'!$D91="","",'PARTS LIST SC'!$D91)</f>
        <v/>
      </c>
      <c r="M97" s="207" t="str">
        <f>'PARTS LIST SC'!X91</f>
        <v/>
      </c>
      <c r="N97" s="208" t="str">
        <f>IF('Information Sales'!$K$7="","",'Information Sales'!$K$7)</f>
        <v/>
      </c>
      <c r="O97" s="210" t="str">
        <f t="shared" si="6"/>
        <v/>
      </c>
    </row>
    <row r="98" spans="2:15">
      <c r="B98" s="199">
        <f t="shared" si="7"/>
        <v>82</v>
      </c>
      <c r="C98" s="199" t="str">
        <f t="shared" si="4"/>
        <v/>
      </c>
      <c r="D98" s="199" t="str">
        <f t="shared" si="5"/>
        <v>Invoice</v>
      </c>
      <c r="E98" s="205" t="str">
        <f>'PARTS LIST SC'!W92</f>
        <v/>
      </c>
      <c r="F98" s="336" t="str">
        <f>IF('PARTS LIST SC'!$B92="","",'PARTS LIST SC'!$B92)</f>
        <v/>
      </c>
      <c r="G98" s="336"/>
      <c r="H98" s="336" t="str">
        <f>IF('PARTS LIST SC'!$C92="","",'PARTS LIST SC'!$C92)</f>
        <v/>
      </c>
      <c r="I98" s="336"/>
      <c r="J98" s="336"/>
      <c r="K98" s="336"/>
      <c r="L98" s="206" t="str">
        <f>IF('PARTS LIST SC'!$D92="","",'PARTS LIST SC'!$D92)</f>
        <v/>
      </c>
      <c r="M98" s="207" t="str">
        <f>'PARTS LIST SC'!X92</f>
        <v/>
      </c>
      <c r="N98" s="208" t="str">
        <f>IF('Information Sales'!$K$7="","",'Information Sales'!$K$7)</f>
        <v/>
      </c>
      <c r="O98" s="210" t="str">
        <f t="shared" si="6"/>
        <v/>
      </c>
    </row>
    <row r="99" spans="2:15">
      <c r="B99" s="199">
        <f t="shared" si="7"/>
        <v>83</v>
      </c>
      <c r="C99" s="199" t="str">
        <f t="shared" si="4"/>
        <v/>
      </c>
      <c r="D99" s="199" t="str">
        <f t="shared" si="5"/>
        <v>Invoice</v>
      </c>
      <c r="E99" s="205" t="str">
        <f>'PARTS LIST SC'!W93</f>
        <v/>
      </c>
      <c r="F99" s="336" t="str">
        <f>IF('PARTS LIST SC'!$B93="","",'PARTS LIST SC'!$B93)</f>
        <v/>
      </c>
      <c r="G99" s="336"/>
      <c r="H99" s="336" t="str">
        <f>IF('PARTS LIST SC'!$C93="","",'PARTS LIST SC'!$C93)</f>
        <v/>
      </c>
      <c r="I99" s="336"/>
      <c r="J99" s="336"/>
      <c r="K99" s="336"/>
      <c r="L99" s="206" t="str">
        <f>IF('PARTS LIST SC'!$D93="","",'PARTS LIST SC'!$D93)</f>
        <v/>
      </c>
      <c r="M99" s="207" t="str">
        <f>'PARTS LIST SC'!X93</f>
        <v/>
      </c>
      <c r="N99" s="208" t="str">
        <f>IF('Information Sales'!$K$7="","",'Information Sales'!$K$7)</f>
        <v/>
      </c>
      <c r="O99" s="210" t="str">
        <f t="shared" si="6"/>
        <v/>
      </c>
    </row>
    <row r="100" spans="2:15">
      <c r="B100" s="199">
        <f t="shared" si="7"/>
        <v>84</v>
      </c>
      <c r="C100" s="199" t="str">
        <f t="shared" si="4"/>
        <v/>
      </c>
      <c r="D100" s="199" t="str">
        <f t="shared" si="5"/>
        <v>Invoice</v>
      </c>
      <c r="E100" s="205" t="str">
        <f>'PARTS LIST SC'!W94</f>
        <v/>
      </c>
      <c r="F100" s="336" t="str">
        <f>IF('PARTS LIST SC'!$B94="","",'PARTS LIST SC'!$B94)</f>
        <v/>
      </c>
      <c r="G100" s="336"/>
      <c r="H100" s="336" t="str">
        <f>IF('PARTS LIST SC'!$C94="","",'PARTS LIST SC'!$C94)</f>
        <v/>
      </c>
      <c r="I100" s="336"/>
      <c r="J100" s="336"/>
      <c r="K100" s="336"/>
      <c r="L100" s="206" t="str">
        <f>IF('PARTS LIST SC'!$D94="","",'PARTS LIST SC'!$D94)</f>
        <v/>
      </c>
      <c r="M100" s="207" t="str">
        <f>'PARTS LIST SC'!X94</f>
        <v/>
      </c>
      <c r="N100" s="208" t="str">
        <f>IF('Information Sales'!$K$7="","",'Information Sales'!$K$7)</f>
        <v/>
      </c>
      <c r="O100" s="210" t="str">
        <f t="shared" si="6"/>
        <v/>
      </c>
    </row>
    <row r="101" spans="2:15">
      <c r="B101" s="199">
        <f t="shared" si="7"/>
        <v>85</v>
      </c>
      <c r="C101" s="199" t="str">
        <f t="shared" si="4"/>
        <v/>
      </c>
      <c r="D101" s="199" t="str">
        <f t="shared" si="5"/>
        <v>Invoice</v>
      </c>
      <c r="E101" s="205" t="str">
        <f>'PARTS LIST SC'!W95</f>
        <v/>
      </c>
      <c r="F101" s="336" t="str">
        <f>IF('PARTS LIST SC'!$B95="","",'PARTS LIST SC'!$B95)</f>
        <v/>
      </c>
      <c r="G101" s="336"/>
      <c r="H101" s="336" t="str">
        <f>IF('PARTS LIST SC'!$C95="","",'PARTS LIST SC'!$C95)</f>
        <v/>
      </c>
      <c r="I101" s="336"/>
      <c r="J101" s="336"/>
      <c r="K101" s="336"/>
      <c r="L101" s="206" t="str">
        <f>IF('PARTS LIST SC'!$D95="","",'PARTS LIST SC'!$D95)</f>
        <v/>
      </c>
      <c r="M101" s="207" t="str">
        <f>'PARTS LIST SC'!X95</f>
        <v/>
      </c>
      <c r="N101" s="208" t="str">
        <f>IF('Information Sales'!$K$7="","",'Information Sales'!$K$7)</f>
        <v/>
      </c>
      <c r="O101" s="210" t="str">
        <f t="shared" si="6"/>
        <v/>
      </c>
    </row>
    <row r="102" spans="2:15">
      <c r="B102" s="199">
        <f t="shared" si="7"/>
        <v>86</v>
      </c>
      <c r="C102" s="199" t="str">
        <f t="shared" si="4"/>
        <v/>
      </c>
      <c r="D102" s="199" t="str">
        <f t="shared" si="5"/>
        <v>Invoice</v>
      </c>
      <c r="E102" s="205" t="str">
        <f>'PARTS LIST SC'!W96</f>
        <v/>
      </c>
      <c r="F102" s="336" t="str">
        <f>IF('PARTS LIST SC'!$B96="","",'PARTS LIST SC'!$B96)</f>
        <v/>
      </c>
      <c r="G102" s="336"/>
      <c r="H102" s="336" t="str">
        <f>IF('PARTS LIST SC'!$C96="","",'PARTS LIST SC'!$C96)</f>
        <v/>
      </c>
      <c r="I102" s="336"/>
      <c r="J102" s="336"/>
      <c r="K102" s="336"/>
      <c r="L102" s="206" t="str">
        <f>IF('PARTS LIST SC'!$D96="","",'PARTS LIST SC'!$D96)</f>
        <v/>
      </c>
      <c r="M102" s="207" t="str">
        <f>'PARTS LIST SC'!X96</f>
        <v/>
      </c>
      <c r="N102" s="208" t="str">
        <f>IF('Information Sales'!$K$7="","",'Information Sales'!$K$7)</f>
        <v/>
      </c>
      <c r="O102" s="210" t="str">
        <f t="shared" si="6"/>
        <v/>
      </c>
    </row>
    <row r="103" spans="2:15">
      <c r="B103" s="199">
        <f t="shared" si="7"/>
        <v>87</v>
      </c>
      <c r="C103" s="199" t="str">
        <f t="shared" si="4"/>
        <v/>
      </c>
      <c r="D103" s="199" t="str">
        <f t="shared" si="5"/>
        <v>Invoice</v>
      </c>
      <c r="E103" s="205" t="str">
        <f>'PARTS LIST SC'!W97</f>
        <v/>
      </c>
      <c r="F103" s="336" t="str">
        <f>IF('PARTS LIST SC'!$B97="","",'PARTS LIST SC'!$B97)</f>
        <v/>
      </c>
      <c r="G103" s="336"/>
      <c r="H103" s="336" t="str">
        <f>IF('PARTS LIST SC'!$C97="","",'PARTS LIST SC'!$C97)</f>
        <v/>
      </c>
      <c r="I103" s="336"/>
      <c r="J103" s="336"/>
      <c r="K103" s="336"/>
      <c r="L103" s="206" t="str">
        <f>IF('PARTS LIST SC'!$D97="","",'PARTS LIST SC'!$D97)</f>
        <v/>
      </c>
      <c r="M103" s="207" t="str">
        <f>'PARTS LIST SC'!X97</f>
        <v/>
      </c>
      <c r="N103" s="208" t="str">
        <f>IF('Information Sales'!$K$7="","",'Information Sales'!$K$7)</f>
        <v/>
      </c>
      <c r="O103" s="210" t="str">
        <f t="shared" si="6"/>
        <v/>
      </c>
    </row>
    <row r="104" spans="2:15">
      <c r="B104" s="199">
        <f t="shared" si="7"/>
        <v>88</v>
      </c>
      <c r="C104" s="199" t="str">
        <f t="shared" si="4"/>
        <v/>
      </c>
      <c r="D104" s="199" t="str">
        <f t="shared" si="5"/>
        <v>Invoice</v>
      </c>
      <c r="E104" s="205" t="str">
        <f>'PARTS LIST SC'!W98</f>
        <v/>
      </c>
      <c r="F104" s="336" t="str">
        <f>IF('PARTS LIST SC'!$B98="","",'PARTS LIST SC'!$B98)</f>
        <v/>
      </c>
      <c r="G104" s="336"/>
      <c r="H104" s="336" t="str">
        <f>IF('PARTS LIST SC'!$C98="","",'PARTS LIST SC'!$C98)</f>
        <v/>
      </c>
      <c r="I104" s="336"/>
      <c r="J104" s="336"/>
      <c r="K104" s="336"/>
      <c r="L104" s="206" t="str">
        <f>IF('PARTS LIST SC'!$D98="","",'PARTS LIST SC'!$D98)</f>
        <v/>
      </c>
      <c r="M104" s="207" t="str">
        <f>'PARTS LIST SC'!X98</f>
        <v/>
      </c>
      <c r="N104" s="208" t="str">
        <f>IF('Information Sales'!$K$7="","",'Information Sales'!$K$7)</f>
        <v/>
      </c>
      <c r="O104" s="210" t="str">
        <f t="shared" si="6"/>
        <v/>
      </c>
    </row>
    <row r="105" spans="2:15">
      <c r="B105" s="199">
        <f t="shared" si="7"/>
        <v>89</v>
      </c>
      <c r="C105" s="199" t="str">
        <f t="shared" si="4"/>
        <v/>
      </c>
      <c r="D105" s="199" t="str">
        <f t="shared" si="5"/>
        <v>Invoice</v>
      </c>
      <c r="E105" s="205" t="str">
        <f>'PARTS LIST SC'!W99</f>
        <v/>
      </c>
      <c r="F105" s="336" t="str">
        <f>IF('PARTS LIST SC'!$B99="","",'PARTS LIST SC'!$B99)</f>
        <v/>
      </c>
      <c r="G105" s="336"/>
      <c r="H105" s="336" t="str">
        <f>IF('PARTS LIST SC'!$C99="","",'PARTS LIST SC'!$C99)</f>
        <v/>
      </c>
      <c r="I105" s="336"/>
      <c r="J105" s="336"/>
      <c r="K105" s="336"/>
      <c r="L105" s="206" t="str">
        <f>IF('PARTS LIST SC'!$D99="","",'PARTS LIST SC'!$D99)</f>
        <v/>
      </c>
      <c r="M105" s="207" t="str">
        <f>'PARTS LIST SC'!X99</f>
        <v/>
      </c>
      <c r="N105" s="208" t="str">
        <f>IF('Information Sales'!$K$7="","",'Information Sales'!$K$7)</f>
        <v/>
      </c>
      <c r="O105" s="210" t="str">
        <f t="shared" si="6"/>
        <v/>
      </c>
    </row>
    <row r="106" spans="2:15">
      <c r="B106" s="199">
        <f t="shared" si="7"/>
        <v>90</v>
      </c>
      <c r="C106" s="199" t="str">
        <f t="shared" si="4"/>
        <v/>
      </c>
      <c r="D106" s="199" t="str">
        <f t="shared" si="5"/>
        <v>Invoice</v>
      </c>
      <c r="E106" s="205" t="str">
        <f>'PARTS LIST SC'!W100</f>
        <v/>
      </c>
      <c r="F106" s="336" t="str">
        <f>IF('PARTS LIST SC'!$B100="","",'PARTS LIST SC'!$B100)</f>
        <v/>
      </c>
      <c r="G106" s="336"/>
      <c r="H106" s="336" t="str">
        <f>IF('PARTS LIST SC'!$C100="","",'PARTS LIST SC'!$C100)</f>
        <v/>
      </c>
      <c r="I106" s="336"/>
      <c r="J106" s="336"/>
      <c r="K106" s="336"/>
      <c r="L106" s="206" t="str">
        <f>IF('PARTS LIST SC'!$D100="","",'PARTS LIST SC'!$D100)</f>
        <v/>
      </c>
      <c r="M106" s="207" t="str">
        <f>'PARTS LIST SC'!X100</f>
        <v/>
      </c>
      <c r="N106" s="208" t="str">
        <f>IF('Information Sales'!$K$7="","",'Information Sales'!$K$7)</f>
        <v/>
      </c>
      <c r="O106" s="210" t="str">
        <f t="shared" si="6"/>
        <v/>
      </c>
    </row>
    <row r="107" spans="2:15">
      <c r="B107" s="199">
        <f t="shared" si="7"/>
        <v>91</v>
      </c>
      <c r="C107" s="199" t="str">
        <f t="shared" si="4"/>
        <v/>
      </c>
      <c r="D107" s="199" t="str">
        <f t="shared" si="5"/>
        <v>Invoice</v>
      </c>
      <c r="E107" s="205" t="str">
        <f>'PARTS LIST SC'!W101</f>
        <v/>
      </c>
      <c r="F107" s="336" t="str">
        <f>IF('PARTS LIST SC'!$B101="","",'PARTS LIST SC'!$B101)</f>
        <v/>
      </c>
      <c r="G107" s="336"/>
      <c r="H107" s="336" t="str">
        <f>IF('PARTS LIST SC'!$C101="","",'PARTS LIST SC'!$C101)</f>
        <v/>
      </c>
      <c r="I107" s="336"/>
      <c r="J107" s="336"/>
      <c r="K107" s="336"/>
      <c r="L107" s="206" t="str">
        <f>IF('PARTS LIST SC'!$D101="","",'PARTS LIST SC'!$D101)</f>
        <v/>
      </c>
      <c r="M107" s="207" t="str">
        <f>'PARTS LIST SC'!X101</f>
        <v/>
      </c>
      <c r="N107" s="208" t="str">
        <f>IF('Information Sales'!$K$7="","",'Information Sales'!$K$7)</f>
        <v/>
      </c>
      <c r="O107" s="210" t="str">
        <f t="shared" si="6"/>
        <v/>
      </c>
    </row>
    <row r="108" spans="2:15">
      <c r="B108" s="199">
        <f t="shared" si="7"/>
        <v>92</v>
      </c>
      <c r="C108" s="199" t="str">
        <f t="shared" si="4"/>
        <v/>
      </c>
      <c r="D108" s="199" t="str">
        <f t="shared" si="5"/>
        <v>Invoice</v>
      </c>
      <c r="E108" s="205" t="str">
        <f>'PARTS LIST SC'!W102</f>
        <v/>
      </c>
      <c r="F108" s="336" t="str">
        <f>IF('PARTS LIST SC'!$B102="","",'PARTS LIST SC'!$B102)</f>
        <v/>
      </c>
      <c r="G108" s="336"/>
      <c r="H108" s="336" t="str">
        <f>IF('PARTS LIST SC'!$C102="","",'PARTS LIST SC'!$C102)</f>
        <v/>
      </c>
      <c r="I108" s="336"/>
      <c r="J108" s="336"/>
      <c r="K108" s="336"/>
      <c r="L108" s="206" t="str">
        <f>IF('PARTS LIST SC'!$D102="","",'PARTS LIST SC'!$D102)</f>
        <v/>
      </c>
      <c r="M108" s="207" t="str">
        <f>'PARTS LIST SC'!X102</f>
        <v/>
      </c>
      <c r="N108" s="208" t="str">
        <f>IF('Information Sales'!$K$7="","",'Information Sales'!$K$7)</f>
        <v/>
      </c>
      <c r="O108" s="210" t="str">
        <f t="shared" si="6"/>
        <v/>
      </c>
    </row>
    <row r="109" spans="2:15">
      <c r="B109" s="199">
        <f t="shared" si="7"/>
        <v>93</v>
      </c>
      <c r="C109" s="199" t="str">
        <f t="shared" si="4"/>
        <v/>
      </c>
      <c r="D109" s="199" t="str">
        <f t="shared" si="5"/>
        <v>Invoice</v>
      </c>
      <c r="E109" s="205" t="str">
        <f>'PARTS LIST SC'!W103</f>
        <v/>
      </c>
      <c r="F109" s="336" t="str">
        <f>IF('PARTS LIST SC'!$B103="","",'PARTS LIST SC'!$B103)</f>
        <v/>
      </c>
      <c r="G109" s="336"/>
      <c r="H109" s="336" t="str">
        <f>IF('PARTS LIST SC'!$C103="","",'PARTS LIST SC'!$C103)</f>
        <v/>
      </c>
      <c r="I109" s="336"/>
      <c r="J109" s="336"/>
      <c r="K109" s="336"/>
      <c r="L109" s="206" t="str">
        <f>IF('PARTS LIST SC'!$D103="","",'PARTS LIST SC'!$D103)</f>
        <v/>
      </c>
      <c r="M109" s="207" t="str">
        <f>'PARTS LIST SC'!X103</f>
        <v/>
      </c>
      <c r="N109" s="208" t="str">
        <f>IF('Information Sales'!$K$7="","",'Information Sales'!$K$7)</f>
        <v/>
      </c>
      <c r="O109" s="210" t="str">
        <f t="shared" si="6"/>
        <v/>
      </c>
    </row>
    <row r="110" spans="2:15">
      <c r="B110" s="199">
        <f t="shared" si="7"/>
        <v>94</v>
      </c>
      <c r="C110" s="199" t="str">
        <f t="shared" si="4"/>
        <v/>
      </c>
      <c r="D110" s="199" t="str">
        <f t="shared" si="5"/>
        <v>Invoice</v>
      </c>
      <c r="E110" s="205" t="str">
        <f>'PARTS LIST SC'!W104</f>
        <v/>
      </c>
      <c r="F110" s="336" t="str">
        <f>IF('PARTS LIST SC'!$B104="","",'PARTS LIST SC'!$B104)</f>
        <v/>
      </c>
      <c r="G110" s="336"/>
      <c r="H110" s="336" t="str">
        <f>IF('PARTS LIST SC'!$C104="","",'PARTS LIST SC'!$C104)</f>
        <v/>
      </c>
      <c r="I110" s="336"/>
      <c r="J110" s="336"/>
      <c r="K110" s="336"/>
      <c r="L110" s="206" t="str">
        <f>IF('PARTS LIST SC'!$D104="","",'PARTS LIST SC'!$D104)</f>
        <v/>
      </c>
      <c r="M110" s="207" t="str">
        <f>'PARTS LIST SC'!X104</f>
        <v/>
      </c>
      <c r="N110" s="208" t="str">
        <f>IF('Information Sales'!$K$7="","",'Information Sales'!$K$7)</f>
        <v/>
      </c>
      <c r="O110" s="210" t="str">
        <f t="shared" si="6"/>
        <v/>
      </c>
    </row>
    <row r="111" spans="2:15">
      <c r="B111" s="199">
        <f t="shared" si="7"/>
        <v>95</v>
      </c>
      <c r="C111" s="199" t="str">
        <f t="shared" si="4"/>
        <v/>
      </c>
      <c r="D111" s="199" t="str">
        <f t="shared" si="5"/>
        <v>Invoice</v>
      </c>
      <c r="E111" s="205" t="str">
        <f>'PARTS LIST SC'!W105</f>
        <v/>
      </c>
      <c r="F111" s="336" t="str">
        <f>IF('PARTS LIST SC'!$B105="","",'PARTS LIST SC'!$B105)</f>
        <v/>
      </c>
      <c r="G111" s="336"/>
      <c r="H111" s="336" t="str">
        <f>IF('PARTS LIST SC'!$C105="","",'PARTS LIST SC'!$C105)</f>
        <v/>
      </c>
      <c r="I111" s="336"/>
      <c r="J111" s="336"/>
      <c r="K111" s="336"/>
      <c r="L111" s="206" t="str">
        <f>IF('PARTS LIST SC'!$D105="","",'PARTS LIST SC'!$D105)</f>
        <v/>
      </c>
      <c r="M111" s="207" t="str">
        <f>'PARTS LIST SC'!X105</f>
        <v/>
      </c>
      <c r="N111" s="208" t="str">
        <f>IF('Information Sales'!$K$7="","",'Information Sales'!$K$7)</f>
        <v/>
      </c>
      <c r="O111" s="210" t="str">
        <f t="shared" si="6"/>
        <v/>
      </c>
    </row>
    <row r="112" spans="2:15">
      <c r="B112" s="199">
        <f t="shared" si="7"/>
        <v>96</v>
      </c>
      <c r="C112" s="199" t="str">
        <f t="shared" si="4"/>
        <v/>
      </c>
      <c r="D112" s="199" t="str">
        <f t="shared" si="5"/>
        <v>Invoice</v>
      </c>
      <c r="E112" s="205" t="str">
        <f>'PARTS LIST SC'!W106</f>
        <v/>
      </c>
      <c r="F112" s="336" t="str">
        <f>IF('PARTS LIST SC'!$B106="","",'PARTS LIST SC'!$B106)</f>
        <v/>
      </c>
      <c r="G112" s="336"/>
      <c r="H112" s="336" t="str">
        <f>IF('PARTS LIST SC'!$C106="","",'PARTS LIST SC'!$C106)</f>
        <v/>
      </c>
      <c r="I112" s="336"/>
      <c r="J112" s="336"/>
      <c r="K112" s="336"/>
      <c r="L112" s="206" t="str">
        <f>IF('PARTS LIST SC'!$D106="","",'PARTS LIST SC'!$D106)</f>
        <v/>
      </c>
      <c r="M112" s="207" t="str">
        <f>'PARTS LIST SC'!X106</f>
        <v/>
      </c>
      <c r="N112" s="208" t="str">
        <f>IF('Information Sales'!$K$7="","",'Information Sales'!$K$7)</f>
        <v/>
      </c>
      <c r="O112" s="210" t="str">
        <f t="shared" si="6"/>
        <v/>
      </c>
    </row>
    <row r="113" spans="2:15">
      <c r="B113" s="199">
        <f t="shared" si="7"/>
        <v>97</v>
      </c>
      <c r="C113" s="199" t="str">
        <f t="shared" si="4"/>
        <v/>
      </c>
      <c r="D113" s="199" t="str">
        <f t="shared" si="5"/>
        <v>Invoice</v>
      </c>
      <c r="E113" s="205" t="str">
        <f>'PARTS LIST SC'!W107</f>
        <v/>
      </c>
      <c r="F113" s="336" t="str">
        <f>IF('PARTS LIST SC'!$B107="","",'PARTS LIST SC'!$B107)</f>
        <v/>
      </c>
      <c r="G113" s="336"/>
      <c r="H113" s="336" t="str">
        <f>IF('PARTS LIST SC'!$C107="","",'PARTS LIST SC'!$C107)</f>
        <v/>
      </c>
      <c r="I113" s="336"/>
      <c r="J113" s="336"/>
      <c r="K113" s="336"/>
      <c r="L113" s="206" t="str">
        <f>IF('PARTS LIST SC'!$D107="","",'PARTS LIST SC'!$D107)</f>
        <v/>
      </c>
      <c r="M113" s="207" t="str">
        <f>'PARTS LIST SC'!X107</f>
        <v/>
      </c>
      <c r="N113" s="208" t="str">
        <f>IF('Information Sales'!$K$7="","",'Information Sales'!$K$7)</f>
        <v/>
      </c>
      <c r="O113" s="210" t="str">
        <f t="shared" si="6"/>
        <v/>
      </c>
    </row>
    <row r="114" spans="2:15">
      <c r="B114" s="199">
        <f t="shared" si="7"/>
        <v>98</v>
      </c>
      <c r="C114" s="199" t="str">
        <f t="shared" si="4"/>
        <v/>
      </c>
      <c r="D114" s="199" t="str">
        <f t="shared" si="5"/>
        <v>Invoice</v>
      </c>
      <c r="E114" s="205" t="str">
        <f>'PARTS LIST SC'!W108</f>
        <v/>
      </c>
      <c r="F114" s="336" t="str">
        <f>IF('PARTS LIST SC'!$B108="","",'PARTS LIST SC'!$B108)</f>
        <v/>
      </c>
      <c r="G114" s="336"/>
      <c r="H114" s="336" t="str">
        <f>IF('PARTS LIST SC'!$C108="","",'PARTS LIST SC'!$C108)</f>
        <v/>
      </c>
      <c r="I114" s="336"/>
      <c r="J114" s="336"/>
      <c r="K114" s="336"/>
      <c r="L114" s="206" t="str">
        <f>IF('PARTS LIST SC'!$D108="","",'PARTS LIST SC'!$D108)</f>
        <v/>
      </c>
      <c r="M114" s="207" t="str">
        <f>'PARTS LIST SC'!X108</f>
        <v/>
      </c>
      <c r="N114" s="208" t="str">
        <f>IF('Information Sales'!$K$7="","",'Information Sales'!$K$7)</f>
        <v/>
      </c>
      <c r="O114" s="210" t="str">
        <f t="shared" si="6"/>
        <v/>
      </c>
    </row>
    <row r="115" spans="2:15">
      <c r="B115" s="199">
        <f t="shared" si="7"/>
        <v>99</v>
      </c>
      <c r="C115" s="199" t="str">
        <f t="shared" si="4"/>
        <v/>
      </c>
      <c r="D115" s="199" t="str">
        <f t="shared" si="5"/>
        <v>Invoice</v>
      </c>
      <c r="E115" s="205" t="str">
        <f>'PARTS LIST SC'!W109</f>
        <v/>
      </c>
      <c r="F115" s="336" t="str">
        <f>IF('PARTS LIST SC'!$B109="","",'PARTS LIST SC'!$B109)</f>
        <v/>
      </c>
      <c r="G115" s="336"/>
      <c r="H115" s="336" t="str">
        <f>IF('PARTS LIST SC'!$C109="","",'PARTS LIST SC'!$C109)</f>
        <v/>
      </c>
      <c r="I115" s="336"/>
      <c r="J115" s="336"/>
      <c r="K115" s="336"/>
      <c r="L115" s="206" t="str">
        <f>IF('PARTS LIST SC'!$D109="","",'PARTS LIST SC'!$D109)</f>
        <v/>
      </c>
      <c r="M115" s="207" t="str">
        <f>'PARTS LIST SC'!X109</f>
        <v/>
      </c>
      <c r="N115" s="208" t="str">
        <f>IF('Information Sales'!$K$7="","",'Information Sales'!$K$7)</f>
        <v/>
      </c>
      <c r="O115" s="210" t="str">
        <f t="shared" si="6"/>
        <v/>
      </c>
    </row>
    <row r="116" spans="2:15">
      <c r="B116" s="199">
        <f t="shared" si="7"/>
        <v>100</v>
      </c>
      <c r="C116" s="199" t="str">
        <f t="shared" si="4"/>
        <v/>
      </c>
      <c r="D116" s="199" t="str">
        <f t="shared" si="5"/>
        <v>Invoice</v>
      </c>
      <c r="E116" s="205" t="str">
        <f>'PARTS LIST SC'!W110</f>
        <v/>
      </c>
      <c r="F116" s="336" t="str">
        <f>IF('PARTS LIST SC'!$B110="","",'PARTS LIST SC'!$B110)</f>
        <v/>
      </c>
      <c r="G116" s="336"/>
      <c r="H116" s="336" t="str">
        <f>IF('PARTS LIST SC'!$C110="","",'PARTS LIST SC'!$C110)</f>
        <v/>
      </c>
      <c r="I116" s="336"/>
      <c r="J116" s="336"/>
      <c r="K116" s="336"/>
      <c r="L116" s="206" t="str">
        <f>IF('PARTS LIST SC'!$D110="","",'PARTS LIST SC'!$D110)</f>
        <v/>
      </c>
      <c r="M116" s="207" t="str">
        <f>'PARTS LIST SC'!X110</f>
        <v/>
      </c>
      <c r="N116" s="208" t="str">
        <f>IF('Information Sales'!$K$7="","",'Information Sales'!$K$7)</f>
        <v/>
      </c>
      <c r="O116" s="210" t="str">
        <f t="shared" si="6"/>
        <v/>
      </c>
    </row>
    <row r="117" spans="2:15">
      <c r="B117" s="199">
        <f t="shared" si="7"/>
        <v>101</v>
      </c>
      <c r="C117" s="199" t="str">
        <f t="shared" si="4"/>
        <v/>
      </c>
      <c r="D117" s="199" t="str">
        <f t="shared" si="5"/>
        <v>Invoice</v>
      </c>
      <c r="E117" s="205" t="str">
        <f>'PARTS LIST SC'!W111</f>
        <v/>
      </c>
      <c r="F117" s="336" t="str">
        <f>IF('PARTS LIST SC'!$B111="","",'PARTS LIST SC'!$B111)</f>
        <v/>
      </c>
      <c r="G117" s="336"/>
      <c r="H117" s="336" t="str">
        <f>IF('PARTS LIST SC'!$C111="","",'PARTS LIST SC'!$C111)</f>
        <v/>
      </c>
      <c r="I117" s="336"/>
      <c r="J117" s="336"/>
      <c r="K117" s="336"/>
      <c r="L117" s="206" t="str">
        <f>IF('PARTS LIST SC'!$D111="","",'PARTS LIST SC'!$D111)</f>
        <v/>
      </c>
      <c r="M117" s="207" t="str">
        <f>'PARTS LIST SC'!X111</f>
        <v/>
      </c>
      <c r="N117" s="208" t="str">
        <f>IF('Information Sales'!$K$7="","",'Information Sales'!$K$7)</f>
        <v/>
      </c>
      <c r="O117" s="210" t="str">
        <f t="shared" si="6"/>
        <v/>
      </c>
    </row>
    <row r="118" spans="2:15">
      <c r="B118" s="199">
        <f t="shared" si="7"/>
        <v>102</v>
      </c>
      <c r="C118" s="199" t="str">
        <f t="shared" si="4"/>
        <v/>
      </c>
      <c r="D118" s="199" t="str">
        <f t="shared" si="5"/>
        <v>Invoice</v>
      </c>
      <c r="E118" s="205" t="str">
        <f>'PARTS LIST SC'!W112</f>
        <v/>
      </c>
      <c r="F118" s="336" t="str">
        <f>IF('PARTS LIST SC'!$B112="","",'PARTS LIST SC'!$B112)</f>
        <v/>
      </c>
      <c r="G118" s="336"/>
      <c r="H118" s="336" t="str">
        <f>IF('PARTS LIST SC'!$C112="","",'PARTS LIST SC'!$C112)</f>
        <v/>
      </c>
      <c r="I118" s="336"/>
      <c r="J118" s="336"/>
      <c r="K118" s="336"/>
      <c r="L118" s="206" t="str">
        <f>IF('PARTS LIST SC'!$D112="","",'PARTS LIST SC'!$D112)</f>
        <v/>
      </c>
      <c r="M118" s="207" t="str">
        <f>'PARTS LIST SC'!X112</f>
        <v/>
      </c>
      <c r="N118" s="208" t="str">
        <f>IF('Information Sales'!$K$7="","",'Information Sales'!$K$7)</f>
        <v/>
      </c>
      <c r="O118" s="210" t="str">
        <f t="shared" si="6"/>
        <v/>
      </c>
    </row>
    <row r="119" spans="2:15">
      <c r="B119" s="199">
        <f t="shared" si="7"/>
        <v>103</v>
      </c>
      <c r="C119" s="199" t="str">
        <f t="shared" si="4"/>
        <v/>
      </c>
      <c r="D119" s="199" t="str">
        <f t="shared" si="5"/>
        <v>Invoice</v>
      </c>
      <c r="E119" s="205" t="str">
        <f>'PARTS LIST SC'!W113</f>
        <v/>
      </c>
      <c r="F119" s="336" t="str">
        <f>IF('PARTS LIST SC'!$B113="","",'PARTS LIST SC'!$B113)</f>
        <v/>
      </c>
      <c r="G119" s="336"/>
      <c r="H119" s="336" t="str">
        <f>IF('PARTS LIST SC'!$C113="","",'PARTS LIST SC'!$C113)</f>
        <v/>
      </c>
      <c r="I119" s="336"/>
      <c r="J119" s="336"/>
      <c r="K119" s="336"/>
      <c r="L119" s="206" t="str">
        <f>IF('PARTS LIST SC'!$D113="","",'PARTS LIST SC'!$D113)</f>
        <v/>
      </c>
      <c r="M119" s="207" t="str">
        <f>'PARTS LIST SC'!X113</f>
        <v/>
      </c>
      <c r="N119" s="208" t="str">
        <f>IF('Information Sales'!$K$7="","",'Information Sales'!$K$7)</f>
        <v/>
      </c>
      <c r="O119" s="210" t="str">
        <f t="shared" si="6"/>
        <v/>
      </c>
    </row>
    <row r="120" spans="2:15">
      <c r="B120" s="199">
        <f t="shared" si="7"/>
        <v>104</v>
      </c>
      <c r="C120" s="199" t="str">
        <f t="shared" si="4"/>
        <v/>
      </c>
      <c r="D120" s="199" t="str">
        <f t="shared" si="5"/>
        <v>Invoice</v>
      </c>
      <c r="E120" s="205" t="str">
        <f>'PARTS LIST SC'!W114</f>
        <v/>
      </c>
      <c r="F120" s="336" t="str">
        <f>IF('PARTS LIST SC'!$B114="","",'PARTS LIST SC'!$B114)</f>
        <v/>
      </c>
      <c r="G120" s="336"/>
      <c r="H120" s="336" t="str">
        <f>IF('PARTS LIST SC'!$C114="","",'PARTS LIST SC'!$C114)</f>
        <v/>
      </c>
      <c r="I120" s="336"/>
      <c r="J120" s="336"/>
      <c r="K120" s="336"/>
      <c r="L120" s="206" t="str">
        <f>IF('PARTS LIST SC'!$D114="","",'PARTS LIST SC'!$D114)</f>
        <v/>
      </c>
      <c r="M120" s="207" t="str">
        <f>'PARTS LIST SC'!X114</f>
        <v/>
      </c>
      <c r="N120" s="208" t="str">
        <f>IF('Information Sales'!$K$7="","",'Information Sales'!$K$7)</f>
        <v/>
      </c>
      <c r="O120" s="210" t="str">
        <f t="shared" si="6"/>
        <v/>
      </c>
    </row>
    <row r="121" spans="2:15">
      <c r="B121" s="199">
        <f t="shared" si="7"/>
        <v>105</v>
      </c>
      <c r="C121" s="199" t="str">
        <f t="shared" si="4"/>
        <v/>
      </c>
      <c r="D121" s="199" t="str">
        <f t="shared" si="5"/>
        <v>Invoice</v>
      </c>
      <c r="E121" s="205" t="str">
        <f>'PARTS LIST SC'!W115</f>
        <v/>
      </c>
      <c r="F121" s="336" t="str">
        <f>IF('PARTS LIST SC'!$B115="","",'PARTS LIST SC'!$B115)</f>
        <v/>
      </c>
      <c r="G121" s="336"/>
      <c r="H121" s="336" t="str">
        <f>IF('PARTS LIST SC'!$C115="","",'PARTS LIST SC'!$C115)</f>
        <v/>
      </c>
      <c r="I121" s="336"/>
      <c r="J121" s="336"/>
      <c r="K121" s="336"/>
      <c r="L121" s="206" t="str">
        <f>IF('PARTS LIST SC'!$D115="","",'PARTS LIST SC'!$D115)</f>
        <v/>
      </c>
      <c r="M121" s="207" t="str">
        <f>'PARTS LIST SC'!X115</f>
        <v/>
      </c>
      <c r="N121" s="208" t="str">
        <f>IF('Information Sales'!$K$7="","",'Information Sales'!$K$7)</f>
        <v/>
      </c>
      <c r="O121" s="210" t="str">
        <f t="shared" si="6"/>
        <v/>
      </c>
    </row>
    <row r="122" spans="2:15">
      <c r="B122" s="199">
        <f t="shared" si="7"/>
        <v>106</v>
      </c>
      <c r="C122" s="199" t="str">
        <f t="shared" si="4"/>
        <v/>
      </c>
      <c r="D122" s="199" t="str">
        <f t="shared" si="5"/>
        <v>Invoice</v>
      </c>
      <c r="E122" s="205" t="str">
        <f>'PARTS LIST SC'!W116</f>
        <v/>
      </c>
      <c r="F122" s="336" t="str">
        <f>IF('PARTS LIST SC'!$B116="","",'PARTS LIST SC'!$B116)</f>
        <v/>
      </c>
      <c r="G122" s="336"/>
      <c r="H122" s="336" t="str">
        <f>IF('PARTS LIST SC'!$C116="","",'PARTS LIST SC'!$C116)</f>
        <v/>
      </c>
      <c r="I122" s="336"/>
      <c r="J122" s="336"/>
      <c r="K122" s="336"/>
      <c r="L122" s="206" t="str">
        <f>IF('PARTS LIST SC'!$D116="","",'PARTS LIST SC'!$D116)</f>
        <v/>
      </c>
      <c r="M122" s="207" t="str">
        <f>'PARTS LIST SC'!X116</f>
        <v/>
      </c>
      <c r="N122" s="208" t="str">
        <f>IF('Information Sales'!$K$7="","",'Information Sales'!$K$7)</f>
        <v/>
      </c>
      <c r="O122" s="210" t="str">
        <f t="shared" si="6"/>
        <v/>
      </c>
    </row>
    <row r="123" spans="2:15">
      <c r="B123" s="199">
        <f t="shared" si="7"/>
        <v>107</v>
      </c>
      <c r="C123" s="199" t="str">
        <f t="shared" si="4"/>
        <v/>
      </c>
      <c r="D123" s="199" t="str">
        <f t="shared" si="5"/>
        <v>Invoice</v>
      </c>
      <c r="E123" s="205" t="str">
        <f>'PARTS LIST SC'!W117</f>
        <v/>
      </c>
      <c r="F123" s="336" t="str">
        <f>IF('PARTS LIST SC'!$B117="","",'PARTS LIST SC'!$B117)</f>
        <v/>
      </c>
      <c r="G123" s="336"/>
      <c r="H123" s="336" t="str">
        <f>IF('PARTS LIST SC'!$C117="","",'PARTS LIST SC'!$C117)</f>
        <v/>
      </c>
      <c r="I123" s="336"/>
      <c r="J123" s="336"/>
      <c r="K123" s="336"/>
      <c r="L123" s="206" t="str">
        <f>IF('PARTS LIST SC'!$D117="","",'PARTS LIST SC'!$D117)</f>
        <v/>
      </c>
      <c r="M123" s="207" t="str">
        <f>'PARTS LIST SC'!X117</f>
        <v/>
      </c>
      <c r="N123" s="208" t="str">
        <f>IF('Information Sales'!$K$7="","",'Information Sales'!$K$7)</f>
        <v/>
      </c>
      <c r="O123" s="210" t="str">
        <f t="shared" si="6"/>
        <v/>
      </c>
    </row>
    <row r="124" spans="2:15">
      <c r="B124" s="199">
        <f t="shared" si="7"/>
        <v>108</v>
      </c>
      <c r="C124" s="199" t="str">
        <f t="shared" si="4"/>
        <v/>
      </c>
      <c r="D124" s="199" t="str">
        <f t="shared" si="5"/>
        <v>Invoice</v>
      </c>
      <c r="E124" s="205" t="str">
        <f>'PARTS LIST SC'!W118</f>
        <v/>
      </c>
      <c r="F124" s="336" t="str">
        <f>IF('PARTS LIST SC'!$B118="","",'PARTS LIST SC'!$B118)</f>
        <v/>
      </c>
      <c r="G124" s="336"/>
      <c r="H124" s="336" t="str">
        <f>IF('PARTS LIST SC'!$C118="","",'PARTS LIST SC'!$C118)</f>
        <v/>
      </c>
      <c r="I124" s="336"/>
      <c r="J124" s="336"/>
      <c r="K124" s="336"/>
      <c r="L124" s="206" t="str">
        <f>IF('PARTS LIST SC'!$D118="","",'PARTS LIST SC'!$D118)</f>
        <v/>
      </c>
      <c r="M124" s="207" t="str">
        <f>'PARTS LIST SC'!X118</f>
        <v/>
      </c>
      <c r="N124" s="208" t="str">
        <f>IF('Information Sales'!$K$7="","",'Information Sales'!$K$7)</f>
        <v/>
      </c>
      <c r="O124" s="210" t="str">
        <f t="shared" si="6"/>
        <v/>
      </c>
    </row>
    <row r="125" spans="2:15">
      <c r="B125" s="199">
        <f t="shared" si="7"/>
        <v>109</v>
      </c>
      <c r="C125" s="199" t="str">
        <f t="shared" si="4"/>
        <v/>
      </c>
      <c r="D125" s="199" t="str">
        <f t="shared" si="5"/>
        <v>Invoice</v>
      </c>
      <c r="E125" s="205" t="str">
        <f>'PARTS LIST SC'!W119</f>
        <v/>
      </c>
      <c r="F125" s="336" t="str">
        <f>IF('PARTS LIST SC'!$B119="","",'PARTS LIST SC'!$B119)</f>
        <v/>
      </c>
      <c r="G125" s="336"/>
      <c r="H125" s="336" t="str">
        <f>IF('PARTS LIST SC'!$C119="","",'PARTS LIST SC'!$C119)</f>
        <v/>
      </c>
      <c r="I125" s="336"/>
      <c r="J125" s="336"/>
      <c r="K125" s="336"/>
      <c r="L125" s="206" t="str">
        <f>IF('PARTS LIST SC'!$D119="","",'PARTS LIST SC'!$D119)</f>
        <v/>
      </c>
      <c r="M125" s="207" t="str">
        <f>'PARTS LIST SC'!X119</f>
        <v/>
      </c>
      <c r="N125" s="208" t="str">
        <f>IF('Information Sales'!$K$7="","",'Information Sales'!$K$7)</f>
        <v/>
      </c>
      <c r="O125" s="210" t="str">
        <f t="shared" si="6"/>
        <v/>
      </c>
    </row>
    <row r="126" spans="2:15">
      <c r="B126" s="199">
        <f t="shared" si="7"/>
        <v>110</v>
      </c>
      <c r="C126" s="199" t="str">
        <f t="shared" si="4"/>
        <v/>
      </c>
      <c r="D126" s="199" t="str">
        <f t="shared" si="5"/>
        <v>Invoice</v>
      </c>
      <c r="E126" s="205" t="str">
        <f>'PARTS LIST SC'!W120</f>
        <v/>
      </c>
      <c r="F126" s="336" t="str">
        <f>IF('PARTS LIST SC'!$B120="","",'PARTS LIST SC'!$B120)</f>
        <v/>
      </c>
      <c r="G126" s="336"/>
      <c r="H126" s="336" t="str">
        <f>IF('PARTS LIST SC'!$C120="","",'PARTS LIST SC'!$C120)</f>
        <v/>
      </c>
      <c r="I126" s="336"/>
      <c r="J126" s="336"/>
      <c r="K126" s="336"/>
      <c r="L126" s="206" t="str">
        <f>IF('PARTS LIST SC'!$D120="","",'PARTS LIST SC'!$D120)</f>
        <v/>
      </c>
      <c r="M126" s="207" t="str">
        <f>'PARTS LIST SC'!X120</f>
        <v/>
      </c>
      <c r="N126" s="208" t="str">
        <f>IF('Information Sales'!$K$7="","",'Information Sales'!$K$7)</f>
        <v/>
      </c>
      <c r="O126" s="210" t="str">
        <f t="shared" si="6"/>
        <v/>
      </c>
    </row>
    <row r="127" spans="2:15">
      <c r="B127" s="199">
        <f t="shared" si="7"/>
        <v>111</v>
      </c>
      <c r="C127" s="199" t="str">
        <f t="shared" si="4"/>
        <v/>
      </c>
      <c r="D127" s="199" t="str">
        <f t="shared" si="5"/>
        <v>Invoice</v>
      </c>
      <c r="E127" s="205" t="str">
        <f>'PARTS LIST SC'!W121</f>
        <v/>
      </c>
      <c r="F127" s="336" t="str">
        <f>IF('PARTS LIST SC'!$B121="","",'PARTS LIST SC'!$B121)</f>
        <v/>
      </c>
      <c r="G127" s="336"/>
      <c r="H127" s="336" t="str">
        <f>IF('PARTS LIST SC'!$C121="","",'PARTS LIST SC'!$C121)</f>
        <v/>
      </c>
      <c r="I127" s="336"/>
      <c r="J127" s="336"/>
      <c r="K127" s="336"/>
      <c r="L127" s="206" t="str">
        <f>IF('PARTS LIST SC'!$D121="","",'PARTS LIST SC'!$D121)</f>
        <v/>
      </c>
      <c r="M127" s="207" t="str">
        <f>'PARTS LIST SC'!X121</f>
        <v/>
      </c>
      <c r="N127" s="208" t="str">
        <f>IF('Information Sales'!$K$7="","",'Information Sales'!$K$7)</f>
        <v/>
      </c>
      <c r="O127" s="210" t="str">
        <f t="shared" si="6"/>
        <v/>
      </c>
    </row>
    <row r="128" spans="2:15">
      <c r="B128" s="199">
        <f t="shared" si="7"/>
        <v>112</v>
      </c>
      <c r="C128" s="199" t="str">
        <f t="shared" si="4"/>
        <v/>
      </c>
      <c r="D128" s="199" t="str">
        <f t="shared" si="5"/>
        <v>Invoice</v>
      </c>
      <c r="E128" s="205" t="str">
        <f>'PARTS LIST SC'!W122</f>
        <v/>
      </c>
      <c r="F128" s="336" t="str">
        <f>IF('PARTS LIST SC'!$B122="","",'PARTS LIST SC'!$B122)</f>
        <v/>
      </c>
      <c r="G128" s="336"/>
      <c r="H128" s="336" t="str">
        <f>IF('PARTS LIST SC'!$C122="","",'PARTS LIST SC'!$C122)</f>
        <v/>
      </c>
      <c r="I128" s="336"/>
      <c r="J128" s="336"/>
      <c r="K128" s="336"/>
      <c r="L128" s="206" t="str">
        <f>IF('PARTS LIST SC'!$D122="","",'PARTS LIST SC'!$D122)</f>
        <v/>
      </c>
      <c r="M128" s="207" t="str">
        <f>'PARTS LIST SC'!X122</f>
        <v/>
      </c>
      <c r="N128" s="208" t="str">
        <f>IF('Information Sales'!$K$7="","",'Information Sales'!$K$7)</f>
        <v/>
      </c>
      <c r="O128" s="210" t="str">
        <f t="shared" si="6"/>
        <v/>
      </c>
    </row>
    <row r="129" spans="2:15">
      <c r="B129" s="199">
        <f t="shared" si="7"/>
        <v>113</v>
      </c>
      <c r="C129" s="199" t="str">
        <f t="shared" si="4"/>
        <v/>
      </c>
      <c r="D129" s="199" t="str">
        <f t="shared" si="5"/>
        <v>Invoice</v>
      </c>
      <c r="E129" s="205" t="str">
        <f>'PARTS LIST SC'!W123</f>
        <v/>
      </c>
      <c r="F129" s="336" t="str">
        <f>IF('PARTS LIST SC'!$B123="","",'PARTS LIST SC'!$B123)</f>
        <v/>
      </c>
      <c r="G129" s="336"/>
      <c r="H129" s="336" t="str">
        <f>IF('PARTS LIST SC'!$C123="","",'PARTS LIST SC'!$C123)</f>
        <v/>
      </c>
      <c r="I129" s="336"/>
      <c r="J129" s="336"/>
      <c r="K129" s="336"/>
      <c r="L129" s="206" t="str">
        <f>IF('PARTS LIST SC'!$D123="","",'PARTS LIST SC'!$D123)</f>
        <v/>
      </c>
      <c r="M129" s="207" t="str">
        <f>'PARTS LIST SC'!X123</f>
        <v/>
      </c>
      <c r="N129" s="208" t="str">
        <f>IF('Information Sales'!$K$7="","",'Information Sales'!$K$7)</f>
        <v/>
      </c>
      <c r="O129" s="210" t="str">
        <f t="shared" si="6"/>
        <v/>
      </c>
    </row>
    <row r="130" spans="2:15">
      <c r="B130" s="199">
        <f t="shared" si="7"/>
        <v>114</v>
      </c>
      <c r="C130" s="199" t="str">
        <f t="shared" si="4"/>
        <v/>
      </c>
      <c r="D130" s="199" t="str">
        <f t="shared" si="5"/>
        <v>Invoice</v>
      </c>
      <c r="E130" s="205" t="str">
        <f>'PARTS LIST SC'!W124</f>
        <v/>
      </c>
      <c r="F130" s="336" t="str">
        <f>IF('PARTS LIST SC'!$B124="","",'PARTS LIST SC'!$B124)</f>
        <v/>
      </c>
      <c r="G130" s="336"/>
      <c r="H130" s="336" t="str">
        <f>IF('PARTS LIST SC'!$C124="","",'PARTS LIST SC'!$C124)</f>
        <v/>
      </c>
      <c r="I130" s="336"/>
      <c r="J130" s="336"/>
      <c r="K130" s="336"/>
      <c r="L130" s="206" t="str">
        <f>IF('PARTS LIST SC'!$D124="","",'PARTS LIST SC'!$D124)</f>
        <v/>
      </c>
      <c r="M130" s="207" t="str">
        <f>'PARTS LIST SC'!X124</f>
        <v/>
      </c>
      <c r="N130" s="208" t="str">
        <f>IF('Information Sales'!$K$7="","",'Information Sales'!$K$7)</f>
        <v/>
      </c>
      <c r="O130" s="210" t="str">
        <f t="shared" si="6"/>
        <v/>
      </c>
    </row>
    <row r="131" spans="2:15">
      <c r="B131" s="199">
        <f t="shared" si="7"/>
        <v>115</v>
      </c>
      <c r="C131" s="199" t="str">
        <f t="shared" si="4"/>
        <v/>
      </c>
      <c r="D131" s="199" t="str">
        <f t="shared" si="5"/>
        <v>Invoice</v>
      </c>
      <c r="E131" s="205" t="str">
        <f>'PARTS LIST SC'!W125</f>
        <v/>
      </c>
      <c r="F131" s="336" t="str">
        <f>IF('PARTS LIST SC'!$B125="","",'PARTS LIST SC'!$B125)</f>
        <v/>
      </c>
      <c r="G131" s="336"/>
      <c r="H131" s="336" t="str">
        <f>IF('PARTS LIST SC'!$C125="","",'PARTS LIST SC'!$C125)</f>
        <v/>
      </c>
      <c r="I131" s="336"/>
      <c r="J131" s="336"/>
      <c r="K131" s="336"/>
      <c r="L131" s="206" t="str">
        <f>IF('PARTS LIST SC'!$D125="","",'PARTS LIST SC'!$D125)</f>
        <v/>
      </c>
      <c r="M131" s="207" t="str">
        <f>'PARTS LIST SC'!X125</f>
        <v/>
      </c>
      <c r="N131" s="208" t="str">
        <f>IF('Information Sales'!$K$7="","",'Information Sales'!$K$7)</f>
        <v/>
      </c>
      <c r="O131" s="210" t="str">
        <f t="shared" si="6"/>
        <v/>
      </c>
    </row>
    <row r="132" spans="2:15">
      <c r="B132" s="199">
        <f t="shared" si="7"/>
        <v>116</v>
      </c>
      <c r="C132" s="199" t="str">
        <f t="shared" si="4"/>
        <v/>
      </c>
      <c r="D132" s="199" t="str">
        <f t="shared" si="5"/>
        <v>Invoice</v>
      </c>
      <c r="E132" s="205" t="str">
        <f>'PARTS LIST SC'!W126</f>
        <v/>
      </c>
      <c r="F132" s="336" t="str">
        <f>IF('PARTS LIST SC'!$B126="","",'PARTS LIST SC'!$B126)</f>
        <v/>
      </c>
      <c r="G132" s="336"/>
      <c r="H132" s="336" t="str">
        <f>IF('PARTS LIST SC'!$C126="","",'PARTS LIST SC'!$C126)</f>
        <v/>
      </c>
      <c r="I132" s="336"/>
      <c r="J132" s="336"/>
      <c r="K132" s="336"/>
      <c r="L132" s="206" t="str">
        <f>IF('PARTS LIST SC'!$D126="","",'PARTS LIST SC'!$D126)</f>
        <v/>
      </c>
      <c r="M132" s="207" t="str">
        <f>'PARTS LIST SC'!X126</f>
        <v/>
      </c>
      <c r="N132" s="208" t="str">
        <f>IF('Information Sales'!$K$7="","",'Information Sales'!$K$7)</f>
        <v/>
      </c>
      <c r="O132" s="210" t="str">
        <f t="shared" si="6"/>
        <v/>
      </c>
    </row>
    <row r="133" spans="2:15">
      <c r="B133" s="199">
        <f t="shared" si="7"/>
        <v>117</v>
      </c>
      <c r="C133" s="199" t="str">
        <f t="shared" si="4"/>
        <v/>
      </c>
      <c r="D133" s="199" t="str">
        <f t="shared" si="5"/>
        <v>Invoice</v>
      </c>
      <c r="E133" s="205" t="str">
        <f>'PARTS LIST SC'!W127</f>
        <v/>
      </c>
      <c r="F133" s="336" t="str">
        <f>IF('PARTS LIST SC'!$B127="","",'PARTS LIST SC'!$B127)</f>
        <v/>
      </c>
      <c r="G133" s="336"/>
      <c r="H133" s="336" t="str">
        <f>IF('PARTS LIST SC'!$C127="","",'PARTS LIST SC'!$C127)</f>
        <v/>
      </c>
      <c r="I133" s="336"/>
      <c r="J133" s="336"/>
      <c r="K133" s="336"/>
      <c r="L133" s="206" t="str">
        <f>IF('PARTS LIST SC'!$D127="","",'PARTS LIST SC'!$D127)</f>
        <v/>
      </c>
      <c r="M133" s="207" t="str">
        <f>'PARTS LIST SC'!X127</f>
        <v/>
      </c>
      <c r="N133" s="208" t="str">
        <f>IF('Information Sales'!$K$7="","",'Information Sales'!$K$7)</f>
        <v/>
      </c>
      <c r="O133" s="210" t="str">
        <f t="shared" si="6"/>
        <v/>
      </c>
    </row>
    <row r="134" spans="2:15">
      <c r="B134" s="199">
        <f t="shared" si="7"/>
        <v>118</v>
      </c>
      <c r="C134" s="199" t="str">
        <f t="shared" si="4"/>
        <v/>
      </c>
      <c r="D134" s="199" t="str">
        <f t="shared" si="5"/>
        <v>Invoice</v>
      </c>
      <c r="E134" s="205" t="str">
        <f>'PARTS LIST SC'!W128</f>
        <v/>
      </c>
      <c r="F134" s="336" t="str">
        <f>IF('PARTS LIST SC'!$B128="","",'PARTS LIST SC'!$B128)</f>
        <v/>
      </c>
      <c r="G134" s="336"/>
      <c r="H134" s="336" t="str">
        <f>IF('PARTS LIST SC'!$C128="","",'PARTS LIST SC'!$C128)</f>
        <v/>
      </c>
      <c r="I134" s="336"/>
      <c r="J134" s="336"/>
      <c r="K134" s="336"/>
      <c r="L134" s="206" t="str">
        <f>IF('PARTS LIST SC'!$D128="","",'PARTS LIST SC'!$D128)</f>
        <v/>
      </c>
      <c r="M134" s="207" t="str">
        <f>'PARTS LIST SC'!X128</f>
        <v/>
      </c>
      <c r="N134" s="208" t="str">
        <f>IF('Information Sales'!$K$7="","",'Information Sales'!$K$7)</f>
        <v/>
      </c>
      <c r="O134" s="210" t="str">
        <f t="shared" si="6"/>
        <v/>
      </c>
    </row>
    <row r="135" spans="2:15">
      <c r="B135" s="199">
        <f t="shared" si="7"/>
        <v>119</v>
      </c>
      <c r="C135" s="199" t="str">
        <f t="shared" si="4"/>
        <v/>
      </c>
      <c r="D135" s="199" t="str">
        <f t="shared" si="5"/>
        <v>Invoice</v>
      </c>
      <c r="E135" s="205" t="str">
        <f>'PARTS LIST SC'!W129</f>
        <v/>
      </c>
      <c r="F135" s="336" t="str">
        <f>IF('PARTS LIST SC'!$B129="","",'PARTS LIST SC'!$B129)</f>
        <v/>
      </c>
      <c r="G135" s="336"/>
      <c r="H135" s="336" t="str">
        <f>IF('PARTS LIST SC'!$C129="","",'PARTS LIST SC'!$C129)</f>
        <v/>
      </c>
      <c r="I135" s="336"/>
      <c r="J135" s="336"/>
      <c r="K135" s="336"/>
      <c r="L135" s="206" t="str">
        <f>IF('PARTS LIST SC'!$D129="","",'PARTS LIST SC'!$D129)</f>
        <v/>
      </c>
      <c r="M135" s="207" t="str">
        <f>'PARTS LIST SC'!X129</f>
        <v/>
      </c>
      <c r="N135" s="208" t="str">
        <f>IF('Information Sales'!$K$7="","",'Information Sales'!$K$7)</f>
        <v/>
      </c>
      <c r="O135" s="210" t="str">
        <f t="shared" si="6"/>
        <v/>
      </c>
    </row>
    <row r="136" spans="2:15">
      <c r="B136" s="199">
        <f t="shared" si="7"/>
        <v>120</v>
      </c>
      <c r="C136" s="199" t="str">
        <f t="shared" si="4"/>
        <v/>
      </c>
      <c r="D136" s="199" t="str">
        <f t="shared" si="5"/>
        <v>Invoice</v>
      </c>
      <c r="E136" s="205" t="str">
        <f>'PARTS LIST SC'!W130</f>
        <v/>
      </c>
      <c r="F136" s="336" t="str">
        <f>IF('PARTS LIST SC'!$B130="","",'PARTS LIST SC'!$B130)</f>
        <v/>
      </c>
      <c r="G136" s="336"/>
      <c r="H136" s="336" t="str">
        <f>IF('PARTS LIST SC'!$C130="","",'PARTS LIST SC'!$C130)</f>
        <v/>
      </c>
      <c r="I136" s="336"/>
      <c r="J136" s="336"/>
      <c r="K136" s="336"/>
      <c r="L136" s="206" t="str">
        <f>IF('PARTS LIST SC'!$D130="","",'PARTS LIST SC'!$D130)</f>
        <v/>
      </c>
      <c r="M136" s="207" t="str">
        <f>'PARTS LIST SC'!X130</f>
        <v/>
      </c>
      <c r="N136" s="208" t="str">
        <f>IF('Information Sales'!$K$7="","",'Information Sales'!$K$7)</f>
        <v/>
      </c>
      <c r="O136" s="210" t="str">
        <f t="shared" si="6"/>
        <v/>
      </c>
    </row>
    <row r="137" spans="2:15">
      <c r="B137" s="199">
        <f t="shared" si="7"/>
        <v>121</v>
      </c>
      <c r="C137" s="199" t="str">
        <f t="shared" si="4"/>
        <v/>
      </c>
      <c r="D137" s="199" t="str">
        <f t="shared" si="5"/>
        <v>Invoice</v>
      </c>
      <c r="E137" s="205" t="str">
        <f>'PARTS LIST SC'!W131</f>
        <v/>
      </c>
      <c r="F137" s="336" t="str">
        <f>IF('PARTS LIST SC'!$B131="","",'PARTS LIST SC'!$B131)</f>
        <v/>
      </c>
      <c r="G137" s="336"/>
      <c r="H137" s="336" t="str">
        <f>IF('PARTS LIST SC'!$C131="","",'PARTS LIST SC'!$C131)</f>
        <v/>
      </c>
      <c r="I137" s="336"/>
      <c r="J137" s="336"/>
      <c r="K137" s="336"/>
      <c r="L137" s="206" t="str">
        <f>IF('PARTS LIST SC'!$D131="","",'PARTS LIST SC'!$D131)</f>
        <v/>
      </c>
      <c r="M137" s="207" t="str">
        <f>'PARTS LIST SC'!X131</f>
        <v/>
      </c>
      <c r="N137" s="208" t="str">
        <f>IF('Information Sales'!$K$7="","",'Information Sales'!$K$7)</f>
        <v/>
      </c>
      <c r="O137" s="210" t="str">
        <f t="shared" si="6"/>
        <v/>
      </c>
    </row>
    <row r="138" spans="2:15">
      <c r="B138" s="199">
        <f t="shared" si="7"/>
        <v>122</v>
      </c>
      <c r="C138" s="199" t="str">
        <f t="shared" si="4"/>
        <v/>
      </c>
      <c r="D138" s="199" t="str">
        <f t="shared" si="5"/>
        <v>Invoice</v>
      </c>
      <c r="E138" s="205" t="str">
        <f>'PARTS LIST SC'!W132</f>
        <v/>
      </c>
      <c r="F138" s="336" t="str">
        <f>IF('PARTS LIST SC'!$B132="","",'PARTS LIST SC'!$B132)</f>
        <v/>
      </c>
      <c r="G138" s="336"/>
      <c r="H138" s="336" t="str">
        <f>IF('PARTS LIST SC'!$C132="","",'PARTS LIST SC'!$C132)</f>
        <v/>
      </c>
      <c r="I138" s="336"/>
      <c r="J138" s="336"/>
      <c r="K138" s="336"/>
      <c r="L138" s="206" t="str">
        <f>IF('PARTS LIST SC'!$D132="","",'PARTS LIST SC'!$D132)</f>
        <v/>
      </c>
      <c r="M138" s="207" t="str">
        <f>'PARTS LIST SC'!X132</f>
        <v/>
      </c>
      <c r="N138" s="208" t="str">
        <f>IF('Information Sales'!$K$7="","",'Information Sales'!$K$7)</f>
        <v/>
      </c>
      <c r="O138" s="210" t="str">
        <f t="shared" si="6"/>
        <v/>
      </c>
    </row>
    <row r="139" spans="2:15">
      <c r="B139" s="199">
        <f t="shared" si="7"/>
        <v>123</v>
      </c>
      <c r="C139" s="199" t="str">
        <f t="shared" si="4"/>
        <v/>
      </c>
      <c r="D139" s="199" t="str">
        <f t="shared" si="5"/>
        <v>Invoice</v>
      </c>
      <c r="E139" s="205" t="str">
        <f>'PARTS LIST SC'!W133</f>
        <v/>
      </c>
      <c r="F139" s="336" t="str">
        <f>IF('PARTS LIST SC'!$B133="","",'PARTS LIST SC'!$B133)</f>
        <v/>
      </c>
      <c r="G139" s="336"/>
      <c r="H139" s="336" t="str">
        <f>IF('PARTS LIST SC'!$C133="","",'PARTS LIST SC'!$C133)</f>
        <v/>
      </c>
      <c r="I139" s="336"/>
      <c r="J139" s="336"/>
      <c r="K139" s="336"/>
      <c r="L139" s="206" t="str">
        <f>IF('PARTS LIST SC'!$D133="","",'PARTS LIST SC'!$D133)</f>
        <v/>
      </c>
      <c r="M139" s="207" t="str">
        <f>'PARTS LIST SC'!X133</f>
        <v/>
      </c>
      <c r="N139" s="208" t="str">
        <f>IF('Information Sales'!$K$7="","",'Information Sales'!$K$7)</f>
        <v/>
      </c>
      <c r="O139" s="210" t="str">
        <f t="shared" si="6"/>
        <v/>
      </c>
    </row>
    <row r="140" spans="2:15">
      <c r="B140" s="199">
        <f t="shared" si="7"/>
        <v>124</v>
      </c>
      <c r="C140" s="199" t="str">
        <f t="shared" si="4"/>
        <v/>
      </c>
      <c r="D140" s="199" t="str">
        <f t="shared" si="5"/>
        <v>Invoice</v>
      </c>
      <c r="E140" s="205" t="str">
        <f>'PARTS LIST SC'!W134</f>
        <v/>
      </c>
      <c r="F140" s="336" t="str">
        <f>IF('PARTS LIST SC'!$B134="","",'PARTS LIST SC'!$B134)</f>
        <v/>
      </c>
      <c r="G140" s="336"/>
      <c r="H140" s="336" t="str">
        <f>IF('PARTS LIST SC'!$C134="","",'PARTS LIST SC'!$C134)</f>
        <v/>
      </c>
      <c r="I140" s="336"/>
      <c r="J140" s="336"/>
      <c r="K140" s="336"/>
      <c r="L140" s="206" t="str">
        <f>IF('PARTS LIST SC'!$D134="","",'PARTS LIST SC'!$D134)</f>
        <v/>
      </c>
      <c r="M140" s="207" t="str">
        <f>'PARTS LIST SC'!X134</f>
        <v/>
      </c>
      <c r="N140" s="208" t="str">
        <f>IF('Information Sales'!$K$7="","",'Information Sales'!$K$7)</f>
        <v/>
      </c>
      <c r="O140" s="210" t="str">
        <f t="shared" si="6"/>
        <v/>
      </c>
    </row>
    <row r="141" spans="2:15">
      <c r="B141" s="199">
        <f t="shared" si="7"/>
        <v>125</v>
      </c>
      <c r="C141" s="199" t="str">
        <f t="shared" si="4"/>
        <v/>
      </c>
      <c r="D141" s="199" t="str">
        <f t="shared" si="5"/>
        <v>Invoice</v>
      </c>
      <c r="E141" s="205" t="str">
        <f>'PARTS LIST SC'!W135</f>
        <v/>
      </c>
      <c r="F141" s="336" t="str">
        <f>IF('PARTS LIST SC'!$B135="","",'PARTS LIST SC'!$B135)</f>
        <v/>
      </c>
      <c r="G141" s="336"/>
      <c r="H141" s="336" t="str">
        <f>IF('PARTS LIST SC'!$C135="","",'PARTS LIST SC'!$C135)</f>
        <v/>
      </c>
      <c r="I141" s="336"/>
      <c r="J141" s="336"/>
      <c r="K141" s="336"/>
      <c r="L141" s="206" t="str">
        <f>IF('PARTS LIST SC'!$D135="","",'PARTS LIST SC'!$D135)</f>
        <v/>
      </c>
      <c r="M141" s="207" t="str">
        <f>'PARTS LIST SC'!X135</f>
        <v/>
      </c>
      <c r="N141" s="208" t="str">
        <f>IF('Information Sales'!$K$7="","",'Information Sales'!$K$7)</f>
        <v/>
      </c>
      <c r="O141" s="210" t="str">
        <f t="shared" si="6"/>
        <v/>
      </c>
    </row>
    <row r="142" spans="2:15">
      <c r="B142" s="199">
        <f t="shared" si="7"/>
        <v>126</v>
      </c>
      <c r="C142" s="199" t="str">
        <f t="shared" si="4"/>
        <v/>
      </c>
      <c r="D142" s="199" t="str">
        <f t="shared" si="5"/>
        <v>Invoice</v>
      </c>
      <c r="E142" s="205" t="str">
        <f>'PARTS LIST SC'!W136</f>
        <v/>
      </c>
      <c r="F142" s="336" t="str">
        <f>IF('PARTS LIST SC'!$B136="","",'PARTS LIST SC'!$B136)</f>
        <v/>
      </c>
      <c r="G142" s="336"/>
      <c r="H142" s="336" t="str">
        <f>IF('PARTS LIST SC'!$C136="","",'PARTS LIST SC'!$C136)</f>
        <v/>
      </c>
      <c r="I142" s="336"/>
      <c r="J142" s="336"/>
      <c r="K142" s="336"/>
      <c r="L142" s="206" t="str">
        <f>IF('PARTS LIST SC'!$D136="","",'PARTS LIST SC'!$D136)</f>
        <v/>
      </c>
      <c r="M142" s="207" t="str">
        <f>'PARTS LIST SC'!X136</f>
        <v/>
      </c>
      <c r="N142" s="208" t="str">
        <f>IF('Information Sales'!$K$7="","",'Information Sales'!$K$7)</f>
        <v/>
      </c>
      <c r="O142" s="210" t="str">
        <f t="shared" si="6"/>
        <v/>
      </c>
    </row>
    <row r="143" spans="2:15">
      <c r="B143" s="199">
        <f t="shared" si="7"/>
        <v>127</v>
      </c>
      <c r="C143" s="199" t="str">
        <f t="shared" si="4"/>
        <v/>
      </c>
      <c r="D143" s="199" t="str">
        <f t="shared" si="5"/>
        <v>Invoice</v>
      </c>
      <c r="E143" s="205" t="str">
        <f>'PARTS LIST SC'!W137</f>
        <v/>
      </c>
      <c r="F143" s="336" t="str">
        <f>IF('PARTS LIST SC'!$B137="","",'PARTS LIST SC'!$B137)</f>
        <v/>
      </c>
      <c r="G143" s="336"/>
      <c r="H143" s="336" t="str">
        <f>IF('PARTS LIST SC'!$C137="","",'PARTS LIST SC'!$C137)</f>
        <v/>
      </c>
      <c r="I143" s="336"/>
      <c r="J143" s="336"/>
      <c r="K143" s="336"/>
      <c r="L143" s="206" t="str">
        <f>IF('PARTS LIST SC'!$D137="","",'PARTS LIST SC'!$D137)</f>
        <v/>
      </c>
      <c r="M143" s="207" t="str">
        <f>'PARTS LIST SC'!X137</f>
        <v/>
      </c>
      <c r="N143" s="208" t="str">
        <f>IF('Information Sales'!$K$7="","",'Information Sales'!$K$7)</f>
        <v/>
      </c>
      <c r="O143" s="210" t="str">
        <f t="shared" si="6"/>
        <v/>
      </c>
    </row>
    <row r="144" spans="2:15">
      <c r="B144" s="199">
        <f t="shared" si="7"/>
        <v>128</v>
      </c>
      <c r="C144" s="199" t="str">
        <f t="shared" si="4"/>
        <v/>
      </c>
      <c r="D144" s="199" t="str">
        <f t="shared" si="5"/>
        <v>Invoice</v>
      </c>
      <c r="E144" s="205" t="str">
        <f>'PARTS LIST SC'!W138</f>
        <v/>
      </c>
      <c r="F144" s="336" t="str">
        <f>IF('PARTS LIST SC'!$B138="","",'PARTS LIST SC'!$B138)</f>
        <v/>
      </c>
      <c r="G144" s="336"/>
      <c r="H144" s="336" t="str">
        <f>IF('PARTS LIST SC'!$C138="","",'PARTS LIST SC'!$C138)</f>
        <v/>
      </c>
      <c r="I144" s="336"/>
      <c r="J144" s="336"/>
      <c r="K144" s="336"/>
      <c r="L144" s="206" t="str">
        <f>IF('PARTS LIST SC'!$D138="","",'PARTS LIST SC'!$D138)</f>
        <v/>
      </c>
      <c r="M144" s="207" t="str">
        <f>'PARTS LIST SC'!X138</f>
        <v/>
      </c>
      <c r="N144" s="208" t="str">
        <f>IF('Information Sales'!$K$7="","",'Information Sales'!$K$7)</f>
        <v/>
      </c>
      <c r="O144" s="210" t="str">
        <f t="shared" si="6"/>
        <v/>
      </c>
    </row>
    <row r="145" spans="2:15">
      <c r="B145" s="199">
        <f t="shared" si="7"/>
        <v>129</v>
      </c>
      <c r="C145" s="199" t="str">
        <f t="shared" si="4"/>
        <v/>
      </c>
      <c r="D145" s="199" t="str">
        <f t="shared" si="5"/>
        <v>Invoice</v>
      </c>
      <c r="E145" s="205" t="str">
        <f>'PARTS LIST SC'!W139</f>
        <v/>
      </c>
      <c r="F145" s="336" t="str">
        <f>IF('PARTS LIST SC'!$B139="","",'PARTS LIST SC'!$B139)</f>
        <v/>
      </c>
      <c r="G145" s="336"/>
      <c r="H145" s="336" t="str">
        <f>IF('PARTS LIST SC'!$C139="","",'PARTS LIST SC'!$C139)</f>
        <v/>
      </c>
      <c r="I145" s="336"/>
      <c r="J145" s="336"/>
      <c r="K145" s="336"/>
      <c r="L145" s="206" t="str">
        <f>IF('PARTS LIST SC'!$D139="","",'PARTS LIST SC'!$D139)</f>
        <v/>
      </c>
      <c r="M145" s="207" t="str">
        <f>'PARTS LIST SC'!X139</f>
        <v/>
      </c>
      <c r="N145" s="208" t="str">
        <f>IF('Information Sales'!$K$7="","",'Information Sales'!$K$7)</f>
        <v/>
      </c>
      <c r="O145" s="210" t="str">
        <f t="shared" si="6"/>
        <v/>
      </c>
    </row>
    <row r="146" spans="2:15">
      <c r="B146" s="199">
        <f t="shared" si="7"/>
        <v>130</v>
      </c>
      <c r="C146" s="199" t="str">
        <f t="shared" si="4"/>
        <v/>
      </c>
      <c r="D146" s="199" t="str">
        <f t="shared" si="5"/>
        <v>Invoice</v>
      </c>
      <c r="E146" s="205" t="str">
        <f>'PARTS LIST SC'!W140</f>
        <v/>
      </c>
      <c r="F146" s="336" t="str">
        <f>IF('PARTS LIST SC'!$B140="","",'PARTS LIST SC'!$B140)</f>
        <v/>
      </c>
      <c r="G146" s="336"/>
      <c r="H146" s="336" t="str">
        <f>IF('PARTS LIST SC'!$C140="","",'PARTS LIST SC'!$C140)</f>
        <v/>
      </c>
      <c r="I146" s="336"/>
      <c r="J146" s="336"/>
      <c r="K146" s="336"/>
      <c r="L146" s="206" t="str">
        <f>IF('PARTS LIST SC'!$D140="","",'PARTS LIST SC'!$D140)</f>
        <v/>
      </c>
      <c r="M146" s="207" t="str">
        <f>'PARTS LIST SC'!X140</f>
        <v/>
      </c>
      <c r="N146" s="208" t="str">
        <f>IF('Information Sales'!$K$7="","",'Information Sales'!$K$7)</f>
        <v/>
      </c>
      <c r="O146" s="210" t="str">
        <f t="shared" si="6"/>
        <v/>
      </c>
    </row>
    <row r="147" spans="2:15">
      <c r="B147" s="199">
        <f t="shared" si="7"/>
        <v>131</v>
      </c>
      <c r="C147" s="199" t="str">
        <f t="shared" ref="C147:C210" si="8">IF($C$17="","",$C$17)</f>
        <v/>
      </c>
      <c r="D147" s="199" t="str">
        <f t="shared" ref="D147:D210" si="9">IF($D$17="","",$D$17)</f>
        <v>Invoice</v>
      </c>
      <c r="E147" s="205" t="str">
        <f>'PARTS LIST SC'!W141</f>
        <v/>
      </c>
      <c r="F147" s="336" t="str">
        <f>IF('PARTS LIST SC'!$B141="","",'PARTS LIST SC'!$B141)</f>
        <v/>
      </c>
      <c r="G147" s="336"/>
      <c r="H147" s="336" t="str">
        <f>IF('PARTS LIST SC'!$C141="","",'PARTS LIST SC'!$C141)</f>
        <v/>
      </c>
      <c r="I147" s="336"/>
      <c r="J147" s="336"/>
      <c r="K147" s="336"/>
      <c r="L147" s="206" t="str">
        <f>IF('PARTS LIST SC'!$D141="","",'PARTS LIST SC'!$D141)</f>
        <v/>
      </c>
      <c r="M147" s="207" t="str">
        <f>'PARTS LIST SC'!X141</f>
        <v/>
      </c>
      <c r="N147" s="208" t="str">
        <f>IF('Information Sales'!$K$7="","",'Information Sales'!$K$7)</f>
        <v/>
      </c>
      <c r="O147" s="210" t="str">
        <f t="shared" ref="O147:O210" si="10">IF($O$17="","",$O$17)</f>
        <v/>
      </c>
    </row>
    <row r="148" spans="2:15">
      <c r="B148" s="199">
        <f t="shared" ref="B148:B211" si="11">(B147+1)</f>
        <v>132</v>
      </c>
      <c r="C148" s="199" t="str">
        <f t="shared" si="8"/>
        <v/>
      </c>
      <c r="D148" s="199" t="str">
        <f t="shared" si="9"/>
        <v>Invoice</v>
      </c>
      <c r="E148" s="205" t="str">
        <f>'PARTS LIST SC'!W142</f>
        <v/>
      </c>
      <c r="F148" s="336" t="str">
        <f>IF('PARTS LIST SC'!$B142="","",'PARTS LIST SC'!$B142)</f>
        <v/>
      </c>
      <c r="G148" s="336"/>
      <c r="H148" s="336" t="str">
        <f>IF('PARTS LIST SC'!$C142="","",'PARTS LIST SC'!$C142)</f>
        <v/>
      </c>
      <c r="I148" s="336"/>
      <c r="J148" s="336"/>
      <c r="K148" s="336"/>
      <c r="L148" s="206" t="str">
        <f>IF('PARTS LIST SC'!$D142="","",'PARTS LIST SC'!$D142)</f>
        <v/>
      </c>
      <c r="M148" s="207" t="str">
        <f>'PARTS LIST SC'!X142</f>
        <v/>
      </c>
      <c r="N148" s="208" t="str">
        <f>IF('Information Sales'!$K$7="","",'Information Sales'!$K$7)</f>
        <v/>
      </c>
      <c r="O148" s="210" t="str">
        <f t="shared" si="10"/>
        <v/>
      </c>
    </row>
    <row r="149" spans="2:15">
      <c r="B149" s="199">
        <f t="shared" si="11"/>
        <v>133</v>
      </c>
      <c r="C149" s="199" t="str">
        <f t="shared" si="8"/>
        <v/>
      </c>
      <c r="D149" s="199" t="str">
        <f t="shared" si="9"/>
        <v>Invoice</v>
      </c>
      <c r="E149" s="205" t="str">
        <f>'PARTS LIST SC'!W143</f>
        <v/>
      </c>
      <c r="F149" s="336" t="str">
        <f>IF('PARTS LIST SC'!$B143="","",'PARTS LIST SC'!$B143)</f>
        <v/>
      </c>
      <c r="G149" s="336"/>
      <c r="H149" s="336" t="str">
        <f>IF('PARTS LIST SC'!$C143="","",'PARTS LIST SC'!$C143)</f>
        <v/>
      </c>
      <c r="I149" s="336"/>
      <c r="J149" s="336"/>
      <c r="K149" s="336"/>
      <c r="L149" s="206" t="str">
        <f>IF('PARTS LIST SC'!$D143="","",'PARTS LIST SC'!$D143)</f>
        <v/>
      </c>
      <c r="M149" s="207" t="str">
        <f>'PARTS LIST SC'!X143</f>
        <v/>
      </c>
      <c r="N149" s="208" t="str">
        <f>IF('Information Sales'!$K$7="","",'Information Sales'!$K$7)</f>
        <v/>
      </c>
      <c r="O149" s="210" t="str">
        <f t="shared" si="10"/>
        <v/>
      </c>
    </row>
    <row r="150" spans="2:15">
      <c r="B150" s="199">
        <f t="shared" si="11"/>
        <v>134</v>
      </c>
      <c r="C150" s="199" t="str">
        <f t="shared" si="8"/>
        <v/>
      </c>
      <c r="D150" s="199" t="str">
        <f t="shared" si="9"/>
        <v>Invoice</v>
      </c>
      <c r="E150" s="205" t="str">
        <f>'PARTS LIST SC'!W144</f>
        <v/>
      </c>
      <c r="F150" s="336" t="str">
        <f>IF('PARTS LIST SC'!$B144="","",'PARTS LIST SC'!$B144)</f>
        <v/>
      </c>
      <c r="G150" s="336"/>
      <c r="H150" s="336" t="str">
        <f>IF('PARTS LIST SC'!$C144="","",'PARTS LIST SC'!$C144)</f>
        <v/>
      </c>
      <c r="I150" s="336"/>
      <c r="J150" s="336"/>
      <c r="K150" s="336"/>
      <c r="L150" s="206" t="str">
        <f>IF('PARTS LIST SC'!$D144="","",'PARTS LIST SC'!$D144)</f>
        <v/>
      </c>
      <c r="M150" s="207" t="str">
        <f>'PARTS LIST SC'!X144</f>
        <v/>
      </c>
      <c r="N150" s="208" t="str">
        <f>IF('Information Sales'!$K$7="","",'Information Sales'!$K$7)</f>
        <v/>
      </c>
      <c r="O150" s="210" t="str">
        <f t="shared" si="10"/>
        <v/>
      </c>
    </row>
    <row r="151" spans="2:15">
      <c r="B151" s="199">
        <f t="shared" si="11"/>
        <v>135</v>
      </c>
      <c r="C151" s="199" t="str">
        <f t="shared" si="8"/>
        <v/>
      </c>
      <c r="D151" s="199" t="str">
        <f t="shared" si="9"/>
        <v>Invoice</v>
      </c>
      <c r="E151" s="205" t="str">
        <f>'PARTS LIST SC'!W145</f>
        <v/>
      </c>
      <c r="F151" s="336" t="str">
        <f>IF('PARTS LIST SC'!$B145="","",'PARTS LIST SC'!$B145)</f>
        <v/>
      </c>
      <c r="G151" s="336"/>
      <c r="H151" s="336" t="str">
        <f>IF('PARTS LIST SC'!$C145="","",'PARTS LIST SC'!$C145)</f>
        <v/>
      </c>
      <c r="I151" s="336"/>
      <c r="J151" s="336"/>
      <c r="K151" s="336"/>
      <c r="L151" s="206" t="str">
        <f>IF('PARTS LIST SC'!$D145="","",'PARTS LIST SC'!$D145)</f>
        <v/>
      </c>
      <c r="M151" s="207" t="str">
        <f>'PARTS LIST SC'!X145</f>
        <v/>
      </c>
      <c r="N151" s="208" t="str">
        <f>IF('Information Sales'!$K$7="","",'Information Sales'!$K$7)</f>
        <v/>
      </c>
      <c r="O151" s="210" t="str">
        <f t="shared" si="10"/>
        <v/>
      </c>
    </row>
    <row r="152" spans="2:15">
      <c r="B152" s="199">
        <f t="shared" si="11"/>
        <v>136</v>
      </c>
      <c r="C152" s="199" t="str">
        <f t="shared" si="8"/>
        <v/>
      </c>
      <c r="D152" s="199" t="str">
        <f t="shared" si="9"/>
        <v>Invoice</v>
      </c>
      <c r="E152" s="205" t="str">
        <f>'PARTS LIST SC'!W146</f>
        <v/>
      </c>
      <c r="F152" s="336" t="str">
        <f>IF('PARTS LIST SC'!$B146="","",'PARTS LIST SC'!$B146)</f>
        <v/>
      </c>
      <c r="G152" s="336"/>
      <c r="H152" s="336" t="str">
        <f>IF('PARTS LIST SC'!$C146="","",'PARTS LIST SC'!$C146)</f>
        <v/>
      </c>
      <c r="I152" s="336"/>
      <c r="J152" s="336"/>
      <c r="K152" s="336"/>
      <c r="L152" s="206" t="str">
        <f>IF('PARTS LIST SC'!$D146="","",'PARTS LIST SC'!$D146)</f>
        <v/>
      </c>
      <c r="M152" s="207" t="str">
        <f>'PARTS LIST SC'!X146</f>
        <v/>
      </c>
      <c r="N152" s="208" t="str">
        <f>IF('Information Sales'!$K$7="","",'Information Sales'!$K$7)</f>
        <v/>
      </c>
      <c r="O152" s="210" t="str">
        <f t="shared" si="10"/>
        <v/>
      </c>
    </row>
    <row r="153" spans="2:15">
      <c r="B153" s="199">
        <f t="shared" si="11"/>
        <v>137</v>
      </c>
      <c r="C153" s="199" t="str">
        <f t="shared" si="8"/>
        <v/>
      </c>
      <c r="D153" s="199" t="str">
        <f t="shared" si="9"/>
        <v>Invoice</v>
      </c>
      <c r="E153" s="205" t="str">
        <f>'PARTS LIST SC'!W147</f>
        <v/>
      </c>
      <c r="F153" s="336" t="str">
        <f>IF('PARTS LIST SC'!$B147="","",'PARTS LIST SC'!$B147)</f>
        <v/>
      </c>
      <c r="G153" s="336"/>
      <c r="H153" s="336" t="str">
        <f>IF('PARTS LIST SC'!$C147="","",'PARTS LIST SC'!$C147)</f>
        <v/>
      </c>
      <c r="I153" s="336"/>
      <c r="J153" s="336"/>
      <c r="K153" s="336"/>
      <c r="L153" s="206" t="str">
        <f>IF('PARTS LIST SC'!$D147="","",'PARTS LIST SC'!$D147)</f>
        <v/>
      </c>
      <c r="M153" s="207" t="str">
        <f>'PARTS LIST SC'!X147</f>
        <v/>
      </c>
      <c r="N153" s="208" t="str">
        <f>IF('Information Sales'!$K$7="","",'Information Sales'!$K$7)</f>
        <v/>
      </c>
      <c r="O153" s="210" t="str">
        <f t="shared" si="10"/>
        <v/>
      </c>
    </row>
    <row r="154" spans="2:15">
      <c r="B154" s="199">
        <f t="shared" si="11"/>
        <v>138</v>
      </c>
      <c r="C154" s="199" t="str">
        <f t="shared" si="8"/>
        <v/>
      </c>
      <c r="D154" s="199" t="str">
        <f t="shared" si="9"/>
        <v>Invoice</v>
      </c>
      <c r="E154" s="205" t="str">
        <f>'PARTS LIST SC'!W148</f>
        <v/>
      </c>
      <c r="F154" s="336" t="str">
        <f>IF('PARTS LIST SC'!$B148="","",'PARTS LIST SC'!$B148)</f>
        <v/>
      </c>
      <c r="G154" s="336"/>
      <c r="H154" s="336" t="str">
        <f>IF('PARTS LIST SC'!$C148="","",'PARTS LIST SC'!$C148)</f>
        <v/>
      </c>
      <c r="I154" s="336"/>
      <c r="J154" s="336"/>
      <c r="K154" s="336"/>
      <c r="L154" s="206" t="str">
        <f>IF('PARTS LIST SC'!$D148="","",'PARTS LIST SC'!$D148)</f>
        <v/>
      </c>
      <c r="M154" s="207" t="str">
        <f>'PARTS LIST SC'!X148</f>
        <v/>
      </c>
      <c r="N154" s="208" t="str">
        <f>IF('Information Sales'!$K$7="","",'Information Sales'!$K$7)</f>
        <v/>
      </c>
      <c r="O154" s="210" t="str">
        <f t="shared" si="10"/>
        <v/>
      </c>
    </row>
    <row r="155" spans="2:15">
      <c r="B155" s="199">
        <f t="shared" si="11"/>
        <v>139</v>
      </c>
      <c r="C155" s="199" t="str">
        <f t="shared" si="8"/>
        <v/>
      </c>
      <c r="D155" s="199" t="str">
        <f t="shared" si="9"/>
        <v>Invoice</v>
      </c>
      <c r="E155" s="205" t="str">
        <f>'PARTS LIST SC'!W149</f>
        <v/>
      </c>
      <c r="F155" s="336" t="str">
        <f>IF('PARTS LIST SC'!$B149="","",'PARTS LIST SC'!$B149)</f>
        <v/>
      </c>
      <c r="G155" s="336"/>
      <c r="H155" s="336" t="str">
        <f>IF('PARTS LIST SC'!$C149="","",'PARTS LIST SC'!$C149)</f>
        <v/>
      </c>
      <c r="I155" s="336"/>
      <c r="J155" s="336"/>
      <c r="K155" s="336"/>
      <c r="L155" s="206" t="str">
        <f>IF('PARTS LIST SC'!$D149="","",'PARTS LIST SC'!$D149)</f>
        <v/>
      </c>
      <c r="M155" s="207" t="str">
        <f>'PARTS LIST SC'!X149</f>
        <v/>
      </c>
      <c r="N155" s="208" t="str">
        <f>IF('Information Sales'!$K$7="","",'Information Sales'!$K$7)</f>
        <v/>
      </c>
      <c r="O155" s="210" t="str">
        <f t="shared" si="10"/>
        <v/>
      </c>
    </row>
    <row r="156" spans="2:15">
      <c r="B156" s="199">
        <f t="shared" si="11"/>
        <v>140</v>
      </c>
      <c r="C156" s="199" t="str">
        <f t="shared" si="8"/>
        <v/>
      </c>
      <c r="D156" s="199" t="str">
        <f t="shared" si="9"/>
        <v>Invoice</v>
      </c>
      <c r="E156" s="205" t="str">
        <f>'PARTS LIST SC'!W150</f>
        <v/>
      </c>
      <c r="F156" s="336" t="str">
        <f>IF('PARTS LIST SC'!$B150="","",'PARTS LIST SC'!$B150)</f>
        <v/>
      </c>
      <c r="G156" s="336"/>
      <c r="H156" s="336" t="str">
        <f>IF('PARTS LIST SC'!$C150="","",'PARTS LIST SC'!$C150)</f>
        <v/>
      </c>
      <c r="I156" s="336"/>
      <c r="J156" s="336"/>
      <c r="K156" s="336"/>
      <c r="L156" s="206" t="str">
        <f>IF('PARTS LIST SC'!$D150="","",'PARTS LIST SC'!$D150)</f>
        <v/>
      </c>
      <c r="M156" s="207" t="str">
        <f>'PARTS LIST SC'!X150</f>
        <v/>
      </c>
      <c r="N156" s="208" t="str">
        <f>IF('Information Sales'!$K$7="","",'Information Sales'!$K$7)</f>
        <v/>
      </c>
      <c r="O156" s="210" t="str">
        <f t="shared" si="10"/>
        <v/>
      </c>
    </row>
    <row r="157" spans="2:15">
      <c r="B157" s="199">
        <f t="shared" si="11"/>
        <v>141</v>
      </c>
      <c r="C157" s="199" t="str">
        <f t="shared" si="8"/>
        <v/>
      </c>
      <c r="D157" s="199" t="str">
        <f t="shared" si="9"/>
        <v>Invoice</v>
      </c>
      <c r="E157" s="205" t="str">
        <f>'PARTS LIST SC'!W151</f>
        <v/>
      </c>
      <c r="F157" s="336" t="str">
        <f>IF('PARTS LIST SC'!$B151="","",'PARTS LIST SC'!$B151)</f>
        <v/>
      </c>
      <c r="G157" s="336"/>
      <c r="H157" s="336" t="str">
        <f>IF('PARTS LIST SC'!$C151="","",'PARTS LIST SC'!$C151)</f>
        <v/>
      </c>
      <c r="I157" s="336"/>
      <c r="J157" s="336"/>
      <c r="K157" s="336"/>
      <c r="L157" s="206" t="str">
        <f>IF('PARTS LIST SC'!$D151="","",'PARTS LIST SC'!$D151)</f>
        <v/>
      </c>
      <c r="M157" s="207" t="str">
        <f>'PARTS LIST SC'!X151</f>
        <v/>
      </c>
      <c r="N157" s="208" t="str">
        <f>IF('Information Sales'!$K$7="","",'Information Sales'!$K$7)</f>
        <v/>
      </c>
      <c r="O157" s="210" t="str">
        <f t="shared" si="10"/>
        <v/>
      </c>
    </row>
    <row r="158" spans="2:15">
      <c r="B158" s="199">
        <f t="shared" si="11"/>
        <v>142</v>
      </c>
      <c r="C158" s="199" t="str">
        <f t="shared" si="8"/>
        <v/>
      </c>
      <c r="D158" s="199" t="str">
        <f t="shared" si="9"/>
        <v>Invoice</v>
      </c>
      <c r="E158" s="205" t="str">
        <f>'PARTS LIST SC'!W152</f>
        <v/>
      </c>
      <c r="F158" s="336" t="str">
        <f>IF('PARTS LIST SC'!$B152="","",'PARTS LIST SC'!$B152)</f>
        <v/>
      </c>
      <c r="G158" s="336"/>
      <c r="H158" s="336" t="str">
        <f>IF('PARTS LIST SC'!$C152="","",'PARTS LIST SC'!$C152)</f>
        <v/>
      </c>
      <c r="I158" s="336"/>
      <c r="J158" s="336"/>
      <c r="K158" s="336"/>
      <c r="L158" s="206" t="str">
        <f>IF('PARTS LIST SC'!$D152="","",'PARTS LIST SC'!$D152)</f>
        <v/>
      </c>
      <c r="M158" s="207" t="str">
        <f>'PARTS LIST SC'!X152</f>
        <v/>
      </c>
      <c r="N158" s="208" t="str">
        <f>IF('Information Sales'!$K$7="","",'Information Sales'!$K$7)</f>
        <v/>
      </c>
      <c r="O158" s="210" t="str">
        <f t="shared" si="10"/>
        <v/>
      </c>
    </row>
    <row r="159" spans="2:15">
      <c r="B159" s="199">
        <f t="shared" si="11"/>
        <v>143</v>
      </c>
      <c r="C159" s="199" t="str">
        <f t="shared" si="8"/>
        <v/>
      </c>
      <c r="D159" s="199" t="str">
        <f t="shared" si="9"/>
        <v>Invoice</v>
      </c>
      <c r="E159" s="205" t="str">
        <f>'PARTS LIST SC'!W153</f>
        <v/>
      </c>
      <c r="F159" s="336" t="str">
        <f>IF('PARTS LIST SC'!$B153="","",'PARTS LIST SC'!$B153)</f>
        <v/>
      </c>
      <c r="G159" s="336"/>
      <c r="H159" s="336" t="str">
        <f>IF('PARTS LIST SC'!$C153="","",'PARTS LIST SC'!$C153)</f>
        <v/>
      </c>
      <c r="I159" s="336"/>
      <c r="J159" s="336"/>
      <c r="K159" s="336"/>
      <c r="L159" s="206" t="str">
        <f>IF('PARTS LIST SC'!$D153="","",'PARTS LIST SC'!$D153)</f>
        <v/>
      </c>
      <c r="M159" s="207" t="str">
        <f>'PARTS LIST SC'!X153</f>
        <v/>
      </c>
      <c r="N159" s="208" t="str">
        <f>IF('Information Sales'!$K$7="","",'Information Sales'!$K$7)</f>
        <v/>
      </c>
      <c r="O159" s="210" t="str">
        <f t="shared" si="10"/>
        <v/>
      </c>
    </row>
    <row r="160" spans="2:15">
      <c r="B160" s="199">
        <f t="shared" si="11"/>
        <v>144</v>
      </c>
      <c r="C160" s="199" t="str">
        <f t="shared" si="8"/>
        <v/>
      </c>
      <c r="D160" s="199" t="str">
        <f t="shared" si="9"/>
        <v>Invoice</v>
      </c>
      <c r="E160" s="205" t="str">
        <f>'PARTS LIST SC'!W154</f>
        <v/>
      </c>
      <c r="F160" s="336" t="str">
        <f>IF('PARTS LIST SC'!$B154="","",'PARTS LIST SC'!$B154)</f>
        <v/>
      </c>
      <c r="G160" s="336"/>
      <c r="H160" s="336" t="str">
        <f>IF('PARTS LIST SC'!$C154="","",'PARTS LIST SC'!$C154)</f>
        <v/>
      </c>
      <c r="I160" s="336"/>
      <c r="J160" s="336"/>
      <c r="K160" s="336"/>
      <c r="L160" s="206" t="str">
        <f>IF('PARTS LIST SC'!$D154="","",'PARTS LIST SC'!$D154)</f>
        <v/>
      </c>
      <c r="M160" s="207" t="str">
        <f>'PARTS LIST SC'!X154</f>
        <v/>
      </c>
      <c r="N160" s="208" t="str">
        <f>IF('Information Sales'!$K$7="","",'Information Sales'!$K$7)</f>
        <v/>
      </c>
      <c r="O160" s="210" t="str">
        <f t="shared" si="10"/>
        <v/>
      </c>
    </row>
    <row r="161" spans="2:15">
      <c r="B161" s="199">
        <f t="shared" si="11"/>
        <v>145</v>
      </c>
      <c r="C161" s="199" t="str">
        <f t="shared" si="8"/>
        <v/>
      </c>
      <c r="D161" s="199" t="str">
        <f t="shared" si="9"/>
        <v>Invoice</v>
      </c>
      <c r="E161" s="205" t="str">
        <f>'PARTS LIST SC'!W155</f>
        <v/>
      </c>
      <c r="F161" s="336" t="str">
        <f>IF('PARTS LIST SC'!$B155="","",'PARTS LIST SC'!$B155)</f>
        <v/>
      </c>
      <c r="G161" s="336"/>
      <c r="H161" s="336" t="str">
        <f>IF('PARTS LIST SC'!$C155="","",'PARTS LIST SC'!$C155)</f>
        <v/>
      </c>
      <c r="I161" s="336"/>
      <c r="J161" s="336"/>
      <c r="K161" s="336"/>
      <c r="L161" s="206" t="str">
        <f>IF('PARTS LIST SC'!$D155="","",'PARTS LIST SC'!$D155)</f>
        <v/>
      </c>
      <c r="M161" s="207" t="str">
        <f>'PARTS LIST SC'!X155</f>
        <v/>
      </c>
      <c r="N161" s="208" t="str">
        <f>IF('Information Sales'!$K$7="","",'Information Sales'!$K$7)</f>
        <v/>
      </c>
      <c r="O161" s="210" t="str">
        <f t="shared" si="10"/>
        <v/>
      </c>
    </row>
    <row r="162" spans="2:15">
      <c r="B162" s="199">
        <f t="shared" si="11"/>
        <v>146</v>
      </c>
      <c r="C162" s="199" t="str">
        <f t="shared" si="8"/>
        <v/>
      </c>
      <c r="D162" s="199" t="str">
        <f t="shared" si="9"/>
        <v>Invoice</v>
      </c>
      <c r="E162" s="205" t="str">
        <f>'PARTS LIST SC'!W156</f>
        <v/>
      </c>
      <c r="F162" s="336" t="str">
        <f>IF('PARTS LIST SC'!$B156="","",'PARTS LIST SC'!$B156)</f>
        <v/>
      </c>
      <c r="G162" s="336"/>
      <c r="H162" s="336" t="str">
        <f>IF('PARTS LIST SC'!$C156="","",'PARTS LIST SC'!$C156)</f>
        <v/>
      </c>
      <c r="I162" s="336"/>
      <c r="J162" s="336"/>
      <c r="K162" s="336"/>
      <c r="L162" s="206" t="str">
        <f>IF('PARTS LIST SC'!$D156="","",'PARTS LIST SC'!$D156)</f>
        <v/>
      </c>
      <c r="M162" s="207" t="str">
        <f>'PARTS LIST SC'!X156</f>
        <v/>
      </c>
      <c r="N162" s="208" t="str">
        <f>IF('Information Sales'!$K$7="","",'Information Sales'!$K$7)</f>
        <v/>
      </c>
      <c r="O162" s="210" t="str">
        <f t="shared" si="10"/>
        <v/>
      </c>
    </row>
    <row r="163" spans="2:15">
      <c r="B163" s="199">
        <f t="shared" si="11"/>
        <v>147</v>
      </c>
      <c r="C163" s="199" t="str">
        <f t="shared" si="8"/>
        <v/>
      </c>
      <c r="D163" s="199" t="str">
        <f t="shared" si="9"/>
        <v>Invoice</v>
      </c>
      <c r="E163" s="205" t="str">
        <f>'PARTS LIST SC'!W157</f>
        <v/>
      </c>
      <c r="F163" s="336" t="str">
        <f>IF('PARTS LIST SC'!$B157="","",'PARTS LIST SC'!$B157)</f>
        <v/>
      </c>
      <c r="G163" s="336"/>
      <c r="H163" s="336" t="str">
        <f>IF('PARTS LIST SC'!$C157="","",'PARTS LIST SC'!$C157)</f>
        <v/>
      </c>
      <c r="I163" s="336"/>
      <c r="J163" s="336"/>
      <c r="K163" s="336"/>
      <c r="L163" s="206" t="str">
        <f>IF('PARTS LIST SC'!$D157="","",'PARTS LIST SC'!$D157)</f>
        <v/>
      </c>
      <c r="M163" s="207" t="str">
        <f>'PARTS LIST SC'!X157</f>
        <v/>
      </c>
      <c r="N163" s="208" t="str">
        <f>IF('Information Sales'!$K$7="","",'Information Sales'!$K$7)</f>
        <v/>
      </c>
      <c r="O163" s="210" t="str">
        <f t="shared" si="10"/>
        <v/>
      </c>
    </row>
    <row r="164" spans="2:15">
      <c r="B164" s="199">
        <f t="shared" si="11"/>
        <v>148</v>
      </c>
      <c r="C164" s="199" t="str">
        <f t="shared" si="8"/>
        <v/>
      </c>
      <c r="D164" s="199" t="str">
        <f t="shared" si="9"/>
        <v>Invoice</v>
      </c>
      <c r="E164" s="205" t="str">
        <f>'PARTS LIST SC'!W158</f>
        <v/>
      </c>
      <c r="F164" s="336" t="str">
        <f>IF('PARTS LIST SC'!$B158="","",'PARTS LIST SC'!$B158)</f>
        <v/>
      </c>
      <c r="G164" s="336"/>
      <c r="H164" s="336" t="str">
        <f>IF('PARTS LIST SC'!$C158="","",'PARTS LIST SC'!$C158)</f>
        <v/>
      </c>
      <c r="I164" s="336"/>
      <c r="J164" s="336"/>
      <c r="K164" s="336"/>
      <c r="L164" s="206" t="str">
        <f>IF('PARTS LIST SC'!$D158="","",'PARTS LIST SC'!$D158)</f>
        <v/>
      </c>
      <c r="M164" s="207" t="str">
        <f>'PARTS LIST SC'!X158</f>
        <v/>
      </c>
      <c r="N164" s="208" t="str">
        <f>IF('Information Sales'!$K$7="","",'Information Sales'!$K$7)</f>
        <v/>
      </c>
      <c r="O164" s="210" t="str">
        <f t="shared" si="10"/>
        <v/>
      </c>
    </row>
    <row r="165" spans="2:15">
      <c r="B165" s="199">
        <f t="shared" si="11"/>
        <v>149</v>
      </c>
      <c r="C165" s="199" t="str">
        <f t="shared" si="8"/>
        <v/>
      </c>
      <c r="D165" s="199" t="str">
        <f t="shared" si="9"/>
        <v>Invoice</v>
      </c>
      <c r="E165" s="205" t="str">
        <f>'PARTS LIST SC'!W159</f>
        <v/>
      </c>
      <c r="F165" s="336" t="str">
        <f>IF('PARTS LIST SC'!$B159="","",'PARTS LIST SC'!$B159)</f>
        <v/>
      </c>
      <c r="G165" s="336"/>
      <c r="H165" s="336" t="str">
        <f>IF('PARTS LIST SC'!$C159="","",'PARTS LIST SC'!$C159)</f>
        <v/>
      </c>
      <c r="I165" s="336"/>
      <c r="J165" s="336"/>
      <c r="K165" s="336"/>
      <c r="L165" s="206" t="str">
        <f>IF('PARTS LIST SC'!$D159="","",'PARTS LIST SC'!$D159)</f>
        <v/>
      </c>
      <c r="M165" s="207" t="str">
        <f>'PARTS LIST SC'!X159</f>
        <v/>
      </c>
      <c r="N165" s="208" t="str">
        <f>IF('Information Sales'!$K$7="","",'Information Sales'!$K$7)</f>
        <v/>
      </c>
      <c r="O165" s="210" t="str">
        <f t="shared" si="10"/>
        <v/>
      </c>
    </row>
    <row r="166" spans="2:15">
      <c r="B166" s="199">
        <f t="shared" si="11"/>
        <v>150</v>
      </c>
      <c r="C166" s="199" t="str">
        <f t="shared" si="8"/>
        <v/>
      </c>
      <c r="D166" s="199" t="str">
        <f t="shared" si="9"/>
        <v>Invoice</v>
      </c>
      <c r="E166" s="205" t="str">
        <f>'PARTS LIST SC'!W160</f>
        <v/>
      </c>
      <c r="F166" s="336" t="str">
        <f>IF('PARTS LIST SC'!$B160="","",'PARTS LIST SC'!$B160)</f>
        <v/>
      </c>
      <c r="G166" s="336"/>
      <c r="H166" s="336" t="str">
        <f>IF('PARTS LIST SC'!$C160="","",'PARTS LIST SC'!$C160)</f>
        <v/>
      </c>
      <c r="I166" s="336"/>
      <c r="J166" s="336"/>
      <c r="K166" s="336"/>
      <c r="L166" s="206" t="str">
        <f>IF('PARTS LIST SC'!$D160="","",'PARTS LIST SC'!$D160)</f>
        <v/>
      </c>
      <c r="M166" s="207" t="str">
        <f>'PARTS LIST SC'!X160</f>
        <v/>
      </c>
      <c r="N166" s="208" t="str">
        <f>IF('Information Sales'!$K$7="","",'Information Sales'!$K$7)</f>
        <v/>
      </c>
      <c r="O166" s="210" t="str">
        <f t="shared" si="10"/>
        <v/>
      </c>
    </row>
    <row r="167" spans="2:15">
      <c r="B167" s="199">
        <f t="shared" si="11"/>
        <v>151</v>
      </c>
      <c r="C167" s="199" t="str">
        <f t="shared" si="8"/>
        <v/>
      </c>
      <c r="D167" s="199" t="str">
        <f t="shared" si="9"/>
        <v>Invoice</v>
      </c>
      <c r="E167" s="205" t="str">
        <f>'PARTS LIST SC'!W161</f>
        <v/>
      </c>
      <c r="F167" s="336" t="str">
        <f>IF('PARTS LIST SC'!$B161="","",'PARTS LIST SC'!$B161)</f>
        <v/>
      </c>
      <c r="G167" s="336"/>
      <c r="H167" s="336" t="str">
        <f>IF('PARTS LIST SC'!$C161="","",'PARTS LIST SC'!$C161)</f>
        <v/>
      </c>
      <c r="I167" s="336"/>
      <c r="J167" s="336"/>
      <c r="K167" s="336"/>
      <c r="L167" s="206" t="str">
        <f>IF('PARTS LIST SC'!$D161="","",'PARTS LIST SC'!$D161)</f>
        <v/>
      </c>
      <c r="M167" s="207" t="str">
        <f>'PARTS LIST SC'!X161</f>
        <v/>
      </c>
      <c r="N167" s="208" t="str">
        <f>IF('Information Sales'!$K$7="","",'Information Sales'!$K$7)</f>
        <v/>
      </c>
      <c r="O167" s="210" t="str">
        <f t="shared" si="10"/>
        <v/>
      </c>
    </row>
    <row r="168" spans="2:15">
      <c r="B168" s="199">
        <f t="shared" si="11"/>
        <v>152</v>
      </c>
      <c r="C168" s="199" t="str">
        <f t="shared" si="8"/>
        <v/>
      </c>
      <c r="D168" s="199" t="str">
        <f t="shared" si="9"/>
        <v>Invoice</v>
      </c>
      <c r="E168" s="205" t="str">
        <f>'PARTS LIST SC'!W162</f>
        <v/>
      </c>
      <c r="F168" s="336" t="str">
        <f>IF('PARTS LIST SC'!$B162="","",'PARTS LIST SC'!$B162)</f>
        <v/>
      </c>
      <c r="G168" s="336"/>
      <c r="H168" s="336" t="str">
        <f>IF('PARTS LIST SC'!$C162="","",'PARTS LIST SC'!$C162)</f>
        <v/>
      </c>
      <c r="I168" s="336"/>
      <c r="J168" s="336"/>
      <c r="K168" s="336"/>
      <c r="L168" s="206" t="str">
        <f>IF('PARTS LIST SC'!$D162="","",'PARTS LIST SC'!$D162)</f>
        <v/>
      </c>
      <c r="M168" s="207" t="str">
        <f>'PARTS LIST SC'!X162</f>
        <v/>
      </c>
      <c r="N168" s="208" t="str">
        <f>IF('Information Sales'!$K$7="","",'Information Sales'!$K$7)</f>
        <v/>
      </c>
      <c r="O168" s="210" t="str">
        <f t="shared" si="10"/>
        <v/>
      </c>
    </row>
    <row r="169" spans="2:15">
      <c r="B169" s="199">
        <f t="shared" si="11"/>
        <v>153</v>
      </c>
      <c r="C169" s="199" t="str">
        <f t="shared" si="8"/>
        <v/>
      </c>
      <c r="D169" s="199" t="str">
        <f t="shared" si="9"/>
        <v>Invoice</v>
      </c>
      <c r="E169" s="205" t="str">
        <f>'PARTS LIST SC'!W163</f>
        <v/>
      </c>
      <c r="F169" s="336" t="str">
        <f>IF('PARTS LIST SC'!$B163="","",'PARTS LIST SC'!$B163)</f>
        <v/>
      </c>
      <c r="G169" s="336"/>
      <c r="H169" s="336" t="str">
        <f>IF('PARTS LIST SC'!$C163="","",'PARTS LIST SC'!$C163)</f>
        <v/>
      </c>
      <c r="I169" s="336"/>
      <c r="J169" s="336"/>
      <c r="K169" s="336"/>
      <c r="L169" s="206" t="str">
        <f>IF('PARTS LIST SC'!$D163="","",'PARTS LIST SC'!$D163)</f>
        <v/>
      </c>
      <c r="M169" s="207" t="str">
        <f>'PARTS LIST SC'!X163</f>
        <v/>
      </c>
      <c r="N169" s="208" t="str">
        <f>IF('Information Sales'!$K$7="","",'Information Sales'!$K$7)</f>
        <v/>
      </c>
      <c r="O169" s="210" t="str">
        <f t="shared" si="10"/>
        <v/>
      </c>
    </row>
    <row r="170" spans="2:15">
      <c r="B170" s="199">
        <f t="shared" si="11"/>
        <v>154</v>
      </c>
      <c r="C170" s="199" t="str">
        <f t="shared" si="8"/>
        <v/>
      </c>
      <c r="D170" s="199" t="str">
        <f t="shared" si="9"/>
        <v>Invoice</v>
      </c>
      <c r="E170" s="205" t="str">
        <f>'PARTS LIST SC'!W164</f>
        <v/>
      </c>
      <c r="F170" s="336" t="str">
        <f>IF('PARTS LIST SC'!$B164="","",'PARTS LIST SC'!$B164)</f>
        <v/>
      </c>
      <c r="G170" s="336"/>
      <c r="H170" s="336" t="str">
        <f>IF('PARTS LIST SC'!$C164="","",'PARTS LIST SC'!$C164)</f>
        <v/>
      </c>
      <c r="I170" s="336"/>
      <c r="J170" s="336"/>
      <c r="K170" s="336"/>
      <c r="L170" s="206" t="str">
        <f>IF('PARTS LIST SC'!$D164="","",'PARTS LIST SC'!$D164)</f>
        <v/>
      </c>
      <c r="M170" s="207" t="str">
        <f>'PARTS LIST SC'!X164</f>
        <v/>
      </c>
      <c r="N170" s="208" t="str">
        <f>IF('Information Sales'!$K$7="","",'Information Sales'!$K$7)</f>
        <v/>
      </c>
      <c r="O170" s="210" t="str">
        <f t="shared" si="10"/>
        <v/>
      </c>
    </row>
    <row r="171" spans="2:15">
      <c r="B171" s="199">
        <f t="shared" si="11"/>
        <v>155</v>
      </c>
      <c r="C171" s="199" t="str">
        <f t="shared" si="8"/>
        <v/>
      </c>
      <c r="D171" s="199" t="str">
        <f t="shared" si="9"/>
        <v>Invoice</v>
      </c>
      <c r="E171" s="205" t="str">
        <f>'PARTS LIST SC'!W165</f>
        <v/>
      </c>
      <c r="F171" s="336" t="str">
        <f>IF('PARTS LIST SC'!$B165="","",'PARTS LIST SC'!$B165)</f>
        <v/>
      </c>
      <c r="G171" s="336"/>
      <c r="H171" s="336" t="str">
        <f>IF('PARTS LIST SC'!$C165="","",'PARTS LIST SC'!$C165)</f>
        <v/>
      </c>
      <c r="I171" s="336"/>
      <c r="J171" s="336"/>
      <c r="K171" s="336"/>
      <c r="L171" s="206" t="str">
        <f>IF('PARTS LIST SC'!$D165="","",'PARTS LIST SC'!$D165)</f>
        <v/>
      </c>
      <c r="M171" s="207" t="str">
        <f>'PARTS LIST SC'!X165</f>
        <v/>
      </c>
      <c r="N171" s="208" t="str">
        <f>IF('Information Sales'!$K$7="","",'Information Sales'!$K$7)</f>
        <v/>
      </c>
      <c r="O171" s="210" t="str">
        <f t="shared" si="10"/>
        <v/>
      </c>
    </row>
    <row r="172" spans="2:15">
      <c r="B172" s="199">
        <f t="shared" si="11"/>
        <v>156</v>
      </c>
      <c r="C172" s="199" t="str">
        <f t="shared" si="8"/>
        <v/>
      </c>
      <c r="D172" s="199" t="str">
        <f t="shared" si="9"/>
        <v>Invoice</v>
      </c>
      <c r="E172" s="205" t="str">
        <f>'PARTS LIST SC'!W166</f>
        <v/>
      </c>
      <c r="F172" s="336" t="str">
        <f>IF('PARTS LIST SC'!$B166="","",'PARTS LIST SC'!$B166)</f>
        <v/>
      </c>
      <c r="G172" s="336"/>
      <c r="H172" s="336" t="str">
        <f>IF('PARTS LIST SC'!$C166="","",'PARTS LIST SC'!$C166)</f>
        <v/>
      </c>
      <c r="I172" s="336"/>
      <c r="J172" s="336"/>
      <c r="K172" s="336"/>
      <c r="L172" s="206" t="str">
        <f>IF('PARTS LIST SC'!$D166="","",'PARTS LIST SC'!$D166)</f>
        <v/>
      </c>
      <c r="M172" s="207" t="str">
        <f>'PARTS LIST SC'!X166</f>
        <v/>
      </c>
      <c r="N172" s="208" t="str">
        <f>IF('Information Sales'!$K$7="","",'Information Sales'!$K$7)</f>
        <v/>
      </c>
      <c r="O172" s="210" t="str">
        <f t="shared" si="10"/>
        <v/>
      </c>
    </row>
    <row r="173" spans="2:15">
      <c r="B173" s="199">
        <f t="shared" si="11"/>
        <v>157</v>
      </c>
      <c r="C173" s="199" t="str">
        <f t="shared" si="8"/>
        <v/>
      </c>
      <c r="D173" s="199" t="str">
        <f t="shared" si="9"/>
        <v>Invoice</v>
      </c>
      <c r="E173" s="205" t="str">
        <f>'PARTS LIST SC'!W167</f>
        <v/>
      </c>
      <c r="F173" s="336" t="str">
        <f>IF('PARTS LIST SC'!$B167="","",'PARTS LIST SC'!$B167)</f>
        <v/>
      </c>
      <c r="G173" s="336"/>
      <c r="H173" s="336" t="str">
        <f>IF('PARTS LIST SC'!$C167="","",'PARTS LIST SC'!$C167)</f>
        <v/>
      </c>
      <c r="I173" s="336"/>
      <c r="J173" s="336"/>
      <c r="K173" s="336"/>
      <c r="L173" s="206" t="str">
        <f>IF('PARTS LIST SC'!$D167="","",'PARTS LIST SC'!$D167)</f>
        <v/>
      </c>
      <c r="M173" s="207" t="str">
        <f>'PARTS LIST SC'!X167</f>
        <v/>
      </c>
      <c r="N173" s="208" t="str">
        <f>IF('Information Sales'!$K$7="","",'Information Sales'!$K$7)</f>
        <v/>
      </c>
      <c r="O173" s="210" t="str">
        <f t="shared" si="10"/>
        <v/>
      </c>
    </row>
    <row r="174" spans="2:15">
      <c r="B174" s="199">
        <f t="shared" si="11"/>
        <v>158</v>
      </c>
      <c r="C174" s="199" t="str">
        <f t="shared" si="8"/>
        <v/>
      </c>
      <c r="D174" s="199" t="str">
        <f t="shared" si="9"/>
        <v>Invoice</v>
      </c>
      <c r="E174" s="205" t="str">
        <f>'PARTS LIST SC'!W168</f>
        <v/>
      </c>
      <c r="F174" s="336" t="str">
        <f>IF('PARTS LIST SC'!$B168="","",'PARTS LIST SC'!$B168)</f>
        <v/>
      </c>
      <c r="G174" s="336"/>
      <c r="H174" s="336" t="str">
        <f>IF('PARTS LIST SC'!$C168="","",'PARTS LIST SC'!$C168)</f>
        <v/>
      </c>
      <c r="I174" s="336"/>
      <c r="J174" s="336"/>
      <c r="K174" s="336"/>
      <c r="L174" s="206" t="str">
        <f>IF('PARTS LIST SC'!$D168="","",'PARTS LIST SC'!$D168)</f>
        <v/>
      </c>
      <c r="M174" s="207" t="str">
        <f>'PARTS LIST SC'!X168</f>
        <v/>
      </c>
      <c r="N174" s="208" t="str">
        <f>IF('Information Sales'!$K$7="","",'Information Sales'!$K$7)</f>
        <v/>
      </c>
      <c r="O174" s="210" t="str">
        <f t="shared" si="10"/>
        <v/>
      </c>
    </row>
    <row r="175" spans="2:15">
      <c r="B175" s="199">
        <f t="shared" si="11"/>
        <v>159</v>
      </c>
      <c r="C175" s="199" t="str">
        <f t="shared" si="8"/>
        <v/>
      </c>
      <c r="D175" s="199" t="str">
        <f t="shared" si="9"/>
        <v>Invoice</v>
      </c>
      <c r="E175" s="205" t="str">
        <f>'PARTS LIST SC'!W169</f>
        <v/>
      </c>
      <c r="F175" s="336" t="str">
        <f>IF('PARTS LIST SC'!$B169="","",'PARTS LIST SC'!$B169)</f>
        <v/>
      </c>
      <c r="G175" s="336"/>
      <c r="H175" s="336" t="str">
        <f>IF('PARTS LIST SC'!$C169="","",'PARTS LIST SC'!$C169)</f>
        <v/>
      </c>
      <c r="I175" s="336"/>
      <c r="J175" s="336"/>
      <c r="K175" s="336"/>
      <c r="L175" s="206" t="str">
        <f>IF('PARTS LIST SC'!$D169="","",'PARTS LIST SC'!$D169)</f>
        <v/>
      </c>
      <c r="M175" s="207" t="str">
        <f>'PARTS LIST SC'!X169</f>
        <v/>
      </c>
      <c r="N175" s="208" t="str">
        <f>IF('Information Sales'!$K$7="","",'Information Sales'!$K$7)</f>
        <v/>
      </c>
      <c r="O175" s="210" t="str">
        <f t="shared" si="10"/>
        <v/>
      </c>
    </row>
    <row r="176" spans="2:15">
      <c r="B176" s="199">
        <f t="shared" si="11"/>
        <v>160</v>
      </c>
      <c r="C176" s="199" t="str">
        <f t="shared" si="8"/>
        <v/>
      </c>
      <c r="D176" s="199" t="str">
        <f t="shared" si="9"/>
        <v>Invoice</v>
      </c>
      <c r="E176" s="205" t="str">
        <f>'PARTS LIST SC'!W170</f>
        <v/>
      </c>
      <c r="F176" s="336" t="str">
        <f>IF('PARTS LIST SC'!$B170="","",'PARTS LIST SC'!$B170)</f>
        <v/>
      </c>
      <c r="G176" s="336"/>
      <c r="H176" s="336" t="str">
        <f>IF('PARTS LIST SC'!$C170="","",'PARTS LIST SC'!$C170)</f>
        <v/>
      </c>
      <c r="I176" s="336"/>
      <c r="J176" s="336"/>
      <c r="K176" s="336"/>
      <c r="L176" s="206" t="str">
        <f>IF('PARTS LIST SC'!$D170="","",'PARTS LIST SC'!$D170)</f>
        <v/>
      </c>
      <c r="M176" s="207" t="str">
        <f>'PARTS LIST SC'!X170</f>
        <v/>
      </c>
      <c r="N176" s="208" t="str">
        <f>IF('Information Sales'!$K$7="","",'Information Sales'!$K$7)</f>
        <v/>
      </c>
      <c r="O176" s="210" t="str">
        <f t="shared" si="10"/>
        <v/>
      </c>
    </row>
    <row r="177" spans="2:15">
      <c r="B177" s="199">
        <f t="shared" si="11"/>
        <v>161</v>
      </c>
      <c r="C177" s="199" t="str">
        <f t="shared" si="8"/>
        <v/>
      </c>
      <c r="D177" s="199" t="str">
        <f t="shared" si="9"/>
        <v>Invoice</v>
      </c>
      <c r="E177" s="205" t="str">
        <f>'PARTS LIST SC'!W171</f>
        <v/>
      </c>
      <c r="F177" s="336" t="str">
        <f>IF('PARTS LIST SC'!$B171="","",'PARTS LIST SC'!$B171)</f>
        <v/>
      </c>
      <c r="G177" s="336"/>
      <c r="H177" s="336" t="str">
        <f>IF('PARTS LIST SC'!$C171="","",'PARTS LIST SC'!$C171)</f>
        <v/>
      </c>
      <c r="I177" s="336"/>
      <c r="J177" s="336"/>
      <c r="K177" s="336"/>
      <c r="L177" s="206" t="str">
        <f>IF('PARTS LIST SC'!$D171="","",'PARTS LIST SC'!$D171)</f>
        <v/>
      </c>
      <c r="M177" s="207" t="str">
        <f>'PARTS LIST SC'!X171</f>
        <v/>
      </c>
      <c r="N177" s="208" t="str">
        <f>IF('Information Sales'!$K$7="","",'Information Sales'!$K$7)</f>
        <v/>
      </c>
      <c r="O177" s="210" t="str">
        <f t="shared" si="10"/>
        <v/>
      </c>
    </row>
    <row r="178" spans="2:15">
      <c r="B178" s="199">
        <f t="shared" si="11"/>
        <v>162</v>
      </c>
      <c r="C178" s="199" t="str">
        <f t="shared" si="8"/>
        <v/>
      </c>
      <c r="D178" s="199" t="str">
        <f t="shared" si="9"/>
        <v>Invoice</v>
      </c>
      <c r="E178" s="205" t="str">
        <f>'PARTS LIST SC'!W172</f>
        <v/>
      </c>
      <c r="F178" s="336" t="str">
        <f>IF('PARTS LIST SC'!$B172="","",'PARTS LIST SC'!$B172)</f>
        <v/>
      </c>
      <c r="G178" s="336"/>
      <c r="H178" s="336" t="str">
        <f>IF('PARTS LIST SC'!$C172="","",'PARTS LIST SC'!$C172)</f>
        <v/>
      </c>
      <c r="I178" s="336"/>
      <c r="J178" s="336"/>
      <c r="K178" s="336"/>
      <c r="L178" s="206" t="str">
        <f>IF('PARTS LIST SC'!$D172="","",'PARTS LIST SC'!$D172)</f>
        <v/>
      </c>
      <c r="M178" s="207" t="str">
        <f>'PARTS LIST SC'!X172</f>
        <v/>
      </c>
      <c r="N178" s="208" t="str">
        <f>IF('Information Sales'!$K$7="","",'Information Sales'!$K$7)</f>
        <v/>
      </c>
      <c r="O178" s="210" t="str">
        <f t="shared" si="10"/>
        <v/>
      </c>
    </row>
    <row r="179" spans="2:15">
      <c r="B179" s="199">
        <f t="shared" si="11"/>
        <v>163</v>
      </c>
      <c r="C179" s="199" t="str">
        <f t="shared" si="8"/>
        <v/>
      </c>
      <c r="D179" s="199" t="str">
        <f t="shared" si="9"/>
        <v>Invoice</v>
      </c>
      <c r="E179" s="205" t="str">
        <f>'PARTS LIST SC'!W173</f>
        <v/>
      </c>
      <c r="F179" s="336" t="str">
        <f>IF('PARTS LIST SC'!$B173="","",'PARTS LIST SC'!$B173)</f>
        <v/>
      </c>
      <c r="G179" s="336"/>
      <c r="H179" s="336" t="str">
        <f>IF('PARTS LIST SC'!$C173="","",'PARTS LIST SC'!$C173)</f>
        <v/>
      </c>
      <c r="I179" s="336"/>
      <c r="J179" s="336"/>
      <c r="K179" s="336"/>
      <c r="L179" s="206" t="str">
        <f>IF('PARTS LIST SC'!$D173="","",'PARTS LIST SC'!$D173)</f>
        <v/>
      </c>
      <c r="M179" s="207" t="str">
        <f>'PARTS LIST SC'!X173</f>
        <v/>
      </c>
      <c r="N179" s="208" t="str">
        <f>IF('Information Sales'!$K$7="","",'Information Sales'!$K$7)</f>
        <v/>
      </c>
      <c r="O179" s="210" t="str">
        <f t="shared" si="10"/>
        <v/>
      </c>
    </row>
    <row r="180" spans="2:15">
      <c r="B180" s="199">
        <f t="shared" si="11"/>
        <v>164</v>
      </c>
      <c r="C180" s="199" t="str">
        <f t="shared" si="8"/>
        <v/>
      </c>
      <c r="D180" s="199" t="str">
        <f t="shared" si="9"/>
        <v>Invoice</v>
      </c>
      <c r="E180" s="205" t="str">
        <f>'PARTS LIST SC'!W174</f>
        <v/>
      </c>
      <c r="F180" s="336" t="str">
        <f>IF('PARTS LIST SC'!$B174="","",'PARTS LIST SC'!$B174)</f>
        <v/>
      </c>
      <c r="G180" s="336"/>
      <c r="H180" s="336" t="str">
        <f>IF('PARTS LIST SC'!$C174="","",'PARTS LIST SC'!$C174)</f>
        <v/>
      </c>
      <c r="I180" s="336"/>
      <c r="J180" s="336"/>
      <c r="K180" s="336"/>
      <c r="L180" s="206" t="str">
        <f>IF('PARTS LIST SC'!$D174="","",'PARTS LIST SC'!$D174)</f>
        <v/>
      </c>
      <c r="M180" s="207" t="str">
        <f>'PARTS LIST SC'!X174</f>
        <v/>
      </c>
      <c r="N180" s="208" t="str">
        <f>IF('Information Sales'!$K$7="","",'Information Sales'!$K$7)</f>
        <v/>
      </c>
      <c r="O180" s="210" t="str">
        <f t="shared" si="10"/>
        <v/>
      </c>
    </row>
    <row r="181" spans="2:15">
      <c r="B181" s="199">
        <f t="shared" si="11"/>
        <v>165</v>
      </c>
      <c r="C181" s="199" t="str">
        <f t="shared" si="8"/>
        <v/>
      </c>
      <c r="D181" s="199" t="str">
        <f t="shared" si="9"/>
        <v>Invoice</v>
      </c>
      <c r="E181" s="205" t="str">
        <f>'PARTS LIST SC'!W175</f>
        <v/>
      </c>
      <c r="F181" s="336" t="str">
        <f>IF('PARTS LIST SC'!$B175="","",'PARTS LIST SC'!$B175)</f>
        <v/>
      </c>
      <c r="G181" s="336"/>
      <c r="H181" s="336" t="str">
        <f>IF('PARTS LIST SC'!$C175="","",'PARTS LIST SC'!$C175)</f>
        <v/>
      </c>
      <c r="I181" s="336"/>
      <c r="J181" s="336"/>
      <c r="K181" s="336"/>
      <c r="L181" s="206" t="str">
        <f>IF('PARTS LIST SC'!$D175="","",'PARTS LIST SC'!$D175)</f>
        <v/>
      </c>
      <c r="M181" s="207" t="str">
        <f>'PARTS LIST SC'!X175</f>
        <v/>
      </c>
      <c r="N181" s="208" t="str">
        <f>IF('Information Sales'!$K$7="","",'Information Sales'!$K$7)</f>
        <v/>
      </c>
      <c r="O181" s="210" t="str">
        <f t="shared" si="10"/>
        <v/>
      </c>
    </row>
    <row r="182" spans="2:15">
      <c r="B182" s="199">
        <f t="shared" si="11"/>
        <v>166</v>
      </c>
      <c r="C182" s="199" t="str">
        <f t="shared" si="8"/>
        <v/>
      </c>
      <c r="D182" s="199" t="str">
        <f t="shared" si="9"/>
        <v>Invoice</v>
      </c>
      <c r="E182" s="205" t="str">
        <f>'PARTS LIST SC'!W176</f>
        <v/>
      </c>
      <c r="F182" s="336" t="str">
        <f>IF('PARTS LIST SC'!$B176="","",'PARTS LIST SC'!$B176)</f>
        <v/>
      </c>
      <c r="G182" s="336"/>
      <c r="H182" s="336" t="str">
        <f>IF('PARTS LIST SC'!$C176="","",'PARTS LIST SC'!$C176)</f>
        <v/>
      </c>
      <c r="I182" s="336"/>
      <c r="J182" s="336"/>
      <c r="K182" s="336"/>
      <c r="L182" s="206" t="str">
        <f>IF('PARTS LIST SC'!$D176="","",'PARTS LIST SC'!$D176)</f>
        <v/>
      </c>
      <c r="M182" s="207" t="str">
        <f>'PARTS LIST SC'!X176</f>
        <v/>
      </c>
      <c r="N182" s="208" t="str">
        <f>IF('Information Sales'!$K$7="","",'Information Sales'!$K$7)</f>
        <v/>
      </c>
      <c r="O182" s="210" t="str">
        <f t="shared" si="10"/>
        <v/>
      </c>
    </row>
    <row r="183" spans="2:15">
      <c r="B183" s="199">
        <f t="shared" si="11"/>
        <v>167</v>
      </c>
      <c r="C183" s="199" t="str">
        <f t="shared" si="8"/>
        <v/>
      </c>
      <c r="D183" s="199" t="str">
        <f t="shared" si="9"/>
        <v>Invoice</v>
      </c>
      <c r="E183" s="205" t="str">
        <f>'PARTS LIST SC'!W177</f>
        <v/>
      </c>
      <c r="F183" s="336" t="str">
        <f>IF('PARTS LIST SC'!$B177="","",'PARTS LIST SC'!$B177)</f>
        <v/>
      </c>
      <c r="G183" s="336"/>
      <c r="H183" s="336" t="str">
        <f>IF('PARTS LIST SC'!$C177="","",'PARTS LIST SC'!$C177)</f>
        <v/>
      </c>
      <c r="I183" s="336"/>
      <c r="J183" s="336"/>
      <c r="K183" s="336"/>
      <c r="L183" s="206" t="str">
        <f>IF('PARTS LIST SC'!$D177="","",'PARTS LIST SC'!$D177)</f>
        <v/>
      </c>
      <c r="M183" s="207" t="str">
        <f>'PARTS LIST SC'!X177</f>
        <v/>
      </c>
      <c r="N183" s="208" t="str">
        <f>IF('Information Sales'!$K$7="","",'Information Sales'!$K$7)</f>
        <v/>
      </c>
      <c r="O183" s="210" t="str">
        <f t="shared" si="10"/>
        <v/>
      </c>
    </row>
    <row r="184" spans="2:15">
      <c r="B184" s="199">
        <f t="shared" si="11"/>
        <v>168</v>
      </c>
      <c r="C184" s="199" t="str">
        <f t="shared" si="8"/>
        <v/>
      </c>
      <c r="D184" s="199" t="str">
        <f t="shared" si="9"/>
        <v>Invoice</v>
      </c>
      <c r="E184" s="205" t="str">
        <f>'PARTS LIST SC'!W178</f>
        <v/>
      </c>
      <c r="F184" s="336" t="str">
        <f>IF('PARTS LIST SC'!$B178="","",'PARTS LIST SC'!$B178)</f>
        <v/>
      </c>
      <c r="G184" s="336"/>
      <c r="H184" s="336" t="str">
        <f>IF('PARTS LIST SC'!$C178="","",'PARTS LIST SC'!$C178)</f>
        <v/>
      </c>
      <c r="I184" s="336"/>
      <c r="J184" s="336"/>
      <c r="K184" s="336"/>
      <c r="L184" s="206" t="str">
        <f>IF('PARTS LIST SC'!$D178="","",'PARTS LIST SC'!$D178)</f>
        <v/>
      </c>
      <c r="M184" s="207" t="str">
        <f>'PARTS LIST SC'!X178</f>
        <v/>
      </c>
      <c r="N184" s="208" t="str">
        <f>IF('Information Sales'!$K$7="","",'Information Sales'!$K$7)</f>
        <v/>
      </c>
      <c r="O184" s="210" t="str">
        <f t="shared" si="10"/>
        <v/>
      </c>
    </row>
    <row r="185" spans="2:15">
      <c r="B185" s="199">
        <f t="shared" si="11"/>
        <v>169</v>
      </c>
      <c r="C185" s="199" t="str">
        <f t="shared" si="8"/>
        <v/>
      </c>
      <c r="D185" s="199" t="str">
        <f t="shared" si="9"/>
        <v>Invoice</v>
      </c>
      <c r="E185" s="205" t="str">
        <f>'PARTS LIST SC'!W179</f>
        <v/>
      </c>
      <c r="F185" s="336" t="str">
        <f>IF('PARTS LIST SC'!$B179="","",'PARTS LIST SC'!$B179)</f>
        <v/>
      </c>
      <c r="G185" s="336"/>
      <c r="H185" s="336" t="str">
        <f>IF('PARTS LIST SC'!$C179="","",'PARTS LIST SC'!$C179)</f>
        <v/>
      </c>
      <c r="I185" s="336"/>
      <c r="J185" s="336"/>
      <c r="K185" s="336"/>
      <c r="L185" s="206" t="str">
        <f>IF('PARTS LIST SC'!$D179="","",'PARTS LIST SC'!$D179)</f>
        <v/>
      </c>
      <c r="M185" s="207" t="str">
        <f>'PARTS LIST SC'!X179</f>
        <v/>
      </c>
      <c r="N185" s="208" t="str">
        <f>IF('Information Sales'!$K$7="","",'Information Sales'!$K$7)</f>
        <v/>
      </c>
      <c r="O185" s="210" t="str">
        <f t="shared" si="10"/>
        <v/>
      </c>
    </row>
    <row r="186" spans="2:15">
      <c r="B186" s="199">
        <f t="shared" si="11"/>
        <v>170</v>
      </c>
      <c r="C186" s="199" t="str">
        <f t="shared" si="8"/>
        <v/>
      </c>
      <c r="D186" s="199" t="str">
        <f t="shared" si="9"/>
        <v>Invoice</v>
      </c>
      <c r="E186" s="205" t="str">
        <f>'PARTS LIST SC'!W180</f>
        <v/>
      </c>
      <c r="F186" s="336" t="str">
        <f>IF('PARTS LIST SC'!$B180="","",'PARTS LIST SC'!$B180)</f>
        <v/>
      </c>
      <c r="G186" s="336"/>
      <c r="H186" s="336" t="str">
        <f>IF('PARTS LIST SC'!$C180="","",'PARTS LIST SC'!$C180)</f>
        <v/>
      </c>
      <c r="I186" s="336"/>
      <c r="J186" s="336"/>
      <c r="K186" s="336"/>
      <c r="L186" s="206" t="str">
        <f>IF('PARTS LIST SC'!$D180="","",'PARTS LIST SC'!$D180)</f>
        <v/>
      </c>
      <c r="M186" s="207" t="str">
        <f>'PARTS LIST SC'!X180</f>
        <v/>
      </c>
      <c r="N186" s="208" t="str">
        <f>IF('Information Sales'!$K$7="","",'Information Sales'!$K$7)</f>
        <v/>
      </c>
      <c r="O186" s="210" t="str">
        <f t="shared" si="10"/>
        <v/>
      </c>
    </row>
    <row r="187" spans="2:15">
      <c r="B187" s="199">
        <f t="shared" si="11"/>
        <v>171</v>
      </c>
      <c r="C187" s="199" t="str">
        <f t="shared" si="8"/>
        <v/>
      </c>
      <c r="D187" s="199" t="str">
        <f t="shared" si="9"/>
        <v>Invoice</v>
      </c>
      <c r="E187" s="205" t="str">
        <f>'PARTS LIST SC'!W181</f>
        <v/>
      </c>
      <c r="F187" s="336" t="str">
        <f>IF('PARTS LIST SC'!$B181="","",'PARTS LIST SC'!$B181)</f>
        <v/>
      </c>
      <c r="G187" s="336"/>
      <c r="H187" s="336" t="str">
        <f>IF('PARTS LIST SC'!$C181="","",'PARTS LIST SC'!$C181)</f>
        <v/>
      </c>
      <c r="I187" s="336"/>
      <c r="J187" s="336"/>
      <c r="K187" s="336"/>
      <c r="L187" s="206" t="str">
        <f>IF('PARTS LIST SC'!$D181="","",'PARTS LIST SC'!$D181)</f>
        <v/>
      </c>
      <c r="M187" s="207" t="str">
        <f>'PARTS LIST SC'!X181</f>
        <v/>
      </c>
      <c r="N187" s="208" t="str">
        <f>IF('Information Sales'!$K$7="","",'Information Sales'!$K$7)</f>
        <v/>
      </c>
      <c r="O187" s="210" t="str">
        <f t="shared" si="10"/>
        <v/>
      </c>
    </row>
    <row r="188" spans="2:15">
      <c r="B188" s="199">
        <f t="shared" si="11"/>
        <v>172</v>
      </c>
      <c r="C188" s="199" t="str">
        <f t="shared" si="8"/>
        <v/>
      </c>
      <c r="D188" s="199" t="str">
        <f t="shared" si="9"/>
        <v>Invoice</v>
      </c>
      <c r="E188" s="205" t="str">
        <f>'PARTS LIST SC'!W182</f>
        <v/>
      </c>
      <c r="F188" s="336" t="str">
        <f>IF('PARTS LIST SC'!$B182="","",'PARTS LIST SC'!$B182)</f>
        <v/>
      </c>
      <c r="G188" s="336"/>
      <c r="H188" s="336" t="str">
        <f>IF('PARTS LIST SC'!$C182="","",'PARTS LIST SC'!$C182)</f>
        <v/>
      </c>
      <c r="I188" s="336"/>
      <c r="J188" s="336"/>
      <c r="K188" s="336"/>
      <c r="L188" s="206" t="str">
        <f>IF('PARTS LIST SC'!$D182="","",'PARTS LIST SC'!$D182)</f>
        <v/>
      </c>
      <c r="M188" s="207" t="str">
        <f>'PARTS LIST SC'!X182</f>
        <v/>
      </c>
      <c r="N188" s="208" t="str">
        <f>IF('Information Sales'!$K$7="","",'Information Sales'!$K$7)</f>
        <v/>
      </c>
      <c r="O188" s="210" t="str">
        <f t="shared" si="10"/>
        <v/>
      </c>
    </row>
    <row r="189" spans="2:15">
      <c r="B189" s="199">
        <f t="shared" si="11"/>
        <v>173</v>
      </c>
      <c r="C189" s="199" t="str">
        <f t="shared" si="8"/>
        <v/>
      </c>
      <c r="D189" s="199" t="str">
        <f t="shared" si="9"/>
        <v>Invoice</v>
      </c>
      <c r="E189" s="205" t="str">
        <f>'PARTS LIST SC'!W183</f>
        <v/>
      </c>
      <c r="F189" s="336" t="str">
        <f>IF('PARTS LIST SC'!$B183="","",'PARTS LIST SC'!$B183)</f>
        <v/>
      </c>
      <c r="G189" s="336"/>
      <c r="H189" s="336" t="str">
        <f>IF('PARTS LIST SC'!$C183="","",'PARTS LIST SC'!$C183)</f>
        <v/>
      </c>
      <c r="I189" s="336"/>
      <c r="J189" s="336"/>
      <c r="K189" s="336"/>
      <c r="L189" s="206" t="str">
        <f>IF('PARTS LIST SC'!$D183="","",'PARTS LIST SC'!$D183)</f>
        <v/>
      </c>
      <c r="M189" s="207" t="str">
        <f>'PARTS LIST SC'!X183</f>
        <v/>
      </c>
      <c r="N189" s="208" t="str">
        <f>IF('Information Sales'!$K$7="","",'Information Sales'!$K$7)</f>
        <v/>
      </c>
      <c r="O189" s="210" t="str">
        <f t="shared" si="10"/>
        <v/>
      </c>
    </row>
    <row r="190" spans="2:15">
      <c r="B190" s="199">
        <f t="shared" si="11"/>
        <v>174</v>
      </c>
      <c r="C190" s="199" t="str">
        <f t="shared" si="8"/>
        <v/>
      </c>
      <c r="D190" s="199" t="str">
        <f t="shared" si="9"/>
        <v>Invoice</v>
      </c>
      <c r="E190" s="205" t="str">
        <f>'PARTS LIST SC'!W184</f>
        <v/>
      </c>
      <c r="F190" s="336" t="str">
        <f>IF('PARTS LIST SC'!$B184="","",'PARTS LIST SC'!$B184)</f>
        <v/>
      </c>
      <c r="G190" s="336"/>
      <c r="H190" s="336" t="str">
        <f>IF('PARTS LIST SC'!$C184="","",'PARTS LIST SC'!$C184)</f>
        <v/>
      </c>
      <c r="I190" s="336"/>
      <c r="J190" s="336"/>
      <c r="K190" s="336"/>
      <c r="L190" s="206" t="str">
        <f>IF('PARTS LIST SC'!$D184="","",'PARTS LIST SC'!$D184)</f>
        <v/>
      </c>
      <c r="M190" s="207" t="str">
        <f>'PARTS LIST SC'!X184</f>
        <v/>
      </c>
      <c r="N190" s="208" t="str">
        <f>IF('Information Sales'!$K$7="","",'Information Sales'!$K$7)</f>
        <v/>
      </c>
      <c r="O190" s="210" t="str">
        <f t="shared" si="10"/>
        <v/>
      </c>
    </row>
    <row r="191" spans="2:15">
      <c r="B191" s="199">
        <f t="shared" si="11"/>
        <v>175</v>
      </c>
      <c r="C191" s="199" t="str">
        <f t="shared" si="8"/>
        <v/>
      </c>
      <c r="D191" s="199" t="str">
        <f t="shared" si="9"/>
        <v>Invoice</v>
      </c>
      <c r="E191" s="205" t="str">
        <f>'PARTS LIST SC'!W185</f>
        <v/>
      </c>
      <c r="F191" s="336" t="str">
        <f>IF('PARTS LIST SC'!$B185="","",'PARTS LIST SC'!$B185)</f>
        <v/>
      </c>
      <c r="G191" s="336"/>
      <c r="H191" s="336" t="str">
        <f>IF('PARTS LIST SC'!$C185="","",'PARTS LIST SC'!$C185)</f>
        <v/>
      </c>
      <c r="I191" s="336"/>
      <c r="J191" s="336"/>
      <c r="K191" s="336"/>
      <c r="L191" s="206" t="str">
        <f>IF('PARTS LIST SC'!$D185="","",'PARTS LIST SC'!$D185)</f>
        <v/>
      </c>
      <c r="M191" s="207" t="str">
        <f>'PARTS LIST SC'!X185</f>
        <v/>
      </c>
      <c r="N191" s="208" t="str">
        <f>IF('Information Sales'!$K$7="","",'Information Sales'!$K$7)</f>
        <v/>
      </c>
      <c r="O191" s="210" t="str">
        <f t="shared" si="10"/>
        <v/>
      </c>
    </row>
    <row r="192" spans="2:15">
      <c r="B192" s="199">
        <f t="shared" si="11"/>
        <v>176</v>
      </c>
      <c r="C192" s="199" t="str">
        <f t="shared" si="8"/>
        <v/>
      </c>
      <c r="D192" s="199" t="str">
        <f t="shared" si="9"/>
        <v>Invoice</v>
      </c>
      <c r="E192" s="205" t="str">
        <f>'PARTS LIST SC'!W186</f>
        <v/>
      </c>
      <c r="F192" s="336" t="str">
        <f>IF('PARTS LIST SC'!$B186="","",'PARTS LIST SC'!$B186)</f>
        <v/>
      </c>
      <c r="G192" s="336"/>
      <c r="H192" s="336" t="str">
        <f>IF('PARTS LIST SC'!$C186="","",'PARTS LIST SC'!$C186)</f>
        <v/>
      </c>
      <c r="I192" s="336"/>
      <c r="J192" s="336"/>
      <c r="K192" s="336"/>
      <c r="L192" s="206" t="str">
        <f>IF('PARTS LIST SC'!$D186="","",'PARTS LIST SC'!$D186)</f>
        <v/>
      </c>
      <c r="M192" s="207" t="str">
        <f>'PARTS LIST SC'!X186</f>
        <v/>
      </c>
      <c r="N192" s="208" t="str">
        <f>IF('Information Sales'!$K$7="","",'Information Sales'!$K$7)</f>
        <v/>
      </c>
      <c r="O192" s="210" t="str">
        <f t="shared" si="10"/>
        <v/>
      </c>
    </row>
    <row r="193" spans="2:15">
      <c r="B193" s="199">
        <f t="shared" si="11"/>
        <v>177</v>
      </c>
      <c r="C193" s="199" t="str">
        <f t="shared" si="8"/>
        <v/>
      </c>
      <c r="D193" s="199" t="str">
        <f t="shared" si="9"/>
        <v>Invoice</v>
      </c>
      <c r="E193" s="205" t="str">
        <f>'PARTS LIST SC'!W187</f>
        <v/>
      </c>
      <c r="F193" s="336" t="str">
        <f>IF('PARTS LIST SC'!$B187="","",'PARTS LIST SC'!$B187)</f>
        <v/>
      </c>
      <c r="G193" s="336"/>
      <c r="H193" s="336" t="str">
        <f>IF('PARTS LIST SC'!$C187="","",'PARTS LIST SC'!$C187)</f>
        <v/>
      </c>
      <c r="I193" s="336"/>
      <c r="J193" s="336"/>
      <c r="K193" s="336"/>
      <c r="L193" s="206" t="str">
        <f>IF('PARTS LIST SC'!$D187="","",'PARTS LIST SC'!$D187)</f>
        <v/>
      </c>
      <c r="M193" s="207" t="str">
        <f>'PARTS LIST SC'!X187</f>
        <v/>
      </c>
      <c r="N193" s="208" t="str">
        <f>IF('Information Sales'!$K$7="","",'Information Sales'!$K$7)</f>
        <v/>
      </c>
      <c r="O193" s="210" t="str">
        <f t="shared" si="10"/>
        <v/>
      </c>
    </row>
    <row r="194" spans="2:15">
      <c r="B194" s="199">
        <f t="shared" si="11"/>
        <v>178</v>
      </c>
      <c r="C194" s="199" t="str">
        <f t="shared" si="8"/>
        <v/>
      </c>
      <c r="D194" s="199" t="str">
        <f t="shared" si="9"/>
        <v>Invoice</v>
      </c>
      <c r="E194" s="205" t="str">
        <f>'PARTS LIST SC'!W188</f>
        <v/>
      </c>
      <c r="F194" s="336" t="str">
        <f>IF('PARTS LIST SC'!$B188="","",'PARTS LIST SC'!$B188)</f>
        <v/>
      </c>
      <c r="G194" s="336"/>
      <c r="H194" s="336" t="str">
        <f>IF('PARTS LIST SC'!$C188="","",'PARTS LIST SC'!$C188)</f>
        <v/>
      </c>
      <c r="I194" s="336"/>
      <c r="J194" s="336"/>
      <c r="K194" s="336"/>
      <c r="L194" s="206" t="str">
        <f>IF('PARTS LIST SC'!$D188="","",'PARTS LIST SC'!$D188)</f>
        <v/>
      </c>
      <c r="M194" s="207" t="str">
        <f>'PARTS LIST SC'!X188</f>
        <v/>
      </c>
      <c r="N194" s="208" t="str">
        <f>IF('Information Sales'!$K$7="","",'Information Sales'!$K$7)</f>
        <v/>
      </c>
      <c r="O194" s="210" t="str">
        <f t="shared" si="10"/>
        <v/>
      </c>
    </row>
    <row r="195" spans="2:15">
      <c r="B195" s="199">
        <f t="shared" si="11"/>
        <v>179</v>
      </c>
      <c r="C195" s="199" t="str">
        <f t="shared" si="8"/>
        <v/>
      </c>
      <c r="D195" s="199" t="str">
        <f t="shared" si="9"/>
        <v>Invoice</v>
      </c>
      <c r="E195" s="205" t="str">
        <f>'PARTS LIST SC'!W189</f>
        <v/>
      </c>
      <c r="F195" s="336" t="str">
        <f>IF('PARTS LIST SC'!$B189="","",'PARTS LIST SC'!$B189)</f>
        <v/>
      </c>
      <c r="G195" s="336"/>
      <c r="H195" s="336" t="str">
        <f>IF('PARTS LIST SC'!$C189="","",'PARTS LIST SC'!$C189)</f>
        <v/>
      </c>
      <c r="I195" s="336"/>
      <c r="J195" s="336"/>
      <c r="K195" s="336"/>
      <c r="L195" s="206" t="str">
        <f>IF('PARTS LIST SC'!$D189="","",'PARTS LIST SC'!$D189)</f>
        <v/>
      </c>
      <c r="M195" s="207" t="str">
        <f>'PARTS LIST SC'!X189</f>
        <v/>
      </c>
      <c r="N195" s="208" t="str">
        <f>IF('Information Sales'!$K$7="","",'Information Sales'!$K$7)</f>
        <v/>
      </c>
      <c r="O195" s="210" t="str">
        <f t="shared" si="10"/>
        <v/>
      </c>
    </row>
    <row r="196" spans="2:15">
      <c r="B196" s="199">
        <f t="shared" si="11"/>
        <v>180</v>
      </c>
      <c r="C196" s="199" t="str">
        <f t="shared" si="8"/>
        <v/>
      </c>
      <c r="D196" s="199" t="str">
        <f t="shared" si="9"/>
        <v>Invoice</v>
      </c>
      <c r="E196" s="205" t="str">
        <f>'PARTS LIST SC'!W190</f>
        <v/>
      </c>
      <c r="F196" s="336" t="str">
        <f>IF('PARTS LIST SC'!$B190="","",'PARTS LIST SC'!$B190)</f>
        <v/>
      </c>
      <c r="G196" s="336"/>
      <c r="H196" s="336" t="str">
        <f>IF('PARTS LIST SC'!$C190="","",'PARTS LIST SC'!$C190)</f>
        <v/>
      </c>
      <c r="I196" s="336"/>
      <c r="J196" s="336"/>
      <c r="K196" s="336"/>
      <c r="L196" s="206" t="str">
        <f>IF('PARTS LIST SC'!$D190="","",'PARTS LIST SC'!$D190)</f>
        <v/>
      </c>
      <c r="M196" s="207" t="str">
        <f>'PARTS LIST SC'!X190</f>
        <v/>
      </c>
      <c r="N196" s="208" t="str">
        <f>IF('Information Sales'!$K$7="","",'Information Sales'!$K$7)</f>
        <v/>
      </c>
      <c r="O196" s="210" t="str">
        <f t="shared" si="10"/>
        <v/>
      </c>
    </row>
    <row r="197" spans="2:15">
      <c r="B197" s="199">
        <f t="shared" si="11"/>
        <v>181</v>
      </c>
      <c r="C197" s="199" t="str">
        <f t="shared" si="8"/>
        <v/>
      </c>
      <c r="D197" s="199" t="str">
        <f t="shared" si="9"/>
        <v>Invoice</v>
      </c>
      <c r="E197" s="205" t="str">
        <f>'PARTS LIST SC'!W191</f>
        <v/>
      </c>
      <c r="F197" s="336" t="str">
        <f>IF('PARTS LIST SC'!$B191="","",'PARTS LIST SC'!$B191)</f>
        <v/>
      </c>
      <c r="G197" s="336"/>
      <c r="H197" s="336" t="str">
        <f>IF('PARTS LIST SC'!$C191="","",'PARTS LIST SC'!$C191)</f>
        <v/>
      </c>
      <c r="I197" s="336"/>
      <c r="J197" s="336"/>
      <c r="K197" s="336"/>
      <c r="L197" s="206" t="str">
        <f>IF('PARTS LIST SC'!$D191="","",'PARTS LIST SC'!$D191)</f>
        <v/>
      </c>
      <c r="M197" s="207" t="str">
        <f>'PARTS LIST SC'!X191</f>
        <v/>
      </c>
      <c r="N197" s="208" t="str">
        <f>IF('Information Sales'!$K$7="","",'Information Sales'!$K$7)</f>
        <v/>
      </c>
      <c r="O197" s="210" t="str">
        <f t="shared" si="10"/>
        <v/>
      </c>
    </row>
    <row r="198" spans="2:15">
      <c r="B198" s="199">
        <f t="shared" si="11"/>
        <v>182</v>
      </c>
      <c r="C198" s="199" t="str">
        <f t="shared" si="8"/>
        <v/>
      </c>
      <c r="D198" s="199" t="str">
        <f t="shared" si="9"/>
        <v>Invoice</v>
      </c>
      <c r="E198" s="205" t="str">
        <f>'PARTS LIST SC'!W192</f>
        <v/>
      </c>
      <c r="F198" s="336" t="str">
        <f>IF('PARTS LIST SC'!$B192="","",'PARTS LIST SC'!$B192)</f>
        <v/>
      </c>
      <c r="G198" s="336"/>
      <c r="H198" s="336" t="str">
        <f>IF('PARTS LIST SC'!$C192="","",'PARTS LIST SC'!$C192)</f>
        <v/>
      </c>
      <c r="I198" s="336"/>
      <c r="J198" s="336"/>
      <c r="K198" s="336"/>
      <c r="L198" s="206" t="str">
        <f>IF('PARTS LIST SC'!$D192="","",'PARTS LIST SC'!$D192)</f>
        <v/>
      </c>
      <c r="M198" s="207" t="str">
        <f>'PARTS LIST SC'!X192</f>
        <v/>
      </c>
      <c r="N198" s="208" t="str">
        <f>IF('Information Sales'!$K$7="","",'Information Sales'!$K$7)</f>
        <v/>
      </c>
      <c r="O198" s="210" t="str">
        <f t="shared" si="10"/>
        <v/>
      </c>
    </row>
    <row r="199" spans="2:15">
      <c r="B199" s="199">
        <f t="shared" si="11"/>
        <v>183</v>
      </c>
      <c r="C199" s="199" t="str">
        <f t="shared" si="8"/>
        <v/>
      </c>
      <c r="D199" s="199" t="str">
        <f t="shared" si="9"/>
        <v>Invoice</v>
      </c>
      <c r="E199" s="205" t="str">
        <f>'PARTS LIST SC'!W193</f>
        <v/>
      </c>
      <c r="F199" s="336" t="str">
        <f>IF('PARTS LIST SC'!$B193="","",'PARTS LIST SC'!$B193)</f>
        <v/>
      </c>
      <c r="G199" s="336"/>
      <c r="H199" s="336" t="str">
        <f>IF('PARTS LIST SC'!$C193="","",'PARTS LIST SC'!$C193)</f>
        <v/>
      </c>
      <c r="I199" s="336"/>
      <c r="J199" s="336"/>
      <c r="K199" s="336"/>
      <c r="L199" s="206" t="str">
        <f>IF('PARTS LIST SC'!$D193="","",'PARTS LIST SC'!$D193)</f>
        <v/>
      </c>
      <c r="M199" s="207" t="str">
        <f>'PARTS LIST SC'!X193</f>
        <v/>
      </c>
      <c r="N199" s="208" t="str">
        <f>IF('Information Sales'!$K$7="","",'Information Sales'!$K$7)</f>
        <v/>
      </c>
      <c r="O199" s="210" t="str">
        <f t="shared" si="10"/>
        <v/>
      </c>
    </row>
    <row r="200" spans="2:15">
      <c r="B200" s="199">
        <f t="shared" si="11"/>
        <v>184</v>
      </c>
      <c r="C200" s="199" t="str">
        <f t="shared" si="8"/>
        <v/>
      </c>
      <c r="D200" s="199" t="str">
        <f t="shared" si="9"/>
        <v>Invoice</v>
      </c>
      <c r="E200" s="205" t="str">
        <f>'PARTS LIST SC'!W194</f>
        <v/>
      </c>
      <c r="F200" s="336" t="str">
        <f>IF('PARTS LIST SC'!$B194="","",'PARTS LIST SC'!$B194)</f>
        <v/>
      </c>
      <c r="G200" s="336"/>
      <c r="H200" s="336" t="str">
        <f>IF('PARTS LIST SC'!$C194="","",'PARTS LIST SC'!$C194)</f>
        <v/>
      </c>
      <c r="I200" s="336"/>
      <c r="J200" s="336"/>
      <c r="K200" s="336"/>
      <c r="L200" s="206" t="str">
        <f>IF('PARTS LIST SC'!$D194="","",'PARTS LIST SC'!$D194)</f>
        <v/>
      </c>
      <c r="M200" s="207" t="str">
        <f>'PARTS LIST SC'!X194</f>
        <v/>
      </c>
      <c r="N200" s="208" t="str">
        <f>IF('Information Sales'!$K$7="","",'Information Sales'!$K$7)</f>
        <v/>
      </c>
      <c r="O200" s="210" t="str">
        <f t="shared" si="10"/>
        <v/>
      </c>
    </row>
    <row r="201" spans="2:15">
      <c r="B201" s="199">
        <f t="shared" si="11"/>
        <v>185</v>
      </c>
      <c r="C201" s="199" t="str">
        <f t="shared" si="8"/>
        <v/>
      </c>
      <c r="D201" s="199" t="str">
        <f t="shared" si="9"/>
        <v>Invoice</v>
      </c>
      <c r="E201" s="205" t="str">
        <f>'PARTS LIST SC'!W195</f>
        <v/>
      </c>
      <c r="F201" s="336" t="str">
        <f>IF('PARTS LIST SC'!$B195="","",'PARTS LIST SC'!$B195)</f>
        <v/>
      </c>
      <c r="G201" s="336"/>
      <c r="H201" s="336" t="str">
        <f>IF('PARTS LIST SC'!$C195="","",'PARTS LIST SC'!$C195)</f>
        <v/>
      </c>
      <c r="I201" s="336"/>
      <c r="J201" s="336"/>
      <c r="K201" s="336"/>
      <c r="L201" s="206" t="str">
        <f>IF('PARTS LIST SC'!$D195="","",'PARTS LIST SC'!$D195)</f>
        <v/>
      </c>
      <c r="M201" s="207" t="str">
        <f>'PARTS LIST SC'!X195</f>
        <v/>
      </c>
      <c r="N201" s="208" t="str">
        <f>IF('Information Sales'!$K$7="","",'Information Sales'!$K$7)</f>
        <v/>
      </c>
      <c r="O201" s="210" t="str">
        <f t="shared" si="10"/>
        <v/>
      </c>
    </row>
    <row r="202" spans="2:15">
      <c r="B202" s="199">
        <f t="shared" si="11"/>
        <v>186</v>
      </c>
      <c r="C202" s="199" t="str">
        <f t="shared" si="8"/>
        <v/>
      </c>
      <c r="D202" s="199" t="str">
        <f t="shared" si="9"/>
        <v>Invoice</v>
      </c>
      <c r="E202" s="205" t="str">
        <f>'PARTS LIST SC'!W196</f>
        <v/>
      </c>
      <c r="F202" s="336" t="str">
        <f>IF('PARTS LIST SC'!$B196="","",'PARTS LIST SC'!$B196)</f>
        <v/>
      </c>
      <c r="G202" s="336"/>
      <c r="H202" s="336" t="str">
        <f>IF('PARTS LIST SC'!$C196="","",'PARTS LIST SC'!$C196)</f>
        <v/>
      </c>
      <c r="I202" s="336"/>
      <c r="J202" s="336"/>
      <c r="K202" s="336"/>
      <c r="L202" s="206" t="str">
        <f>IF('PARTS LIST SC'!$D196="","",'PARTS LIST SC'!$D196)</f>
        <v/>
      </c>
      <c r="M202" s="207" t="str">
        <f>'PARTS LIST SC'!X196</f>
        <v/>
      </c>
      <c r="N202" s="208" t="str">
        <f>IF('Information Sales'!$K$7="","",'Information Sales'!$K$7)</f>
        <v/>
      </c>
      <c r="O202" s="210" t="str">
        <f t="shared" si="10"/>
        <v/>
      </c>
    </row>
    <row r="203" spans="2:15">
      <c r="B203" s="199">
        <f t="shared" si="11"/>
        <v>187</v>
      </c>
      <c r="C203" s="199" t="str">
        <f t="shared" si="8"/>
        <v/>
      </c>
      <c r="D203" s="199" t="str">
        <f t="shared" si="9"/>
        <v>Invoice</v>
      </c>
      <c r="E203" s="205" t="str">
        <f>'PARTS LIST SC'!W197</f>
        <v/>
      </c>
      <c r="F203" s="336" t="str">
        <f>IF('PARTS LIST SC'!$B197="","",'PARTS LIST SC'!$B197)</f>
        <v/>
      </c>
      <c r="G203" s="336"/>
      <c r="H203" s="336" t="str">
        <f>IF('PARTS LIST SC'!$C197="","",'PARTS LIST SC'!$C197)</f>
        <v/>
      </c>
      <c r="I203" s="336"/>
      <c r="J203" s="336"/>
      <c r="K203" s="336"/>
      <c r="L203" s="206" t="str">
        <f>IF('PARTS LIST SC'!$D197="","",'PARTS LIST SC'!$D197)</f>
        <v/>
      </c>
      <c r="M203" s="207" t="str">
        <f>'PARTS LIST SC'!X197</f>
        <v/>
      </c>
      <c r="N203" s="208" t="str">
        <f>IF('Information Sales'!$K$7="","",'Information Sales'!$K$7)</f>
        <v/>
      </c>
      <c r="O203" s="210" t="str">
        <f t="shared" si="10"/>
        <v/>
      </c>
    </row>
    <row r="204" spans="2:15">
      <c r="B204" s="199">
        <f t="shared" si="11"/>
        <v>188</v>
      </c>
      <c r="C204" s="199" t="str">
        <f t="shared" si="8"/>
        <v/>
      </c>
      <c r="D204" s="199" t="str">
        <f t="shared" si="9"/>
        <v>Invoice</v>
      </c>
      <c r="E204" s="205" t="str">
        <f>'PARTS LIST SC'!W198</f>
        <v/>
      </c>
      <c r="F204" s="336" t="str">
        <f>IF('PARTS LIST SC'!$B198="","",'PARTS LIST SC'!$B198)</f>
        <v/>
      </c>
      <c r="G204" s="336"/>
      <c r="H204" s="336" t="str">
        <f>IF('PARTS LIST SC'!$C198="","",'PARTS LIST SC'!$C198)</f>
        <v/>
      </c>
      <c r="I204" s="336"/>
      <c r="J204" s="336"/>
      <c r="K204" s="336"/>
      <c r="L204" s="206" t="str">
        <f>IF('PARTS LIST SC'!$D198="","",'PARTS LIST SC'!$D198)</f>
        <v/>
      </c>
      <c r="M204" s="207" t="str">
        <f>'PARTS LIST SC'!X198</f>
        <v/>
      </c>
      <c r="N204" s="208" t="str">
        <f>IF('Information Sales'!$K$7="","",'Information Sales'!$K$7)</f>
        <v/>
      </c>
      <c r="O204" s="210" t="str">
        <f t="shared" si="10"/>
        <v/>
      </c>
    </row>
    <row r="205" spans="2:15">
      <c r="B205" s="199">
        <f t="shared" si="11"/>
        <v>189</v>
      </c>
      <c r="C205" s="199" t="str">
        <f t="shared" si="8"/>
        <v/>
      </c>
      <c r="D205" s="199" t="str">
        <f t="shared" si="9"/>
        <v>Invoice</v>
      </c>
      <c r="E205" s="205" t="str">
        <f>'PARTS LIST SC'!W199</f>
        <v/>
      </c>
      <c r="F205" s="336" t="str">
        <f>IF('PARTS LIST SC'!$B199="","",'PARTS LIST SC'!$B199)</f>
        <v/>
      </c>
      <c r="G205" s="336"/>
      <c r="H205" s="336" t="str">
        <f>IF('PARTS LIST SC'!$C199="","",'PARTS LIST SC'!$C199)</f>
        <v/>
      </c>
      <c r="I205" s="336"/>
      <c r="J205" s="336"/>
      <c r="K205" s="336"/>
      <c r="L205" s="206" t="str">
        <f>IF('PARTS LIST SC'!$D199="","",'PARTS LIST SC'!$D199)</f>
        <v/>
      </c>
      <c r="M205" s="207" t="str">
        <f>'PARTS LIST SC'!X199</f>
        <v/>
      </c>
      <c r="N205" s="208" t="str">
        <f>IF('Information Sales'!$K$7="","",'Information Sales'!$K$7)</f>
        <v/>
      </c>
      <c r="O205" s="210" t="str">
        <f t="shared" si="10"/>
        <v/>
      </c>
    </row>
    <row r="206" spans="2:15">
      <c r="B206" s="199">
        <f t="shared" si="11"/>
        <v>190</v>
      </c>
      <c r="C206" s="199" t="str">
        <f t="shared" si="8"/>
        <v/>
      </c>
      <c r="D206" s="199" t="str">
        <f t="shared" si="9"/>
        <v>Invoice</v>
      </c>
      <c r="E206" s="205" t="str">
        <f>'PARTS LIST SC'!W200</f>
        <v/>
      </c>
      <c r="F206" s="336" t="str">
        <f>IF('PARTS LIST SC'!$B200="","",'PARTS LIST SC'!$B200)</f>
        <v/>
      </c>
      <c r="G206" s="336"/>
      <c r="H206" s="336" t="str">
        <f>IF('PARTS LIST SC'!$C200="","",'PARTS LIST SC'!$C200)</f>
        <v/>
      </c>
      <c r="I206" s="336"/>
      <c r="J206" s="336"/>
      <c r="K206" s="336"/>
      <c r="L206" s="206" t="str">
        <f>IF('PARTS LIST SC'!$D200="","",'PARTS LIST SC'!$D200)</f>
        <v/>
      </c>
      <c r="M206" s="207" t="str">
        <f>'PARTS LIST SC'!X200</f>
        <v/>
      </c>
      <c r="N206" s="208" t="str">
        <f>IF('Information Sales'!$K$7="","",'Information Sales'!$K$7)</f>
        <v/>
      </c>
      <c r="O206" s="210" t="str">
        <f t="shared" si="10"/>
        <v/>
      </c>
    </row>
    <row r="207" spans="2:15">
      <c r="B207" s="199">
        <f t="shared" si="11"/>
        <v>191</v>
      </c>
      <c r="C207" s="199" t="str">
        <f t="shared" si="8"/>
        <v/>
      </c>
      <c r="D207" s="199" t="str">
        <f t="shared" si="9"/>
        <v>Invoice</v>
      </c>
      <c r="E207" s="205" t="str">
        <f>'PARTS LIST SC'!W201</f>
        <v/>
      </c>
      <c r="F207" s="336" t="str">
        <f>IF('PARTS LIST SC'!$B201="","",'PARTS LIST SC'!$B201)</f>
        <v/>
      </c>
      <c r="G207" s="336"/>
      <c r="H207" s="336" t="str">
        <f>IF('PARTS LIST SC'!$C201="","",'PARTS LIST SC'!$C201)</f>
        <v/>
      </c>
      <c r="I207" s="336"/>
      <c r="J207" s="336"/>
      <c r="K207" s="336"/>
      <c r="L207" s="206" t="str">
        <f>IF('PARTS LIST SC'!$D201="","",'PARTS LIST SC'!$D201)</f>
        <v/>
      </c>
      <c r="M207" s="207" t="str">
        <f>'PARTS LIST SC'!X201</f>
        <v/>
      </c>
      <c r="N207" s="208" t="str">
        <f>IF('Information Sales'!$K$7="","",'Information Sales'!$K$7)</f>
        <v/>
      </c>
      <c r="O207" s="210" t="str">
        <f t="shared" si="10"/>
        <v/>
      </c>
    </row>
    <row r="208" spans="2:15">
      <c r="B208" s="199">
        <f t="shared" si="11"/>
        <v>192</v>
      </c>
      <c r="C208" s="199" t="str">
        <f t="shared" si="8"/>
        <v/>
      </c>
      <c r="D208" s="199" t="str">
        <f t="shared" si="9"/>
        <v>Invoice</v>
      </c>
      <c r="E208" s="205" t="str">
        <f>'PARTS LIST SC'!W202</f>
        <v/>
      </c>
      <c r="F208" s="336" t="str">
        <f>IF('PARTS LIST SC'!$B202="","",'PARTS LIST SC'!$B202)</f>
        <v/>
      </c>
      <c r="G208" s="336"/>
      <c r="H208" s="336" t="str">
        <f>IF('PARTS LIST SC'!$C202="","",'PARTS LIST SC'!$C202)</f>
        <v/>
      </c>
      <c r="I208" s="336"/>
      <c r="J208" s="336"/>
      <c r="K208" s="336"/>
      <c r="L208" s="206" t="str">
        <f>IF('PARTS LIST SC'!$D202="","",'PARTS LIST SC'!$D202)</f>
        <v/>
      </c>
      <c r="M208" s="207" t="str">
        <f>'PARTS LIST SC'!X202</f>
        <v/>
      </c>
      <c r="N208" s="208" t="str">
        <f>IF('Information Sales'!$K$7="","",'Information Sales'!$K$7)</f>
        <v/>
      </c>
      <c r="O208" s="210" t="str">
        <f t="shared" si="10"/>
        <v/>
      </c>
    </row>
    <row r="209" spans="2:15">
      <c r="B209" s="199">
        <f t="shared" si="11"/>
        <v>193</v>
      </c>
      <c r="C209" s="199" t="str">
        <f t="shared" si="8"/>
        <v/>
      </c>
      <c r="D209" s="199" t="str">
        <f t="shared" si="9"/>
        <v>Invoice</v>
      </c>
      <c r="E209" s="205" t="str">
        <f>'PARTS LIST SC'!W203</f>
        <v/>
      </c>
      <c r="F209" s="336" t="str">
        <f>IF('PARTS LIST SC'!$B203="","",'PARTS LIST SC'!$B203)</f>
        <v/>
      </c>
      <c r="G209" s="336"/>
      <c r="H209" s="336" t="str">
        <f>IF('PARTS LIST SC'!$C203="","",'PARTS LIST SC'!$C203)</f>
        <v/>
      </c>
      <c r="I209" s="336"/>
      <c r="J209" s="336"/>
      <c r="K209" s="336"/>
      <c r="L209" s="206" t="str">
        <f>IF('PARTS LIST SC'!$D203="","",'PARTS LIST SC'!$D203)</f>
        <v/>
      </c>
      <c r="M209" s="207" t="str">
        <f>'PARTS LIST SC'!X203</f>
        <v/>
      </c>
      <c r="N209" s="208" t="str">
        <f>IF('Information Sales'!$K$7="","",'Information Sales'!$K$7)</f>
        <v/>
      </c>
      <c r="O209" s="210" t="str">
        <f t="shared" si="10"/>
        <v/>
      </c>
    </row>
    <row r="210" spans="2:15">
      <c r="B210" s="199">
        <f t="shared" si="11"/>
        <v>194</v>
      </c>
      <c r="C210" s="199" t="str">
        <f t="shared" si="8"/>
        <v/>
      </c>
      <c r="D210" s="199" t="str">
        <f t="shared" si="9"/>
        <v>Invoice</v>
      </c>
      <c r="E210" s="205" t="str">
        <f>'PARTS LIST SC'!W204</f>
        <v/>
      </c>
      <c r="F210" s="336" t="str">
        <f>IF('PARTS LIST SC'!$B204="","",'PARTS LIST SC'!$B204)</f>
        <v/>
      </c>
      <c r="G210" s="336"/>
      <c r="H210" s="336" t="str">
        <f>IF('PARTS LIST SC'!$C204="","",'PARTS LIST SC'!$C204)</f>
        <v/>
      </c>
      <c r="I210" s="336"/>
      <c r="J210" s="336"/>
      <c r="K210" s="336"/>
      <c r="L210" s="206" t="str">
        <f>IF('PARTS LIST SC'!$D204="","",'PARTS LIST SC'!$D204)</f>
        <v/>
      </c>
      <c r="M210" s="207" t="str">
        <f>'PARTS LIST SC'!X204</f>
        <v/>
      </c>
      <c r="N210" s="208" t="str">
        <f>IF('Information Sales'!$K$7="","",'Information Sales'!$K$7)</f>
        <v/>
      </c>
      <c r="O210" s="210" t="str">
        <f t="shared" si="10"/>
        <v/>
      </c>
    </row>
    <row r="211" spans="2:15">
      <c r="B211" s="199">
        <f t="shared" si="11"/>
        <v>195</v>
      </c>
      <c r="C211" s="199" t="str">
        <f t="shared" ref="C211:C216" si="12">IF($C$17="","",$C$17)</f>
        <v/>
      </c>
      <c r="D211" s="199" t="str">
        <f t="shared" ref="D211:D216" si="13">IF($D$17="","",$D$17)</f>
        <v>Invoice</v>
      </c>
      <c r="E211" s="205" t="str">
        <f>'PARTS LIST SC'!W205</f>
        <v/>
      </c>
      <c r="F211" s="336" t="str">
        <f>IF('PARTS LIST SC'!$B205="","",'PARTS LIST SC'!$B205)</f>
        <v/>
      </c>
      <c r="G211" s="336"/>
      <c r="H211" s="336" t="str">
        <f>IF('PARTS LIST SC'!$C205="","",'PARTS LIST SC'!$C205)</f>
        <v/>
      </c>
      <c r="I211" s="336"/>
      <c r="J211" s="336"/>
      <c r="K211" s="336"/>
      <c r="L211" s="206" t="str">
        <f>IF('PARTS LIST SC'!$D205="","",'PARTS LIST SC'!$D205)</f>
        <v/>
      </c>
      <c r="M211" s="207" t="str">
        <f>'PARTS LIST SC'!X205</f>
        <v/>
      </c>
      <c r="N211" s="208" t="str">
        <f>IF('Information Sales'!$K$7="","",'Information Sales'!$K$7)</f>
        <v/>
      </c>
      <c r="O211" s="210" t="str">
        <f t="shared" ref="O211:O216" si="14">IF($O$17="","",$O$17)</f>
        <v/>
      </c>
    </row>
    <row r="212" spans="2:15">
      <c r="B212" s="199">
        <f t="shared" ref="B212:B216" si="15">(B211+1)</f>
        <v>196</v>
      </c>
      <c r="C212" s="199" t="str">
        <f t="shared" si="12"/>
        <v/>
      </c>
      <c r="D212" s="199" t="str">
        <f t="shared" si="13"/>
        <v>Invoice</v>
      </c>
      <c r="E212" s="205" t="str">
        <f>'PARTS LIST SC'!W206</f>
        <v/>
      </c>
      <c r="F212" s="336" t="str">
        <f>IF('PARTS LIST SC'!$B206="","",'PARTS LIST SC'!$B206)</f>
        <v/>
      </c>
      <c r="G212" s="336"/>
      <c r="H212" s="336" t="str">
        <f>IF('PARTS LIST SC'!$C206="","",'PARTS LIST SC'!$C206)</f>
        <v/>
      </c>
      <c r="I212" s="336"/>
      <c r="J212" s="336"/>
      <c r="K212" s="336"/>
      <c r="L212" s="206" t="str">
        <f>IF('PARTS LIST SC'!$D206="","",'PARTS LIST SC'!$D206)</f>
        <v/>
      </c>
      <c r="M212" s="207" t="str">
        <f>'PARTS LIST SC'!X206</f>
        <v/>
      </c>
      <c r="N212" s="208" t="str">
        <f>IF('Information Sales'!$K$7="","",'Information Sales'!$K$7)</f>
        <v/>
      </c>
      <c r="O212" s="210" t="str">
        <f t="shared" si="14"/>
        <v/>
      </c>
    </row>
    <row r="213" spans="2:15">
      <c r="B213" s="199">
        <f t="shared" si="15"/>
        <v>197</v>
      </c>
      <c r="C213" s="199" t="str">
        <f t="shared" si="12"/>
        <v/>
      </c>
      <c r="D213" s="199" t="str">
        <f t="shared" si="13"/>
        <v>Invoice</v>
      </c>
      <c r="E213" s="205" t="str">
        <f>'PARTS LIST SC'!W207</f>
        <v/>
      </c>
      <c r="F213" s="336" t="str">
        <f>IF('PARTS LIST SC'!$B207="","",'PARTS LIST SC'!$B207)</f>
        <v/>
      </c>
      <c r="G213" s="336"/>
      <c r="H213" s="336" t="str">
        <f>IF('PARTS LIST SC'!$C207="","",'PARTS LIST SC'!$C207)</f>
        <v/>
      </c>
      <c r="I213" s="336"/>
      <c r="J213" s="336"/>
      <c r="K213" s="336"/>
      <c r="L213" s="206" t="str">
        <f>IF('PARTS LIST SC'!$D207="","",'PARTS LIST SC'!$D207)</f>
        <v/>
      </c>
      <c r="M213" s="207" t="str">
        <f>'PARTS LIST SC'!X207</f>
        <v/>
      </c>
      <c r="N213" s="208" t="str">
        <f>IF('Information Sales'!$K$7="","",'Information Sales'!$K$7)</f>
        <v/>
      </c>
      <c r="O213" s="210" t="str">
        <f t="shared" si="14"/>
        <v/>
      </c>
    </row>
    <row r="214" spans="2:15">
      <c r="B214" s="199">
        <f t="shared" si="15"/>
        <v>198</v>
      </c>
      <c r="C214" s="199" t="str">
        <f t="shared" si="12"/>
        <v/>
      </c>
      <c r="D214" s="199" t="str">
        <f t="shared" si="13"/>
        <v>Invoice</v>
      </c>
      <c r="E214" s="205" t="str">
        <f>'PARTS LIST SC'!W208</f>
        <v/>
      </c>
      <c r="F214" s="336" t="str">
        <f>IF('PARTS LIST SC'!$B208="","",'PARTS LIST SC'!$B208)</f>
        <v/>
      </c>
      <c r="G214" s="336"/>
      <c r="H214" s="336" t="str">
        <f>IF('PARTS LIST SC'!$C208="","",'PARTS LIST SC'!$C208)</f>
        <v/>
      </c>
      <c r="I214" s="336"/>
      <c r="J214" s="336"/>
      <c r="K214" s="336"/>
      <c r="L214" s="206" t="str">
        <f>IF('PARTS LIST SC'!$D208="","",'PARTS LIST SC'!$D208)</f>
        <v/>
      </c>
      <c r="M214" s="207" t="str">
        <f>'PARTS LIST SC'!X208</f>
        <v/>
      </c>
      <c r="N214" s="208" t="str">
        <f>IF('Information Sales'!$K$7="","",'Information Sales'!$K$7)</f>
        <v/>
      </c>
      <c r="O214" s="210" t="str">
        <f t="shared" si="14"/>
        <v/>
      </c>
    </row>
    <row r="215" spans="2:15">
      <c r="B215" s="199">
        <f t="shared" si="15"/>
        <v>199</v>
      </c>
      <c r="C215" s="199" t="str">
        <f t="shared" si="12"/>
        <v/>
      </c>
      <c r="D215" s="199" t="str">
        <f t="shared" si="13"/>
        <v>Invoice</v>
      </c>
      <c r="E215" s="205" t="str">
        <f>'PARTS LIST SC'!W209</f>
        <v/>
      </c>
      <c r="F215" s="336" t="str">
        <f>IF('PARTS LIST SC'!$B209="","",'PARTS LIST SC'!$B209)</f>
        <v/>
      </c>
      <c r="G215" s="336"/>
      <c r="H215" s="336" t="str">
        <f>IF('PARTS LIST SC'!$C209="","",'PARTS LIST SC'!$C209)</f>
        <v/>
      </c>
      <c r="I215" s="336"/>
      <c r="J215" s="336"/>
      <c r="K215" s="336"/>
      <c r="L215" s="206" t="str">
        <f>IF('PARTS LIST SC'!$D209="","",'PARTS LIST SC'!$D209)</f>
        <v/>
      </c>
      <c r="M215" s="207" t="str">
        <f>'PARTS LIST SC'!X209</f>
        <v/>
      </c>
      <c r="N215" s="208" t="str">
        <f>IF('Information Sales'!$K$7="","",'Information Sales'!$K$7)</f>
        <v/>
      </c>
      <c r="O215" s="210" t="str">
        <f t="shared" si="14"/>
        <v/>
      </c>
    </row>
    <row r="216" spans="2:15">
      <c r="B216" s="199">
        <f t="shared" si="15"/>
        <v>200</v>
      </c>
      <c r="C216" s="199" t="str">
        <f t="shared" si="12"/>
        <v/>
      </c>
      <c r="D216" s="199" t="str">
        <f t="shared" si="13"/>
        <v>Invoice</v>
      </c>
      <c r="E216" s="205" t="str">
        <f>'PARTS LIST SC'!W210</f>
        <v/>
      </c>
      <c r="F216" s="336" t="str">
        <f>IF('PARTS LIST SC'!$B210="","",'PARTS LIST SC'!$B210)</f>
        <v/>
      </c>
      <c r="G216" s="336"/>
      <c r="H216" s="336" t="str">
        <f>IF('PARTS LIST SC'!$C210="","",'PARTS LIST SC'!$C210)</f>
        <v/>
      </c>
      <c r="I216" s="336"/>
      <c r="J216" s="336"/>
      <c r="K216" s="336"/>
      <c r="L216" s="206" t="str">
        <f>IF('PARTS LIST SC'!$D210="","",'PARTS LIST SC'!$D210)</f>
        <v/>
      </c>
      <c r="M216" s="207" t="str">
        <f>'PARTS LIST SC'!X210</f>
        <v/>
      </c>
      <c r="N216" s="208" t="str">
        <f>IF('Information Sales'!$K$7="","",'Information Sales'!$K$7)</f>
        <v/>
      </c>
      <c r="O216" s="210" t="str">
        <f t="shared" si="14"/>
        <v/>
      </c>
    </row>
  </sheetData>
  <mergeCells count="435">
    <mergeCell ref="F215:G215"/>
    <mergeCell ref="H215:K215"/>
    <mergeCell ref="F216:G216"/>
    <mergeCell ref="H216:K216"/>
    <mergeCell ref="F210:G210"/>
    <mergeCell ref="H210:K210"/>
    <mergeCell ref="F211:G211"/>
    <mergeCell ref="H211:K211"/>
    <mergeCell ref="F212:G212"/>
    <mergeCell ref="H212:K212"/>
    <mergeCell ref="F213:G213"/>
    <mergeCell ref="H213:K213"/>
    <mergeCell ref="F214:G214"/>
    <mergeCell ref="H214:K214"/>
    <mergeCell ref="F205:G205"/>
    <mergeCell ref="H205:K205"/>
    <mergeCell ref="F206:G206"/>
    <mergeCell ref="H206:K206"/>
    <mergeCell ref="F207:G207"/>
    <mergeCell ref="H207:K207"/>
    <mergeCell ref="F208:G208"/>
    <mergeCell ref="H208:K208"/>
    <mergeCell ref="F209:G209"/>
    <mergeCell ref="H209:K209"/>
    <mergeCell ref="F200:G200"/>
    <mergeCell ref="H200:K200"/>
    <mergeCell ref="F201:G201"/>
    <mergeCell ref="H201:K201"/>
    <mergeCell ref="F202:G202"/>
    <mergeCell ref="H202:K202"/>
    <mergeCell ref="F203:G203"/>
    <mergeCell ref="H203:K203"/>
    <mergeCell ref="F204:G204"/>
    <mergeCell ref="H204:K204"/>
    <mergeCell ref="F195:G195"/>
    <mergeCell ref="H195:K195"/>
    <mergeCell ref="F196:G196"/>
    <mergeCell ref="H196:K196"/>
    <mergeCell ref="F197:G197"/>
    <mergeCell ref="H197:K197"/>
    <mergeCell ref="F198:G198"/>
    <mergeCell ref="H198:K198"/>
    <mergeCell ref="F199:G199"/>
    <mergeCell ref="H199:K199"/>
    <mergeCell ref="F190:G190"/>
    <mergeCell ref="H190:K190"/>
    <mergeCell ref="F191:G191"/>
    <mergeCell ref="H191:K191"/>
    <mergeCell ref="F192:G192"/>
    <mergeCell ref="H192:K192"/>
    <mergeCell ref="F193:G193"/>
    <mergeCell ref="H193:K193"/>
    <mergeCell ref="F194:G194"/>
    <mergeCell ref="H194:K194"/>
    <mergeCell ref="F185:G185"/>
    <mergeCell ref="H185:K185"/>
    <mergeCell ref="F186:G186"/>
    <mergeCell ref="H186:K186"/>
    <mergeCell ref="F187:G187"/>
    <mergeCell ref="H187:K187"/>
    <mergeCell ref="F188:G188"/>
    <mergeCell ref="H188:K188"/>
    <mergeCell ref="F189:G189"/>
    <mergeCell ref="H189:K189"/>
    <mergeCell ref="F180:G180"/>
    <mergeCell ref="H180:K180"/>
    <mergeCell ref="F181:G181"/>
    <mergeCell ref="H181:K181"/>
    <mergeCell ref="F182:G182"/>
    <mergeCell ref="H182:K182"/>
    <mergeCell ref="F183:G183"/>
    <mergeCell ref="H183:K183"/>
    <mergeCell ref="F184:G184"/>
    <mergeCell ref="H184:K184"/>
    <mergeCell ref="F175:G175"/>
    <mergeCell ref="H175:K175"/>
    <mergeCell ref="F176:G176"/>
    <mergeCell ref="H176:K176"/>
    <mergeCell ref="F177:G177"/>
    <mergeCell ref="H177:K177"/>
    <mergeCell ref="F178:G178"/>
    <mergeCell ref="H178:K178"/>
    <mergeCell ref="F179:G179"/>
    <mergeCell ref="H179:K179"/>
    <mergeCell ref="F170:G170"/>
    <mergeCell ref="H170:K170"/>
    <mergeCell ref="F171:G171"/>
    <mergeCell ref="H171:K171"/>
    <mergeCell ref="F172:G172"/>
    <mergeCell ref="H172:K172"/>
    <mergeCell ref="F173:G173"/>
    <mergeCell ref="H173:K173"/>
    <mergeCell ref="F174:G174"/>
    <mergeCell ref="H174:K174"/>
    <mergeCell ref="F165:G165"/>
    <mergeCell ref="H165:K165"/>
    <mergeCell ref="F166:G166"/>
    <mergeCell ref="H166:K166"/>
    <mergeCell ref="F167:G167"/>
    <mergeCell ref="H167:K167"/>
    <mergeCell ref="F168:G168"/>
    <mergeCell ref="H168:K168"/>
    <mergeCell ref="F169:G169"/>
    <mergeCell ref="H169:K169"/>
    <mergeCell ref="F160:G160"/>
    <mergeCell ref="H160:K160"/>
    <mergeCell ref="F161:G161"/>
    <mergeCell ref="H161:K161"/>
    <mergeCell ref="F162:G162"/>
    <mergeCell ref="H162:K162"/>
    <mergeCell ref="F163:G163"/>
    <mergeCell ref="H163:K163"/>
    <mergeCell ref="F164:G164"/>
    <mergeCell ref="H164:K164"/>
    <mergeCell ref="F155:G155"/>
    <mergeCell ref="H155:K155"/>
    <mergeCell ref="F156:G156"/>
    <mergeCell ref="H156:K156"/>
    <mergeCell ref="F157:G157"/>
    <mergeCell ref="H157:K157"/>
    <mergeCell ref="F158:G158"/>
    <mergeCell ref="H158:K158"/>
    <mergeCell ref="F159:G159"/>
    <mergeCell ref="H159:K159"/>
    <mergeCell ref="F150:G150"/>
    <mergeCell ref="H150:K150"/>
    <mergeCell ref="F151:G151"/>
    <mergeCell ref="H151:K151"/>
    <mergeCell ref="F152:G152"/>
    <mergeCell ref="H152:K152"/>
    <mergeCell ref="F153:G153"/>
    <mergeCell ref="H153:K153"/>
    <mergeCell ref="F154:G154"/>
    <mergeCell ref="H154:K154"/>
    <mergeCell ref="F145:G145"/>
    <mergeCell ref="H145:K145"/>
    <mergeCell ref="F146:G146"/>
    <mergeCell ref="H146:K146"/>
    <mergeCell ref="F147:G147"/>
    <mergeCell ref="H147:K147"/>
    <mergeCell ref="F148:G148"/>
    <mergeCell ref="H148:K148"/>
    <mergeCell ref="F149:G149"/>
    <mergeCell ref="H149:K149"/>
    <mergeCell ref="F140:G140"/>
    <mergeCell ref="H140:K140"/>
    <mergeCell ref="F141:G141"/>
    <mergeCell ref="H141:K141"/>
    <mergeCell ref="F142:G142"/>
    <mergeCell ref="H142:K142"/>
    <mergeCell ref="F143:G143"/>
    <mergeCell ref="H143:K143"/>
    <mergeCell ref="F144:G144"/>
    <mergeCell ref="H144:K144"/>
    <mergeCell ref="F135:G135"/>
    <mergeCell ref="H135:K135"/>
    <mergeCell ref="F136:G136"/>
    <mergeCell ref="H136:K136"/>
    <mergeCell ref="F137:G137"/>
    <mergeCell ref="H137:K137"/>
    <mergeCell ref="F138:G138"/>
    <mergeCell ref="H138:K138"/>
    <mergeCell ref="F139:G139"/>
    <mergeCell ref="H139:K139"/>
    <mergeCell ref="F130:G130"/>
    <mergeCell ref="H130:K130"/>
    <mergeCell ref="F131:G131"/>
    <mergeCell ref="H131:K131"/>
    <mergeCell ref="F132:G132"/>
    <mergeCell ref="H132:K132"/>
    <mergeCell ref="F133:G133"/>
    <mergeCell ref="H133:K133"/>
    <mergeCell ref="F134:G134"/>
    <mergeCell ref="H134:K134"/>
    <mergeCell ref="F125:G125"/>
    <mergeCell ref="H125:K125"/>
    <mergeCell ref="F126:G126"/>
    <mergeCell ref="H126:K126"/>
    <mergeCell ref="F127:G127"/>
    <mergeCell ref="H127:K127"/>
    <mergeCell ref="F128:G128"/>
    <mergeCell ref="H128:K128"/>
    <mergeCell ref="F129:G129"/>
    <mergeCell ref="H129:K129"/>
    <mergeCell ref="F120:G120"/>
    <mergeCell ref="H120:K120"/>
    <mergeCell ref="F121:G121"/>
    <mergeCell ref="H121:K121"/>
    <mergeCell ref="F122:G122"/>
    <mergeCell ref="H122:K122"/>
    <mergeCell ref="F123:G123"/>
    <mergeCell ref="H123:K123"/>
    <mergeCell ref="F124:G124"/>
    <mergeCell ref="H124:K124"/>
    <mergeCell ref="F115:G115"/>
    <mergeCell ref="H115:K115"/>
    <mergeCell ref="F116:G116"/>
    <mergeCell ref="H116:K116"/>
    <mergeCell ref="F117:G117"/>
    <mergeCell ref="H117:K117"/>
    <mergeCell ref="F118:G118"/>
    <mergeCell ref="H118:K118"/>
    <mergeCell ref="F119:G119"/>
    <mergeCell ref="H119:K119"/>
    <mergeCell ref="F110:G110"/>
    <mergeCell ref="H110:K110"/>
    <mergeCell ref="F111:G111"/>
    <mergeCell ref="H111:K111"/>
    <mergeCell ref="F112:G112"/>
    <mergeCell ref="H112:K112"/>
    <mergeCell ref="F113:G113"/>
    <mergeCell ref="H113:K113"/>
    <mergeCell ref="F114:G114"/>
    <mergeCell ref="H114:K114"/>
    <mergeCell ref="K10:L10"/>
    <mergeCell ref="K11:L11"/>
    <mergeCell ref="I7:J7"/>
    <mergeCell ref="I8:J8"/>
    <mergeCell ref="I9:J9"/>
    <mergeCell ref="I10:J10"/>
    <mergeCell ref="I11:J11"/>
    <mergeCell ref="N14:O14"/>
    <mergeCell ref="N15:O15"/>
    <mergeCell ref="I13:O13"/>
    <mergeCell ref="I12:J12"/>
    <mergeCell ref="K12:L12"/>
    <mergeCell ref="N2:O2"/>
    <mergeCell ref="N3:O3"/>
    <mergeCell ref="N4:O4"/>
    <mergeCell ref="L5:O5"/>
    <mergeCell ref="L6:O6"/>
    <mergeCell ref="N8:O8"/>
    <mergeCell ref="K7:L7"/>
    <mergeCell ref="K8:L8"/>
    <mergeCell ref="K9:L9"/>
    <mergeCell ref="I2:L3"/>
    <mergeCell ref="I4:J4"/>
    <mergeCell ref="K4:L4"/>
    <mergeCell ref="I5:K5"/>
    <mergeCell ref="I6:K6"/>
    <mergeCell ref="F18:G18"/>
    <mergeCell ref="F19:G19"/>
    <mergeCell ref="F20:G20"/>
    <mergeCell ref="F21:G21"/>
    <mergeCell ref="F22:G22"/>
    <mergeCell ref="F23:G23"/>
    <mergeCell ref="F16:G16"/>
    <mergeCell ref="F17:G17"/>
    <mergeCell ref="H16:K16"/>
    <mergeCell ref="H17:K17"/>
    <mergeCell ref="H18:K18"/>
    <mergeCell ref="H19:K19"/>
    <mergeCell ref="H20:K20"/>
    <mergeCell ref="H21:K21"/>
    <mergeCell ref="H22:K22"/>
    <mergeCell ref="H23:K23"/>
    <mergeCell ref="F30:G30"/>
    <mergeCell ref="F31:G31"/>
    <mergeCell ref="F32:G32"/>
    <mergeCell ref="F33:G33"/>
    <mergeCell ref="F34:G34"/>
    <mergeCell ref="F35:G35"/>
    <mergeCell ref="F24:G24"/>
    <mergeCell ref="F25:G25"/>
    <mergeCell ref="F26:G26"/>
    <mergeCell ref="F27:G27"/>
    <mergeCell ref="F28:G28"/>
    <mergeCell ref="F29:G29"/>
    <mergeCell ref="F42:G42"/>
    <mergeCell ref="F43:G43"/>
    <mergeCell ref="F44:G44"/>
    <mergeCell ref="F45:G45"/>
    <mergeCell ref="F46:G46"/>
    <mergeCell ref="F47:G47"/>
    <mergeCell ref="F36:G36"/>
    <mergeCell ref="F37:G37"/>
    <mergeCell ref="F38:G38"/>
    <mergeCell ref="F39:G39"/>
    <mergeCell ref="F40:G40"/>
    <mergeCell ref="F41:G41"/>
    <mergeCell ref="F54:G54"/>
    <mergeCell ref="F55:G55"/>
    <mergeCell ref="F56:G56"/>
    <mergeCell ref="F57:G57"/>
    <mergeCell ref="F58:G58"/>
    <mergeCell ref="F59:G59"/>
    <mergeCell ref="F48:G48"/>
    <mergeCell ref="F49:G49"/>
    <mergeCell ref="F50:G50"/>
    <mergeCell ref="F51:G51"/>
    <mergeCell ref="F52:G52"/>
    <mergeCell ref="F53:G53"/>
    <mergeCell ref="F69:G69"/>
    <mergeCell ref="F70:G70"/>
    <mergeCell ref="F71:G71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93:G93"/>
    <mergeCell ref="F94:G94"/>
    <mergeCell ref="F95:G95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78:G78"/>
    <mergeCell ref="F79:G79"/>
    <mergeCell ref="F80:G80"/>
    <mergeCell ref="F81:G81"/>
    <mergeCell ref="F82:G82"/>
    <mergeCell ref="F83:G83"/>
    <mergeCell ref="F72:G72"/>
    <mergeCell ref="F73:G73"/>
    <mergeCell ref="F74:G74"/>
    <mergeCell ref="F75:G75"/>
    <mergeCell ref="F76:G76"/>
    <mergeCell ref="F77:G77"/>
    <mergeCell ref="H30:K30"/>
    <mergeCell ref="H31:K31"/>
    <mergeCell ref="H32:K32"/>
    <mergeCell ref="H33:K33"/>
    <mergeCell ref="H34:K34"/>
    <mergeCell ref="H35:K35"/>
    <mergeCell ref="H24:K24"/>
    <mergeCell ref="H25:K25"/>
    <mergeCell ref="H26:K26"/>
    <mergeCell ref="H27:K27"/>
    <mergeCell ref="H28:K28"/>
    <mergeCell ref="H29:K29"/>
    <mergeCell ref="H42:K42"/>
    <mergeCell ref="H43:K43"/>
    <mergeCell ref="H44:K44"/>
    <mergeCell ref="H45:K45"/>
    <mergeCell ref="H46:K46"/>
    <mergeCell ref="H47:K47"/>
    <mergeCell ref="H36:K36"/>
    <mergeCell ref="H37:K37"/>
    <mergeCell ref="H38:K38"/>
    <mergeCell ref="H39:K39"/>
    <mergeCell ref="H40:K40"/>
    <mergeCell ref="H41:K41"/>
    <mergeCell ref="H54:K54"/>
    <mergeCell ref="H55:K55"/>
    <mergeCell ref="H56:K56"/>
    <mergeCell ref="H57:K57"/>
    <mergeCell ref="H58:K58"/>
    <mergeCell ref="H59:K59"/>
    <mergeCell ref="H48:K48"/>
    <mergeCell ref="H49:K49"/>
    <mergeCell ref="H50:K50"/>
    <mergeCell ref="H51:K51"/>
    <mergeCell ref="H52:K52"/>
    <mergeCell ref="H53:K53"/>
    <mergeCell ref="H66:K66"/>
    <mergeCell ref="H67:K67"/>
    <mergeCell ref="H68:K68"/>
    <mergeCell ref="H69:K69"/>
    <mergeCell ref="H70:K70"/>
    <mergeCell ref="H71:K71"/>
    <mergeCell ref="H60:K60"/>
    <mergeCell ref="H61:K61"/>
    <mergeCell ref="H62:K62"/>
    <mergeCell ref="H63:K63"/>
    <mergeCell ref="H64:K64"/>
    <mergeCell ref="H65:K65"/>
    <mergeCell ref="H79:K79"/>
    <mergeCell ref="H80:K80"/>
    <mergeCell ref="H81:K81"/>
    <mergeCell ref="H82:K82"/>
    <mergeCell ref="H83:K83"/>
    <mergeCell ref="H72:K72"/>
    <mergeCell ref="H73:K73"/>
    <mergeCell ref="H74:K74"/>
    <mergeCell ref="H75:K75"/>
    <mergeCell ref="H76:K76"/>
    <mergeCell ref="H77:K77"/>
    <mergeCell ref="F106:G106"/>
    <mergeCell ref="F107:G107"/>
    <mergeCell ref="F108:G108"/>
    <mergeCell ref="F109:G109"/>
    <mergeCell ref="H108:K108"/>
    <mergeCell ref="H109:K109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H102:K102"/>
    <mergeCell ref="H103:K103"/>
    <mergeCell ref="H104:K104"/>
    <mergeCell ref="H105:K105"/>
    <mergeCell ref="H106:K106"/>
    <mergeCell ref="H107:K107"/>
    <mergeCell ref="H96:K96"/>
    <mergeCell ref="H97:K97"/>
    <mergeCell ref="H98:K98"/>
    <mergeCell ref="H99:K99"/>
    <mergeCell ref="B7:D7"/>
    <mergeCell ref="B8:D8"/>
    <mergeCell ref="B9:D9"/>
    <mergeCell ref="B10:D10"/>
    <mergeCell ref="B11:D11"/>
    <mergeCell ref="M7:O7"/>
    <mergeCell ref="M9:O12"/>
    <mergeCell ref="F104:G104"/>
    <mergeCell ref="F105:G105"/>
    <mergeCell ref="H100:K100"/>
    <mergeCell ref="H101:K101"/>
    <mergeCell ref="H90:K90"/>
    <mergeCell ref="H91:K91"/>
    <mergeCell ref="H92:K92"/>
    <mergeCell ref="H93:K93"/>
    <mergeCell ref="H94:K94"/>
    <mergeCell ref="H95:K95"/>
    <mergeCell ref="H84:K84"/>
    <mergeCell ref="H85:K85"/>
    <mergeCell ref="H86:K86"/>
    <mergeCell ref="H87:K87"/>
    <mergeCell ref="H88:K88"/>
    <mergeCell ref="H89:K89"/>
    <mergeCell ref="H78:K78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Sheet2!$P$2:$P$6</xm:f>
          </x14:formula1>
          <xm:sqref>D17:D109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1:T160"/>
  <sheetViews>
    <sheetView topLeftCell="C1" workbookViewId="0">
      <selection activeCell="U1" sqref="U1"/>
    </sheetView>
  </sheetViews>
  <sheetFormatPr defaultRowHeight="12.75"/>
  <cols>
    <col min="18" max="18" width="28.7109375" customWidth="1"/>
  </cols>
  <sheetData>
    <row r="1" spans="2:20">
      <c r="B1" s="211" t="s">
        <v>130</v>
      </c>
      <c r="F1" s="211" t="s">
        <v>116</v>
      </c>
      <c r="I1" s="211" t="s">
        <v>313</v>
      </c>
      <c r="K1" s="211" t="s">
        <v>314</v>
      </c>
      <c r="N1" s="211" t="s">
        <v>315</v>
      </c>
      <c r="R1" s="211" t="s">
        <v>316</v>
      </c>
      <c r="T1" s="211" t="s">
        <v>430</v>
      </c>
    </row>
    <row r="2" spans="2:20">
      <c r="B2" s="29" t="s">
        <v>157</v>
      </c>
      <c r="E2" s="29" t="s">
        <v>122</v>
      </c>
      <c r="F2" s="29" t="s">
        <v>166</v>
      </c>
      <c r="G2" t="s">
        <v>154</v>
      </c>
      <c r="I2" t="s">
        <v>158</v>
      </c>
      <c r="K2" t="s">
        <v>363</v>
      </c>
      <c r="N2" t="s">
        <v>160</v>
      </c>
      <c r="P2" s="29" t="s">
        <v>200</v>
      </c>
      <c r="R2" s="215" t="s">
        <v>365</v>
      </c>
      <c r="T2" s="219">
        <v>0.05</v>
      </c>
    </row>
    <row r="3" spans="2:20">
      <c r="B3" s="29" t="s">
        <v>317</v>
      </c>
      <c r="E3" s="29" t="s">
        <v>150</v>
      </c>
      <c r="F3" s="29" t="s">
        <v>201</v>
      </c>
      <c r="G3" t="s">
        <v>155</v>
      </c>
      <c r="I3" t="s">
        <v>360</v>
      </c>
      <c r="K3" t="s">
        <v>364</v>
      </c>
      <c r="N3" t="s">
        <v>203</v>
      </c>
      <c r="P3" s="29" t="s">
        <v>179</v>
      </c>
      <c r="R3" s="215" t="s">
        <v>366</v>
      </c>
      <c r="T3" s="219">
        <v>0.1</v>
      </c>
    </row>
    <row r="4" spans="2:20">
      <c r="B4" s="29" t="s">
        <v>318</v>
      </c>
      <c r="F4" s="29" t="s">
        <v>416</v>
      </c>
      <c r="I4" t="s">
        <v>361</v>
      </c>
      <c r="K4" s="29" t="s">
        <v>158</v>
      </c>
      <c r="P4" s="29" t="s">
        <v>180</v>
      </c>
      <c r="R4" s="215" t="s">
        <v>367</v>
      </c>
      <c r="T4" s="219">
        <v>0.15</v>
      </c>
    </row>
    <row r="5" spans="2:20">
      <c r="B5" s="29" t="s">
        <v>319</v>
      </c>
      <c r="F5" s="29" t="s">
        <v>166</v>
      </c>
      <c r="I5" t="s">
        <v>362</v>
      </c>
      <c r="K5" s="29"/>
      <c r="P5" s="29" t="s">
        <v>122</v>
      </c>
      <c r="R5" s="215" t="s">
        <v>368</v>
      </c>
      <c r="T5" s="219">
        <v>0.16</v>
      </c>
    </row>
    <row r="6" spans="2:20">
      <c r="B6" s="29" t="s">
        <v>320</v>
      </c>
      <c r="F6" s="29"/>
      <c r="I6" t="s">
        <v>159</v>
      </c>
      <c r="R6" s="215" t="s">
        <v>202</v>
      </c>
      <c r="T6" s="219">
        <v>0.17</v>
      </c>
    </row>
    <row r="7" spans="2:20">
      <c r="B7" s="29" t="s">
        <v>321</v>
      </c>
      <c r="F7" s="29"/>
      <c r="K7" s="29"/>
      <c r="R7" s="215" t="s">
        <v>369</v>
      </c>
      <c r="T7" s="219">
        <v>0.18</v>
      </c>
    </row>
    <row r="8" spans="2:20">
      <c r="B8" s="29" t="s">
        <v>322</v>
      </c>
      <c r="F8" s="29"/>
      <c r="K8" s="29"/>
      <c r="R8" s="215" t="s">
        <v>370</v>
      </c>
      <c r="T8" s="219">
        <v>0.19</v>
      </c>
    </row>
    <row r="9" spans="2:20">
      <c r="B9" s="29" t="s">
        <v>323</v>
      </c>
      <c r="F9" s="29"/>
      <c r="K9" s="29"/>
      <c r="R9" s="215" t="s">
        <v>371</v>
      </c>
      <c r="T9" s="219">
        <v>0.2</v>
      </c>
    </row>
    <row r="10" spans="2:20">
      <c r="B10" s="29" t="s">
        <v>324</v>
      </c>
      <c r="F10" s="29"/>
      <c r="K10" s="29"/>
      <c r="R10" s="215" t="s">
        <v>372</v>
      </c>
      <c r="T10" s="219">
        <v>0.25</v>
      </c>
    </row>
    <row r="11" spans="2:20">
      <c r="B11" s="29" t="s">
        <v>325</v>
      </c>
      <c r="F11" s="29"/>
      <c r="K11" s="29"/>
      <c r="R11" s="215" t="s">
        <v>373</v>
      </c>
      <c r="T11" s="219">
        <v>0.3</v>
      </c>
    </row>
    <row r="12" spans="2:20">
      <c r="B12" s="29" t="s">
        <v>326</v>
      </c>
      <c r="F12" s="29"/>
      <c r="K12" s="29"/>
      <c r="R12" s="215" t="s">
        <v>374</v>
      </c>
      <c r="T12" s="219">
        <v>0.35</v>
      </c>
    </row>
    <row r="13" spans="2:20">
      <c r="B13" s="29" t="s">
        <v>327</v>
      </c>
      <c r="F13" s="29"/>
      <c r="K13" s="29"/>
      <c r="R13" s="215" t="s">
        <v>375</v>
      </c>
      <c r="T13" s="219">
        <v>0.4</v>
      </c>
    </row>
    <row r="14" spans="2:20">
      <c r="B14" s="29" t="s">
        <v>328</v>
      </c>
      <c r="F14" s="29"/>
      <c r="R14" s="215" t="s">
        <v>376</v>
      </c>
      <c r="T14" s="219">
        <v>0.45</v>
      </c>
    </row>
    <row r="15" spans="2:20">
      <c r="B15" s="29" t="s">
        <v>329</v>
      </c>
      <c r="K15" s="29"/>
      <c r="R15" s="215" t="s">
        <v>377</v>
      </c>
      <c r="T15" s="219">
        <v>0.5</v>
      </c>
    </row>
    <row r="16" spans="2:20">
      <c r="B16" s="29" t="s">
        <v>330</v>
      </c>
      <c r="R16" s="215" t="s">
        <v>378</v>
      </c>
    </row>
    <row r="17" spans="2:18">
      <c r="B17" s="29" t="s">
        <v>331</v>
      </c>
      <c r="R17" s="215" t="s">
        <v>379</v>
      </c>
    </row>
    <row r="18" spans="2:18">
      <c r="B18" s="29" t="s">
        <v>332</v>
      </c>
      <c r="R18" s="215" t="s">
        <v>380</v>
      </c>
    </row>
    <row r="19" spans="2:18">
      <c r="B19" s="29" t="s">
        <v>333</v>
      </c>
      <c r="R19" s="215" t="s">
        <v>381</v>
      </c>
    </row>
    <row r="20" spans="2:18">
      <c r="B20" s="29" t="s">
        <v>334</v>
      </c>
      <c r="R20" s="215" t="s">
        <v>382</v>
      </c>
    </row>
    <row r="21" spans="2:18">
      <c r="B21" s="29" t="s">
        <v>156</v>
      </c>
      <c r="R21" s="215" t="s">
        <v>383</v>
      </c>
    </row>
    <row r="22" spans="2:18">
      <c r="B22" s="29" t="s">
        <v>335</v>
      </c>
      <c r="R22" s="215" t="s">
        <v>384</v>
      </c>
    </row>
    <row r="23" spans="2:18">
      <c r="B23" s="29" t="s">
        <v>336</v>
      </c>
      <c r="R23" s="215" t="s">
        <v>385</v>
      </c>
    </row>
    <row r="24" spans="2:18">
      <c r="B24" s="29" t="s">
        <v>337</v>
      </c>
      <c r="R24" s="215" t="s">
        <v>386</v>
      </c>
    </row>
    <row r="25" spans="2:18">
      <c r="B25" s="29" t="s">
        <v>144</v>
      </c>
      <c r="R25" s="215" t="s">
        <v>387</v>
      </c>
    </row>
    <row r="26" spans="2:18">
      <c r="B26" s="29" t="s">
        <v>338</v>
      </c>
      <c r="R26" s="215" t="s">
        <v>388</v>
      </c>
    </row>
    <row r="27" spans="2:18">
      <c r="B27" s="29" t="s">
        <v>339</v>
      </c>
      <c r="R27" s="215" t="s">
        <v>389</v>
      </c>
    </row>
    <row r="28" spans="2:18">
      <c r="B28" s="29" t="s">
        <v>340</v>
      </c>
      <c r="R28" s="215" t="s">
        <v>390</v>
      </c>
    </row>
    <row r="29" spans="2:18">
      <c r="B29" s="29" t="s">
        <v>341</v>
      </c>
      <c r="R29" s="215" t="s">
        <v>391</v>
      </c>
    </row>
    <row r="30" spans="2:18">
      <c r="B30" s="29" t="s">
        <v>342</v>
      </c>
      <c r="R30" s="215" t="s">
        <v>392</v>
      </c>
    </row>
    <row r="31" spans="2:18">
      <c r="B31" s="29" t="s">
        <v>343</v>
      </c>
      <c r="R31" s="215" t="s">
        <v>393</v>
      </c>
    </row>
    <row r="32" spans="2:18">
      <c r="B32" s="29" t="s">
        <v>344</v>
      </c>
      <c r="R32" s="215" t="s">
        <v>394</v>
      </c>
    </row>
    <row r="33" spans="2:18">
      <c r="B33" s="29" t="s">
        <v>345</v>
      </c>
      <c r="R33" s="215" t="s">
        <v>395</v>
      </c>
    </row>
    <row r="34" spans="2:18">
      <c r="B34" s="29" t="s">
        <v>346</v>
      </c>
      <c r="R34" s="215" t="s">
        <v>396</v>
      </c>
    </row>
    <row r="35" spans="2:18">
      <c r="B35" s="29" t="s">
        <v>347</v>
      </c>
      <c r="R35" s="215" t="s">
        <v>397</v>
      </c>
    </row>
    <row r="36" spans="2:18">
      <c r="B36" s="29" t="s">
        <v>348</v>
      </c>
      <c r="R36" s="215" t="s">
        <v>398</v>
      </c>
    </row>
    <row r="37" spans="2:18">
      <c r="B37" s="29" t="s">
        <v>349</v>
      </c>
      <c r="R37" s="215" t="s">
        <v>399</v>
      </c>
    </row>
    <row r="38" spans="2:18">
      <c r="B38" s="29" t="s">
        <v>350</v>
      </c>
      <c r="R38" s="215" t="s">
        <v>400</v>
      </c>
    </row>
    <row r="39" spans="2:18">
      <c r="B39" s="29" t="s">
        <v>351</v>
      </c>
      <c r="R39" s="215" t="s">
        <v>401</v>
      </c>
    </row>
    <row r="40" spans="2:18">
      <c r="B40" s="29" t="s">
        <v>352</v>
      </c>
      <c r="R40" s="215" t="s">
        <v>402</v>
      </c>
    </row>
    <row r="41" spans="2:18">
      <c r="B41" s="29" t="s">
        <v>353</v>
      </c>
      <c r="R41" s="215" t="s">
        <v>403</v>
      </c>
    </row>
    <row r="42" spans="2:18">
      <c r="R42" s="215" t="s">
        <v>404</v>
      </c>
    </row>
    <row r="43" spans="2:18">
      <c r="R43" s="215" t="s">
        <v>405</v>
      </c>
    </row>
    <row r="44" spans="2:18">
      <c r="R44" s="215" t="s">
        <v>406</v>
      </c>
    </row>
    <row r="45" spans="2:18">
      <c r="R45" s="215" t="s">
        <v>407</v>
      </c>
    </row>
    <row r="46" spans="2:18">
      <c r="R46" s="215" t="s">
        <v>408</v>
      </c>
    </row>
    <row r="47" spans="2:18">
      <c r="R47" s="215" t="s">
        <v>409</v>
      </c>
    </row>
    <row r="48" spans="2:18">
      <c r="R48" s="215" t="s">
        <v>410</v>
      </c>
    </row>
    <row r="49" spans="18:18">
      <c r="R49" s="215" t="s">
        <v>411</v>
      </c>
    </row>
    <row r="50" spans="18:18">
      <c r="R50" s="215" t="s">
        <v>412</v>
      </c>
    </row>
    <row r="51" spans="18:18">
      <c r="R51" s="215" t="s">
        <v>413</v>
      </c>
    </row>
    <row r="52" spans="18:18">
      <c r="R52" t="s">
        <v>204</v>
      </c>
    </row>
    <row r="53" spans="18:18">
      <c r="R53" t="s">
        <v>205</v>
      </c>
    </row>
    <row r="54" spans="18:18">
      <c r="R54" t="s">
        <v>206</v>
      </c>
    </row>
    <row r="55" spans="18:18">
      <c r="R55" t="s">
        <v>207</v>
      </c>
    </row>
    <row r="56" spans="18:18">
      <c r="R56" t="s">
        <v>208</v>
      </c>
    </row>
    <row r="57" spans="18:18">
      <c r="R57" t="s">
        <v>209</v>
      </c>
    </row>
    <row r="58" spans="18:18">
      <c r="R58" t="s">
        <v>210</v>
      </c>
    </row>
    <row r="59" spans="18:18">
      <c r="R59" t="s">
        <v>211</v>
      </c>
    </row>
    <row r="60" spans="18:18">
      <c r="R60" t="s">
        <v>212</v>
      </c>
    </row>
    <row r="61" spans="18:18">
      <c r="R61" t="s">
        <v>213</v>
      </c>
    </row>
    <row r="62" spans="18:18">
      <c r="R62" t="s">
        <v>214</v>
      </c>
    </row>
    <row r="63" spans="18:18">
      <c r="R63" t="s">
        <v>215</v>
      </c>
    </row>
    <row r="64" spans="18:18">
      <c r="R64" t="s">
        <v>216</v>
      </c>
    </row>
    <row r="65" spans="18:18">
      <c r="R65" t="s">
        <v>217</v>
      </c>
    </row>
    <row r="66" spans="18:18">
      <c r="R66" t="s">
        <v>218</v>
      </c>
    </row>
    <row r="67" spans="18:18">
      <c r="R67" t="s">
        <v>219</v>
      </c>
    </row>
    <row r="68" spans="18:18">
      <c r="R68" t="s">
        <v>220</v>
      </c>
    </row>
    <row r="69" spans="18:18">
      <c r="R69" t="s">
        <v>221</v>
      </c>
    </row>
    <row r="70" spans="18:18">
      <c r="R70" t="s">
        <v>222</v>
      </c>
    </row>
    <row r="71" spans="18:18">
      <c r="R71" t="s">
        <v>223</v>
      </c>
    </row>
    <row r="72" spans="18:18">
      <c r="R72" t="s">
        <v>224</v>
      </c>
    </row>
    <row r="73" spans="18:18">
      <c r="R73" t="s">
        <v>225</v>
      </c>
    </row>
    <row r="74" spans="18:18">
      <c r="R74" t="s">
        <v>226</v>
      </c>
    </row>
    <row r="75" spans="18:18">
      <c r="R75" t="s">
        <v>227</v>
      </c>
    </row>
    <row r="76" spans="18:18">
      <c r="R76" t="s">
        <v>228</v>
      </c>
    </row>
    <row r="77" spans="18:18">
      <c r="R77" t="s">
        <v>229</v>
      </c>
    </row>
    <row r="78" spans="18:18">
      <c r="R78" t="s">
        <v>230</v>
      </c>
    </row>
    <row r="79" spans="18:18">
      <c r="R79" t="s">
        <v>231</v>
      </c>
    </row>
    <row r="80" spans="18:18">
      <c r="R80" t="s">
        <v>232</v>
      </c>
    </row>
    <row r="81" spans="18:18">
      <c r="R81" t="s">
        <v>233</v>
      </c>
    </row>
    <row r="82" spans="18:18">
      <c r="R82" t="s">
        <v>234</v>
      </c>
    </row>
    <row r="83" spans="18:18">
      <c r="R83" t="s">
        <v>235</v>
      </c>
    </row>
    <row r="84" spans="18:18">
      <c r="R84" t="s">
        <v>236</v>
      </c>
    </row>
    <row r="85" spans="18:18">
      <c r="R85" t="s">
        <v>237</v>
      </c>
    </row>
    <row r="86" spans="18:18">
      <c r="R86" t="s">
        <v>238</v>
      </c>
    </row>
    <row r="87" spans="18:18">
      <c r="R87" t="s">
        <v>239</v>
      </c>
    </row>
    <row r="88" spans="18:18">
      <c r="R88" t="s">
        <v>240</v>
      </c>
    </row>
    <row r="89" spans="18:18">
      <c r="R89" t="s">
        <v>241</v>
      </c>
    </row>
    <row r="90" spans="18:18">
      <c r="R90" t="s">
        <v>242</v>
      </c>
    </row>
    <row r="91" spans="18:18">
      <c r="R91" t="s">
        <v>243</v>
      </c>
    </row>
    <row r="92" spans="18:18">
      <c r="R92" t="s">
        <v>244</v>
      </c>
    </row>
    <row r="93" spans="18:18">
      <c r="R93" t="s">
        <v>245</v>
      </c>
    </row>
    <row r="94" spans="18:18">
      <c r="R94" t="s">
        <v>246</v>
      </c>
    </row>
    <row r="95" spans="18:18">
      <c r="R95" t="s">
        <v>247</v>
      </c>
    </row>
    <row r="96" spans="18:18">
      <c r="R96" t="s">
        <v>248</v>
      </c>
    </row>
    <row r="97" spans="18:18">
      <c r="R97" t="s">
        <v>249</v>
      </c>
    </row>
    <row r="98" spans="18:18">
      <c r="R98" t="s">
        <v>250</v>
      </c>
    </row>
    <row r="99" spans="18:18">
      <c r="R99" t="s">
        <v>251</v>
      </c>
    </row>
    <row r="100" spans="18:18">
      <c r="R100" t="s">
        <v>252</v>
      </c>
    </row>
    <row r="101" spans="18:18">
      <c r="R101" t="s">
        <v>253</v>
      </c>
    </row>
    <row r="102" spans="18:18">
      <c r="R102" t="s">
        <v>254</v>
      </c>
    </row>
    <row r="103" spans="18:18">
      <c r="R103" t="s">
        <v>255</v>
      </c>
    </row>
    <row r="104" spans="18:18">
      <c r="R104" t="s">
        <v>256</v>
      </c>
    </row>
    <row r="105" spans="18:18">
      <c r="R105" t="s">
        <v>257</v>
      </c>
    </row>
    <row r="106" spans="18:18">
      <c r="R106" t="s">
        <v>258</v>
      </c>
    </row>
    <row r="107" spans="18:18">
      <c r="R107" t="s">
        <v>259</v>
      </c>
    </row>
    <row r="108" spans="18:18">
      <c r="R108" t="s">
        <v>260</v>
      </c>
    </row>
    <row r="109" spans="18:18">
      <c r="R109" t="s">
        <v>261</v>
      </c>
    </row>
    <row r="110" spans="18:18">
      <c r="R110" t="s">
        <v>262</v>
      </c>
    </row>
    <row r="111" spans="18:18">
      <c r="R111" t="s">
        <v>263</v>
      </c>
    </row>
    <row r="112" spans="18:18">
      <c r="R112" t="s">
        <v>264</v>
      </c>
    </row>
    <row r="113" spans="18:18">
      <c r="R113" t="s">
        <v>265</v>
      </c>
    </row>
    <row r="114" spans="18:18">
      <c r="R114" t="s">
        <v>266</v>
      </c>
    </row>
    <row r="115" spans="18:18">
      <c r="R115" t="s">
        <v>267</v>
      </c>
    </row>
    <row r="116" spans="18:18">
      <c r="R116" t="s">
        <v>268</v>
      </c>
    </row>
    <row r="117" spans="18:18">
      <c r="R117" t="s">
        <v>269</v>
      </c>
    </row>
    <row r="118" spans="18:18">
      <c r="R118" t="s">
        <v>270</v>
      </c>
    </row>
    <row r="119" spans="18:18">
      <c r="R119" t="s">
        <v>271</v>
      </c>
    </row>
    <row r="120" spans="18:18">
      <c r="R120" t="s">
        <v>272</v>
      </c>
    </row>
    <row r="121" spans="18:18">
      <c r="R121" t="s">
        <v>273</v>
      </c>
    </row>
    <row r="122" spans="18:18">
      <c r="R122" t="s">
        <v>274</v>
      </c>
    </row>
    <row r="123" spans="18:18">
      <c r="R123" t="s">
        <v>275</v>
      </c>
    </row>
    <row r="124" spans="18:18">
      <c r="R124" t="s">
        <v>276</v>
      </c>
    </row>
    <row r="125" spans="18:18">
      <c r="R125" t="s">
        <v>277</v>
      </c>
    </row>
    <row r="126" spans="18:18">
      <c r="R126" t="s">
        <v>278</v>
      </c>
    </row>
    <row r="127" spans="18:18">
      <c r="R127" t="s">
        <v>279</v>
      </c>
    </row>
    <row r="128" spans="18:18">
      <c r="R128" t="s">
        <v>280</v>
      </c>
    </row>
    <row r="129" spans="18:18">
      <c r="R129" t="s">
        <v>281</v>
      </c>
    </row>
    <row r="130" spans="18:18">
      <c r="R130" t="s">
        <v>282</v>
      </c>
    </row>
    <row r="131" spans="18:18">
      <c r="R131" t="s">
        <v>283</v>
      </c>
    </row>
    <row r="132" spans="18:18">
      <c r="R132" t="s">
        <v>284</v>
      </c>
    </row>
    <row r="133" spans="18:18">
      <c r="R133" t="s">
        <v>285</v>
      </c>
    </row>
    <row r="134" spans="18:18">
      <c r="R134" t="s">
        <v>286</v>
      </c>
    </row>
    <row r="135" spans="18:18">
      <c r="R135" t="s">
        <v>287</v>
      </c>
    </row>
    <row r="136" spans="18:18">
      <c r="R136" t="s">
        <v>288</v>
      </c>
    </row>
    <row r="137" spans="18:18">
      <c r="R137" t="s">
        <v>289</v>
      </c>
    </row>
    <row r="138" spans="18:18">
      <c r="R138" t="s">
        <v>290</v>
      </c>
    </row>
    <row r="139" spans="18:18">
      <c r="R139" t="s">
        <v>291</v>
      </c>
    </row>
    <row r="140" spans="18:18">
      <c r="R140" t="s">
        <v>292</v>
      </c>
    </row>
    <row r="141" spans="18:18">
      <c r="R141" t="s">
        <v>293</v>
      </c>
    </row>
    <row r="142" spans="18:18">
      <c r="R142" t="s">
        <v>294</v>
      </c>
    </row>
    <row r="143" spans="18:18">
      <c r="R143" t="s">
        <v>295</v>
      </c>
    </row>
    <row r="144" spans="18:18">
      <c r="R144" t="s">
        <v>296</v>
      </c>
    </row>
    <row r="145" spans="18:18">
      <c r="R145" t="s">
        <v>297</v>
      </c>
    </row>
    <row r="146" spans="18:18">
      <c r="R146" t="s">
        <v>298</v>
      </c>
    </row>
    <row r="147" spans="18:18">
      <c r="R147" t="s">
        <v>299</v>
      </c>
    </row>
    <row r="148" spans="18:18">
      <c r="R148" t="s">
        <v>300</v>
      </c>
    </row>
    <row r="149" spans="18:18">
      <c r="R149" t="s">
        <v>301</v>
      </c>
    </row>
    <row r="150" spans="18:18">
      <c r="R150" t="s">
        <v>302</v>
      </c>
    </row>
    <row r="151" spans="18:18">
      <c r="R151" t="s">
        <v>303</v>
      </c>
    </row>
    <row r="152" spans="18:18">
      <c r="R152" t="s">
        <v>305</v>
      </c>
    </row>
    <row r="153" spans="18:18">
      <c r="R153" t="s">
        <v>304</v>
      </c>
    </row>
    <row r="154" spans="18:18">
      <c r="R154" t="s">
        <v>306</v>
      </c>
    </row>
    <row r="155" spans="18:18">
      <c r="R155" t="s">
        <v>307</v>
      </c>
    </row>
    <row r="156" spans="18:18">
      <c r="R156" t="s">
        <v>308</v>
      </c>
    </row>
    <row r="157" spans="18:18">
      <c r="R157" t="s">
        <v>310</v>
      </c>
    </row>
    <row r="158" spans="18:18">
      <c r="R158" t="s">
        <v>309</v>
      </c>
    </row>
    <row r="159" spans="18:18">
      <c r="R159" t="s">
        <v>311</v>
      </c>
    </row>
    <row r="160" spans="18:18">
      <c r="R160" t="s">
        <v>312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Information Sales</vt:lpstr>
      <vt:lpstr>TASK LIST SC</vt:lpstr>
      <vt:lpstr>HRS DIST #1 SC</vt:lpstr>
      <vt:lpstr>PARTS LIST SC</vt:lpstr>
      <vt:lpstr>SUMMARY SC-Mang</vt:lpstr>
      <vt:lpstr>Scope of Work SC</vt:lpstr>
      <vt:lpstr>MRF SC-Mang</vt:lpstr>
      <vt:lpstr>Sheet2</vt:lpstr>
      <vt:lpstr>'PARTS LIST SC'!Print_Titles</vt:lpstr>
      <vt:lpstr>'TASK LIST SC'!Print_Titles</vt:lpstr>
    </vt:vector>
  </TitlesOfParts>
  <Manager>Arthur Zuberbier</Manager>
  <Company>Universal Compression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Parts and Labor Spreadsheet for Creating Proposals</dc:title>
  <dc:subject>Revised 05/16/07</dc:subject>
  <dc:creator>Bobby Dugas</dc:creator>
  <cp:lastModifiedBy>Mohamad Masri</cp:lastModifiedBy>
  <cp:lastPrinted>2010-03-24T18:57:32Z</cp:lastPrinted>
  <dcterms:created xsi:type="dcterms:W3CDTF">2001-08-10T18:04:04Z</dcterms:created>
  <dcterms:modified xsi:type="dcterms:W3CDTF">2016-07-21T22:07:13Z</dcterms:modified>
</cp:coreProperties>
</file>