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8505" yWindow="105" windowWidth="8325" windowHeight="8055" tabRatio="740" activeTab="3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  <sheet name="Sheet1" sheetId="15" r:id="rId9"/>
  </sheets>
  <definedNames>
    <definedName name="_xlnm.Print_Titles" localSheetId="3">'PARTS LIST SC'!$1:$10</definedName>
    <definedName name="_xlnm.Print_Titles" localSheetId="1">'TASK LIST SC'!$1:$5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P10" i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8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7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8" i="14"/>
  <c r="G19" i="14"/>
  <c r="G20" i="14"/>
  <c r="G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O15" i="14"/>
  <c r="N15" i="14"/>
  <c r="M15" i="14"/>
  <c r="L15" i="14"/>
  <c r="K15" i="14"/>
  <c r="J15" i="14"/>
  <c r="L12" i="14"/>
  <c r="L11" i="14"/>
  <c r="L10" i="14"/>
  <c r="L9" i="14"/>
  <c r="L8" i="14"/>
  <c r="L7" i="14"/>
  <c r="M6" i="14"/>
  <c r="J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L11" i="1"/>
  <c r="Q11" i="1" s="1"/>
  <c r="L12" i="1"/>
  <c r="Q12" i="1" s="1"/>
  <c r="L13" i="1"/>
  <c r="M11" i="1"/>
  <c r="R11" i="1" s="1"/>
  <c r="M12" i="1"/>
  <c r="R12" i="1" s="1"/>
  <c r="M13" i="1"/>
  <c r="N11" i="1"/>
  <c r="S11" i="1" s="1"/>
  <c r="N12" i="1"/>
  <c r="S12" i="1" s="1"/>
  <c r="N13" i="1"/>
  <c r="O11" i="1"/>
  <c r="T11" i="1" s="1"/>
  <c r="O12" i="1"/>
  <c r="T12" i="1" s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<sst xmlns="http://schemas.openxmlformats.org/spreadsheetml/2006/main" count="611" uniqueCount="436">
  <si>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</si>
  <si>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</si>
  <si>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</si>
  <si>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</si>
  <si>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</si>
  <si>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</si>
  <si>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</si>
  <si>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</si>
  <si>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</si>
  <si>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</si>
  <si>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</si>
  <si>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</si>
  <si>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</si>
  <si>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</si>
  <si>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</si>
  <si>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</si>
  <si>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</si>
  <si>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</si>
  <si>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</si>
  <si>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</si>
  <si>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</si>
  <si>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</si>
  <si>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</si>
  <si>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</si>
  <si>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</si>
  <si>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</si>
  <si>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</si>
  <si>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</si>
  <si>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</si>
  <si>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</si>
  <si>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</si>
  <si>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</si>
  <si>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</si>
  <si>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</si>
  <si>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</si>
  <si>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</si>
  <si>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</si>
  <si>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</si>
  <si>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</si>
  <si>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</si>
  <si>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</si>
  <si>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</si>
  <si>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</si>
  <si>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</si>
  <si>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</si>
  <si>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</si>
  <si>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</si>
  <si>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</si>
  <si>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</si>
  <si>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</si>
  <si>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</si>
  <si>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</si>
  <si>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</si>
  <si>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</si>
  <si>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</si>
  <si>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</si>
  <si>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</si>
  <si>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</si>
  <si>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</si>
  <si>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</si>
  <si>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</si>
  <si>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</si>
  <si>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</si>
  <si>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</si>
  <si>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</si>
  <si>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</si>
  <si>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</si>
  <si>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</si>
  <si>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</si>
  <si>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</si>
  <si>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</si>
  <si>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</si>
  <si>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</si>
  <si>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</si>
  <si>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</si>
  <si>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</si>
  <si>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</si>
  <si>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</si>
  <si>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</si>
  <si>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</si>
  <si>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</si>
  <si>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</si>
  <si>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</si>
  <si>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</si>
  <si>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</si>
  <si>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</si>
  <si>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</si>
  <si>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</si>
  <si>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</si>
  <si>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</si>
  <si>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</si>
  <si>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</si>
  <si>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</si>
  <si>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</si>
  <si>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</si>
  <si>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</si>
  <si>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</si>
  <si>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</si>
  <si>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</si>
  <si>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</si>
  <si>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</si>
  <si>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</si>
  <si>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</si>
  <si>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</si>
  <si>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</si>
  <si>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</si>
  <si>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</si>
  <si>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</si>
  <si>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</si>
  <si>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</si>
  <si>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</si>
  <si>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</si>
  <si>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</si>
  <si>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</si>
  <si>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</si>
  <si>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</si>
  <si>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</si>
  <si>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</si>
  <si>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</si>
  <si>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</si>
  <si>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</si>
  <si>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</si>
  <si>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</si>
  <si>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</si>
  <si>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</si>
  <si>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</si>
  <si>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</si>
  <si>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</si>
  <si>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</si>
  <si>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</si>
  <si>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</si>
  <si>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</si>
  <si>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</si>
  <si>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</si>
  <si>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</si>
  <si>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</si>
  <si>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</si>
  <si>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</si>
  <si>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</si>
  <si>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</si>
  <si>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</si>
  <si>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</si>
  <si>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</si>
  <si>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</si>
  <si>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</si>
  <si>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</si>
  <si>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</si>
  <si>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</si>
  <si>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</si>
  <si>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</si>
  <si>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</si>
  <si>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</si>
  <si>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</si>
  <si>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</si>
  <si>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</si>
  <si>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</si>
  <si>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</si>
  <si>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</si>
  <si>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</si>
  <si>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</si>
  <si>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</si>
  <si>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</si>
  <si>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</si>
  <si>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</si>
  <si>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</si>
  <si>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</si>
  <si>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</si>
  <si>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</si>
  <si>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</si>
  <si>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</si>
  <si>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</si>
  <si>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</si>
  <si>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</si>
  <si>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</si>
  <si>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</si>
  <si>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</si>
  <si>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</si>
  <si>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</si>
  <si>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Parts Source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</si>
  <si>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</si>
  <si>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</si>
  <si>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</si>
  <si>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</si>
  <si>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</si>
  <si>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</si>
  <si>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</si>
  <si>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</si>
  <si>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</si>
  <si>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</si>
  <si>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</si>
  <si>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</si>
  <si>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</si>
  <si>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</si>
  <si>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</si>
  <si>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</si>
  <si>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</si>
  <si>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</si>
  <si>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</si>
  <si>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</si>
  <si>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</si>
  <si>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</si>
  <si>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</si>
  <si>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</si>
  <si>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</si>
  <si>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</si>
  <si>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</si>
  <si>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</si>
  <si>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</si>
  <si>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</si>
  <si>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</si>
  <si>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</si>
  <si>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</si>
  <si>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</si>
  <si>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</si>
  <si>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</si>
  <si>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</si>
  <si>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</si>
  <si>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</si>
  <si>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</si>
  <si>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</si>
  <si>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</si>
  <si>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</si>
  <si>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</si>
  <si>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</si>
  <si>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</si>
  <si>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</si>
  <si>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</si>
  <si>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</si>
  <si>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</si>
  <si>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</si>
  <si>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</si>
  <si>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</si>
  <si>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</si>
  <si>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</si>
  <si>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</si>
  <si>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</si>
  <si>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</si>
  <si>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</si>
  <si>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</si>
  <si>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</si>
  <si>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</si>
  <si>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</si>
  <si>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</si>
  <si>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</si>
  <si>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</si>
  <si>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</si>
  <si>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</si>
  <si>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</si>
  <si>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</si>
  <si>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</si>
  <si>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</si>
  <si>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</si>
  <si>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</si>
  <si>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</si>
  <si>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</si>
  <si>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</si>
  <si>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</si>
  <si>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</si>
  <si>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</si>
  <si>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</si>
  <si>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</si>
  <si>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</si>
  <si>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</si>
  <si>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</si>
  <si>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</si>
  <si>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</si>
  <si>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</si>
  <si>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</si>
  <si>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</si>
  <si>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</si>
  <si>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</si>
  <si>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</si>
  <si>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</si>
  <si>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</si>
  <si>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</si>
  <si>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</si>
  <si>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</si>
  <si>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</si>
  <si>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</si>
  <si>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</si>
  <si>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</si>
  <si>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</si>
  <si>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</si>
  <si>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</si>
  <si>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</si>
  <si>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</si>
  <si>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</si>
  <si>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</si>
  <si>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</si>
  <si>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</si>
  <si>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</si>
  <si>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</si>
  <si>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</si>
  <si>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</si>
  <si>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</si>
  <si>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</si>
  <si>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</si>
  <si>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</si>
  <si>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</si>
  <si>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</si>
  <si>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</si>
  <si>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</si>
  <si>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</si>
  <si>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</si>
  <si>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</si>
  <si>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</si>
  <si>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</si>
  <si>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</si>
  <si>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</si>
  <si>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</si>
  <si>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</si>
  <si>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</si>
  <si>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</si>
  <si>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</si>
  <si>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</si>
  <si>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</si>
  <si>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</si>
  <si>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</si>
  <si>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</si>
  <si>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</si>
  <si>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</si>
  <si>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</si>
  <si>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</si>
  <si>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</si>
  <si>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</si>
  <si>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</si>
  <si>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</si>
  <si>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</si>
  <si>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</si>
  <si>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</si>
  <si>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</si>
  <si>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</si>
  <si>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</si>
  <si>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</si>
  <si>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</si>
  <si>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</si>
  <si>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</si>
  <si>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</si>
  <si>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</si>
  <si>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</si>
  <si>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</si>
  <si>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</si>
  <si>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</si>
  <si>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</si>
  <si>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</si>
  <si>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</si>
  <si>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</si>
  <si>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</si>
  <si>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</si>
  <si>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</si>
  <si>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</si>
  <si>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</si>
  <si>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</si>
  <si>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</si>
  <si>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</si>
  <si>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</si>
  <si>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</si>
  <si>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</si>
  <si>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</si>
  <si>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</si>
  <si>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</si>
  <si>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</si>
  <si>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</si>
  <si>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</si>
  <si>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</si>
  <si>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</si>
  <si>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</si>
  <si>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</si>
  <si>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</si>
  <si>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</si>
  <si>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</si>
  <si>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</si>
  <si>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</si>
  <si>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</si>
  <si>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</si>
  <si>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</si>
  <si>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</si>
  <si>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</si>
  <si>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</si>
  <si>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</si>
  <si>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</si>
  <si>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</si>
  <si>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</si>
  <si>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</si>
  <si>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</si>
  <si>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</si>
  <si>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</si>
  <si>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</si>
  <si>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</si>
  <si>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</si>
  <si>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</si>
  <si>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</si>
  <si>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</si>
  <si>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</si>
  <si>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</si>
  <si>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</si>
  <si>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</si>
  <si>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</si>
  <si>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</si>
  <si>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</si>
  <si>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</si>
  <si>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</si>
  <si>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</si>
  <si>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</si>
  <si>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</si>
  <si>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</si>
  <si>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</si>
  <si>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</si>
  <si>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</si>
  <si>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</si>
  <si>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</si>
  <si>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</si>
  <si>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</si>
  <si>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</si>
  <si>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</si>
  <si>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</si>
  <si>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</si>
  <si>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</si>
  <si>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</si>
  <si>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</si>
  <si>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</si>
  <si>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</si>
  <si>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</si>
  <si>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Manufacturer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</si>
  <si>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</si>
  <si>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</si>
  <si>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</si>
  <si>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</si>
  <si>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</si>
  <si>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</si>
  <si>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Test - IS THIS THERE???</t>
  </si>
  <si>
    <t>EACH ITEM TOTAL W/ MARGIN</t>
  </si>
  <si>
    <t>#TEST123</t>
  </si>
  <si>
    <t>#TEST456</t>
  </si>
  <si>
    <t>Test Part 123</t>
  </si>
  <si>
    <t>Test Part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</si>
</sst>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2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blQuoteType" displayName="tblQuoteType" ref="B2:B43" totalsRowShown="0">
  <autoFilter ref="B2:B43"/>
  <tableColumns count="1">
    <tableColumn id="1" name="Type of Qu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C21" sqref="C21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4" ht="15.75" customHeight="1" x14ac:dyDescent="0.25">
      <c r="A1" s="3"/>
      <c r="B1" s="227" t="s">
        <v>126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</row>
    <row r="2" spans="1:14" ht="12.75" customHeight="1" x14ac:dyDescent="0.2"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</row>
    <row r="3" spans="1:14" ht="12.75" customHeight="1" x14ac:dyDescent="0.2">
      <c r="B3" s="51" t="s">
        <v>149</v>
      </c>
      <c r="C3" s="233"/>
      <c r="D3" s="233"/>
      <c r="E3" s="233"/>
      <c r="F3" s="233"/>
      <c r="G3" s="233"/>
      <c r="H3" s="233"/>
      <c r="I3" s="234" t="s">
        <v>151</v>
      </c>
      <c r="J3" s="234"/>
      <c r="K3" s="233"/>
      <c r="L3" s="233"/>
      <c r="M3" s="233"/>
      <c r="N3" s="233"/>
    </row>
    <row r="4" spans="1:14" x14ac:dyDescent="0.2">
      <c r="B4" s="52" t="s">
        <v>30</v>
      </c>
      <c r="C4" s="229"/>
      <c r="D4" s="230"/>
      <c r="E4" s="230"/>
      <c r="F4" s="230"/>
      <c r="G4" s="230"/>
      <c r="H4" s="230"/>
      <c r="I4" s="235" t="s">
        <v>31</v>
      </c>
      <c r="J4" s="235"/>
      <c r="K4" s="229"/>
      <c r="L4" s="230"/>
      <c r="M4" s="230"/>
      <c r="N4" s="230"/>
    </row>
    <row r="5" spans="1:14" x14ac:dyDescent="0.2">
      <c r="B5" s="52" t="s">
        <v>127</v>
      </c>
      <c r="C5" s="229"/>
      <c r="D5" s="230"/>
      <c r="E5" s="230"/>
      <c r="F5" s="230"/>
      <c r="G5" s="230"/>
      <c r="H5" s="230"/>
      <c r="I5" s="235" t="s">
        <v>129</v>
      </c>
      <c r="J5" s="235"/>
      <c r="K5" s="229"/>
      <c r="L5" s="230"/>
      <c r="M5" s="230"/>
      <c r="N5" s="230"/>
    </row>
    <row r="6" spans="1:14" x14ac:dyDescent="0.2">
      <c r="B6" s="52" t="s">
        <v>415</v>
      </c>
      <c r="C6" s="230"/>
      <c r="D6" s="230"/>
      <c r="E6" s="230"/>
      <c r="F6" s="230"/>
      <c r="G6" s="230"/>
      <c r="H6" s="230"/>
      <c r="I6" s="235" t="s">
        <v>130</v>
      </c>
      <c r="J6" s="235"/>
      <c r="K6" s="230" t="s">
        <v>329</v>
      </c>
      <c r="L6" s="230"/>
      <c r="M6" s="230"/>
      <c r="N6" s="230"/>
    </row>
    <row r="7" spans="1:14" x14ac:dyDescent="0.2">
      <c r="B7" s="52" t="s">
        <v>128</v>
      </c>
      <c r="C7" s="231"/>
      <c r="D7" s="230"/>
      <c r="E7" s="230"/>
      <c r="F7" s="230"/>
      <c r="G7" s="230"/>
      <c r="H7" s="230"/>
      <c r="I7" s="235" t="s">
        <v>146</v>
      </c>
      <c r="J7" s="235"/>
      <c r="K7" s="232"/>
      <c r="L7" s="232"/>
      <c r="M7" s="232"/>
      <c r="N7" s="232"/>
    </row>
    <row r="8" spans="1:14" x14ac:dyDescent="0.2">
      <c r="B8" s="52" t="s">
        <v>141</v>
      </c>
      <c r="C8" s="229"/>
      <c r="D8" s="230"/>
      <c r="E8" s="230"/>
      <c r="F8" s="230"/>
      <c r="G8" s="230"/>
      <c r="H8" s="230"/>
      <c r="I8" s="235" t="s">
        <v>145</v>
      </c>
      <c r="J8" s="235"/>
      <c r="K8" s="232"/>
      <c r="L8" s="230"/>
      <c r="M8" s="230"/>
      <c r="N8" s="230"/>
    </row>
    <row r="9" spans="1:14" x14ac:dyDescent="0.2">
      <c r="B9" s="52" t="s">
        <v>142</v>
      </c>
      <c r="C9" s="229"/>
      <c r="D9" s="230"/>
      <c r="E9" s="230"/>
      <c r="F9" s="230"/>
      <c r="G9" s="230"/>
      <c r="H9" s="230"/>
      <c r="I9" s="235" t="s">
        <v>147</v>
      </c>
      <c r="J9" s="235"/>
      <c r="K9" s="229"/>
      <c r="L9" s="230"/>
      <c r="M9" s="230"/>
      <c r="N9" s="230"/>
    </row>
    <row r="10" spans="1:14" x14ac:dyDescent="0.2">
      <c r="B10" s="52" t="s">
        <v>143</v>
      </c>
      <c r="C10" s="229"/>
      <c r="D10" s="230"/>
      <c r="E10" s="230"/>
      <c r="F10" s="230"/>
      <c r="G10" s="230"/>
      <c r="H10" s="230"/>
      <c r="I10" s="235" t="s">
        <v>148</v>
      </c>
      <c r="J10" s="235"/>
      <c r="K10" s="229"/>
      <c r="L10" s="230"/>
      <c r="M10" s="230"/>
      <c r="N10" s="230"/>
    </row>
    <row r="11" spans="1:14" x14ac:dyDescent="0.2">
      <c r="B11" s="52" t="s">
        <v>152</v>
      </c>
      <c r="C11" s="229"/>
      <c r="D11" s="229"/>
      <c r="E11" s="229"/>
      <c r="F11" s="229"/>
      <c r="G11" s="229"/>
      <c r="H11" s="229"/>
      <c r="I11" s="236" t="s">
        <v>416</v>
      </c>
      <c r="J11" s="236"/>
      <c r="K11" s="229"/>
      <c r="L11" s="229"/>
      <c r="M11" s="229"/>
      <c r="N11" s="229"/>
    </row>
    <row r="12" spans="1:14" x14ac:dyDescent="0.2">
      <c r="B12" s="52"/>
      <c r="C12" s="229"/>
      <c r="D12" s="229"/>
      <c r="E12" s="229"/>
      <c r="F12" s="229"/>
      <c r="G12" s="229"/>
      <c r="H12" s="229"/>
      <c r="I12" s="235" t="s">
        <v>161</v>
      </c>
      <c r="J12" s="235"/>
      <c r="K12" s="229"/>
      <c r="L12" s="229"/>
      <c r="M12" s="229"/>
      <c r="N12" s="229"/>
    </row>
    <row r="13" spans="1:14" x14ac:dyDescent="0.2">
      <c r="A13" s="48"/>
      <c r="B13" s="54" t="s">
        <v>131</v>
      </c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</row>
    <row r="14" spans="1:14" x14ac:dyDescent="0.2">
      <c r="B14" s="52" t="s">
        <v>132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14" x14ac:dyDescent="0.2">
      <c r="B15" s="52" t="s">
        <v>33</v>
      </c>
      <c r="C15" s="229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</row>
    <row r="16" spans="1:14" x14ac:dyDescent="0.2">
      <c r="B16" s="52" t="s">
        <v>133</v>
      </c>
      <c r="C16" s="229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</row>
    <row r="17" spans="1:14" x14ac:dyDescent="0.2">
      <c r="A17" s="48"/>
      <c r="B17" s="54" t="s">
        <v>418</v>
      </c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</row>
    <row r="18" spans="1:14" x14ac:dyDescent="0.2">
      <c r="B18" s="52" t="s">
        <v>132</v>
      </c>
      <c r="C18" s="229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</row>
    <row r="19" spans="1:14" x14ac:dyDescent="0.2">
      <c r="B19" s="52" t="s">
        <v>33</v>
      </c>
      <c r="C19" s="229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</row>
    <row r="20" spans="1:14" x14ac:dyDescent="0.2">
      <c r="B20" s="52" t="s">
        <v>133</v>
      </c>
      <c r="C20" s="229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</row>
    <row r="21" spans="1:14" x14ac:dyDescent="0.2">
      <c r="B21" s="52" t="s">
        <v>134</v>
      </c>
      <c r="C21" s="193" t="s">
        <v>135</v>
      </c>
      <c r="D21" s="55"/>
      <c r="E21" s="193" t="s">
        <v>136</v>
      </c>
      <c r="F21" s="55"/>
      <c r="G21" s="193" t="s">
        <v>137</v>
      </c>
      <c r="H21" s="55"/>
      <c r="I21" s="193" t="s">
        <v>138</v>
      </c>
      <c r="J21" s="55"/>
      <c r="K21" s="193" t="s">
        <v>139</v>
      </c>
      <c r="L21" s="55"/>
      <c r="M21" s="193" t="s">
        <v>140</v>
      </c>
      <c r="N21" s="55"/>
    </row>
    <row r="22" spans="1:14" x14ac:dyDescent="0.2">
      <c r="B22" s="54" t="s">
        <v>153</v>
      </c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</row>
    <row r="23" spans="1:14" x14ac:dyDescent="0.2">
      <c r="B23" s="53">
        <v>1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</row>
    <row r="24" spans="1:14" x14ac:dyDescent="0.2">
      <c r="B24" s="53">
        <v>2</v>
      </c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</row>
    <row r="25" spans="1:14" x14ac:dyDescent="0.2">
      <c r="B25" s="53">
        <v>3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</row>
    <row r="26" spans="1:14" x14ac:dyDescent="0.2">
      <c r="B26" s="53">
        <v>4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</row>
    <row r="27" spans="1:14" x14ac:dyDescent="0.2">
      <c r="B27" s="53">
        <v>5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</row>
    <row r="28" spans="1:14" x14ac:dyDescent="0.2">
      <c r="B28" s="53">
        <v>6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</row>
    <row r="29" spans="1:14" x14ac:dyDescent="0.2">
      <c r="B29" s="53">
        <v>7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</row>
    <row r="30" spans="1:14" x14ac:dyDescent="0.2">
      <c r="B30" s="53">
        <v>8</v>
      </c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1:14" x14ac:dyDescent="0.2">
      <c r="B31" s="53">
        <v>9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1:14" x14ac:dyDescent="0.2">
      <c r="B32" s="53">
        <v>10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2:14" x14ac:dyDescent="0.2">
      <c r="B33" s="53">
        <v>11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2:14" x14ac:dyDescent="0.2">
      <c r="B34" s="53">
        <v>12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5" spans="2:14" x14ac:dyDescent="0.2">
      <c r="B35" s="53">
        <v>13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</row>
    <row r="36" spans="2:14" x14ac:dyDescent="0.2">
      <c r="B36" s="53">
        <v>14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</row>
    <row r="37" spans="2:14" x14ac:dyDescent="0.2">
      <c r="B37" s="53">
        <v>15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</row>
    <row r="38" spans="2:14" x14ac:dyDescent="0.2">
      <c r="B38" s="53">
        <v>16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</row>
    <row r="39" spans="2:14" x14ac:dyDescent="0.2">
      <c r="B39" s="53">
        <v>17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</row>
    <row r="40" spans="2:14" x14ac:dyDescent="0.2">
      <c r="B40" s="53">
        <v>18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</row>
    <row r="41" spans="2:14" x14ac:dyDescent="0.2">
      <c r="B41" s="53">
        <v>19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</row>
    <row r="42" spans="2:14" x14ac:dyDescent="0.2">
      <c r="B42" s="53">
        <v>20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</row>
    <row r="43" spans="2:14" x14ac:dyDescent="0.2">
      <c r="B43" s="53">
        <v>21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</row>
    <row r="44" spans="2:14" x14ac:dyDescent="0.2">
      <c r="B44" s="53">
        <v>22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</row>
    <row r="45" spans="2:14" x14ac:dyDescent="0.2">
      <c r="B45" s="53">
        <v>23</v>
      </c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</row>
    <row r="46" spans="2:14" x14ac:dyDescent="0.2">
      <c r="B46" s="53">
        <v>24</v>
      </c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</row>
    <row r="47" spans="2:14" x14ac:dyDescent="0.2">
      <c r="B47" s="53">
        <v>25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</row>
    <row r="48" spans="2:14" x14ac:dyDescent="0.2">
      <c r="B48" s="53">
        <v>26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</row>
    <row r="49" spans="2:14" x14ac:dyDescent="0.2">
      <c r="B49" s="53">
        <v>27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</row>
    <row r="50" spans="2:14" x14ac:dyDescent="0.2">
      <c r="B50" s="53">
        <v>28</v>
      </c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</row>
    <row r="51" spans="2:14" x14ac:dyDescent="0.2">
      <c r="B51" s="53">
        <v>29</v>
      </c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</row>
    <row r="52" spans="2:14" x14ac:dyDescent="0.2">
      <c r="B52" s="53">
        <v>30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</row>
    <row r="53" spans="2:14" x14ac:dyDescent="0.2">
      <c r="B53" s="53">
        <v>31</v>
      </c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</row>
    <row r="54" spans="2:14" x14ac:dyDescent="0.2">
      <c r="B54" s="53">
        <v>32</v>
      </c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</row>
    <row r="55" spans="2:14" x14ac:dyDescent="0.2">
      <c r="B55" s="53">
        <v>33</v>
      </c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</row>
    <row r="56" spans="2:14" x14ac:dyDescent="0.2">
      <c r="B56" s="53">
        <v>34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</row>
    <row r="57" spans="2:14" x14ac:dyDescent="0.2">
      <c r="B57" s="53">
        <v>35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</row>
    <row r="58" spans="2:14" x14ac:dyDescent="0.2">
      <c r="B58" s="53">
        <v>36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</row>
    <row r="59" spans="2:14" x14ac:dyDescent="0.2">
      <c r="B59" s="53">
        <v>37</v>
      </c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</row>
    <row r="60" spans="2:14" x14ac:dyDescent="0.2">
      <c r="B60" s="53">
        <v>38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</row>
    <row r="61" spans="2:14" x14ac:dyDescent="0.2">
      <c r="B61" s="53">
        <v>39</v>
      </c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</row>
    <row r="62" spans="2:14" x14ac:dyDescent="0.2">
      <c r="B62" s="53">
        <v>40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</row>
    <row r="63" spans="2:14" x14ac:dyDescent="0.2">
      <c r="B63" s="53">
        <v>41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</row>
    <row r="64" spans="2:14" x14ac:dyDescent="0.2">
      <c r="B64" s="53">
        <v>42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</row>
    <row r="65" spans="2:14" x14ac:dyDescent="0.2">
      <c r="B65" s="53">
        <v>43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</row>
    <row r="66" spans="2:14" x14ac:dyDescent="0.2">
      <c r="B66" s="53">
        <v>44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</row>
    <row r="67" spans="2:14" x14ac:dyDescent="0.2">
      <c r="B67" s="53">
        <v>45</v>
      </c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</row>
    <row r="68" spans="2:14" x14ac:dyDescent="0.2">
      <c r="B68" s="53">
        <v>46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</row>
    <row r="69" spans="2:14" x14ac:dyDescent="0.2">
      <c r="B69" s="53">
        <v>47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</row>
    <row r="70" spans="2:14" x14ac:dyDescent="0.2">
      <c r="B70" s="53">
        <v>48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</row>
    <row r="71" spans="2:14" x14ac:dyDescent="0.2">
      <c r="B71" s="53">
        <v>49</v>
      </c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</row>
    <row r="72" spans="2:14" x14ac:dyDescent="0.2">
      <c r="B72" s="53">
        <v>50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</row>
    <row r="73" spans="2:14" x14ac:dyDescent="0.2">
      <c r="B73" s="53">
        <v>51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</row>
    <row r="74" spans="2:14" x14ac:dyDescent="0.2">
      <c r="B74" s="53">
        <v>52</v>
      </c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</row>
    <row r="75" spans="2:14" x14ac:dyDescent="0.2">
      <c r="B75" s="53">
        <v>53</v>
      </c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</row>
    <row r="76" spans="2:14" x14ac:dyDescent="0.2">
      <c r="B76" s="53">
        <v>54</v>
      </c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</row>
    <row r="77" spans="2:14" x14ac:dyDescent="0.2">
      <c r="B77" s="53">
        <v>55</v>
      </c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</row>
    <row r="78" spans="2:14" x14ac:dyDescent="0.2">
      <c r="B78" s="53">
        <v>56</v>
      </c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</row>
    <row r="79" spans="2:14" x14ac:dyDescent="0.2">
      <c r="B79" s="53">
        <v>57</v>
      </c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</row>
    <row r="80" spans="2:14" x14ac:dyDescent="0.2">
      <c r="B80" s="53">
        <v>58</v>
      </c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</row>
    <row r="81" spans="2:2" x14ac:dyDescent="0.2">
      <c r="B81" s="50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Sheet1!$B$3:$B$42</xm:f>
          </x14:formula1>
          <xm:sqref>K6:N6</xm:sqref>
        </x14:dataValidation>
        <x14:dataValidation type="list" allowBlank="1" showInputMessage="1" showErrorMessage="1">
          <x14:formula1>
            <xm:f>Sheet2!$E:$E</xm:f>
          </x14:formula1>
          <xm:sqref>K3:N3</xm:sqref>
        </x14:dataValidation>
        <x14:dataValidation type="list" allowBlank="1" showInputMessage="1" showErrorMessage="1">
          <x14:formula1>
            <xm:f>Sheet2!$G:$G</xm:f>
          </x14:formula1>
          <xm:sqref>L11:N11</xm:sqref>
        </x14:dataValidation>
        <x14:dataValidation type="list" allowBlank="1" showInputMessage="1" showErrorMessage="1">
          <x14:formula1>
            <xm:f>Sheet2!$G:$G</xm:f>
          </x14:formula1>
          <xm:sqref>K11</xm:sqref>
        </x14:dataValidation>
        <x14:dataValidation type="list" allowBlank="1" showInputMessage="1" showErrorMessage="1">
          <x14:formula1>
            <xm:f>Sheet2!$I:$I</xm:f>
          </x14:formula1>
          <xm:sqref>K10:N10</xm:sqref>
        </x14:dataValidation>
        <x14:dataValidation type="list" allowBlank="1" showInputMessage="1" showErrorMessage="1">
          <x14:formula1>
            <xm:f>Sheet2!$K:$K</xm:f>
          </x14:formula1>
          <xm:sqref>K9:N9</xm:sqref>
        </x14:dataValidation>
        <x14:dataValidation type="list" allowBlank="1" showInputMessage="1" showErrorMessage="1">
          <x14:formula1>
            <xm:f>Sheet2!$N:$N</xm:f>
          </x14:formula1>
          <xm:sqref>K12:N12</xm:sqref>
        </x14:dataValidation>
        <x14:dataValidation type="list" allowBlank="1" showInputMessage="1" showErrorMessage="1">
          <x14:formula1>
            <xm:f>Sheet2!$F:$F</xm:f>
          </x14:formula1>
          <xm:sqref>C3:H3</xm:sqref>
        </x14:dataValidation>
        <x14:dataValidation type="list" allowBlank="1" showInputMessage="1" showErrorMessage="1">
          <x14:formula1>
            <xm:f>Sheet2!$R:$R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55" t="s">
        <v>80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2:20" ht="28.5" customHeight="1" x14ac:dyDescent="0.25">
      <c r="B2" s="256" t="s">
        <v>30</v>
      </c>
      <c r="C2" s="256"/>
      <c r="D2" s="195" t="str">
        <f>IF('Information Sales'!C4="","",'Information Sales'!C4)</f>
        <v/>
      </c>
      <c r="E2" s="57" t="s">
        <v>32</v>
      </c>
      <c r="F2" s="195" t="str">
        <f>IF('Information Sales'!C14="","",'Information Sales'!C14)</f>
        <v/>
      </c>
      <c r="G2" s="257" t="s">
        <v>67</v>
      </c>
      <c r="H2" s="257"/>
      <c r="I2" s="257"/>
      <c r="J2" s="258" t="str">
        <f>IF('Information Sales'!K3="","",'Information Sales'!K3)</f>
        <v/>
      </c>
      <c r="K2" s="258"/>
      <c r="L2" s="261" t="s">
        <v>36</v>
      </c>
      <c r="M2" s="261"/>
      <c r="N2" s="259"/>
      <c r="O2" s="260"/>
      <c r="P2" s="260"/>
      <c r="Q2" s="260"/>
      <c r="R2" s="260"/>
      <c r="S2" s="1"/>
      <c r="T2" s="1"/>
    </row>
    <row r="3" spans="2:20" ht="28.5" customHeight="1" x14ac:dyDescent="0.25">
      <c r="B3" s="256" t="s">
        <v>31</v>
      </c>
      <c r="C3" s="256"/>
      <c r="D3" s="195" t="str">
        <f>IF('Information Sales'!K4="","",'Information Sales'!K4)</f>
        <v/>
      </c>
      <c r="E3" s="57" t="s">
        <v>33</v>
      </c>
      <c r="F3" s="195" t="str">
        <f>IF('Information Sales'!C15="","",'Information Sales'!C15)</f>
        <v/>
      </c>
      <c r="G3" s="257" t="s">
        <v>35</v>
      </c>
      <c r="H3" s="257"/>
      <c r="I3" s="238" t="str">
        <f>IF('Information Sales'!K7="","",'Information Sales'!K7)</f>
        <v/>
      </c>
      <c r="J3" s="238"/>
      <c r="K3" s="238"/>
      <c r="L3" s="58" t="s">
        <v>116</v>
      </c>
      <c r="M3" s="196" t="str">
        <f>IF('Information Sales'!C3="","",'Information Sales'!C3)</f>
        <v/>
      </c>
      <c r="N3" s="260"/>
      <c r="O3" s="260"/>
      <c r="P3" s="260"/>
      <c r="Q3" s="260"/>
      <c r="R3" s="260"/>
      <c r="S3" s="1"/>
      <c r="T3" s="1"/>
    </row>
    <row r="4" spans="2:20" ht="16.5" customHeight="1" x14ac:dyDescent="0.25">
      <c r="B4" s="241" t="s">
        <v>54</v>
      </c>
      <c r="C4" s="248" t="s">
        <v>81</v>
      </c>
      <c r="D4" s="248"/>
      <c r="E4" s="249" t="s">
        <v>117</v>
      </c>
      <c r="F4" s="249"/>
      <c r="G4" s="249"/>
      <c r="H4" s="250" t="s">
        <v>118</v>
      </c>
      <c r="I4" s="251"/>
      <c r="J4" s="251"/>
      <c r="K4" s="251"/>
      <c r="L4" s="247" t="s">
        <v>53</v>
      </c>
      <c r="M4" s="243"/>
      <c r="N4" s="243"/>
      <c r="O4" s="243"/>
      <c r="P4" s="243"/>
      <c r="Q4" s="243"/>
      <c r="R4" s="243"/>
      <c r="S4" s="1"/>
      <c r="T4" s="1"/>
    </row>
    <row r="5" spans="2:20" ht="20.25" customHeight="1" x14ac:dyDescent="0.25">
      <c r="B5" s="241"/>
      <c r="C5" s="252" t="str">
        <f>IF('Information Sales'!K9="","",'Information Sales'!K9)</f>
        <v/>
      </c>
      <c r="D5" s="252"/>
      <c r="E5" s="253" t="str">
        <f>IF('Information Sales'!K10="","",'Information Sales'!K10)</f>
        <v/>
      </c>
      <c r="F5" s="253"/>
      <c r="G5" s="253"/>
      <c r="H5" s="254" t="str">
        <f>IF('Information Sales'!C8="","",'Information Sales'!C8)</f>
        <v/>
      </c>
      <c r="I5" s="254"/>
      <c r="J5" s="254"/>
      <c r="K5" s="254"/>
      <c r="L5" s="247"/>
      <c r="M5" s="59" t="s">
        <v>185</v>
      </c>
      <c r="N5" s="59" t="s">
        <v>186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4"/>
      <c r="D6" s="245"/>
      <c r="E6" s="245"/>
      <c r="F6" s="245"/>
      <c r="G6" s="245"/>
      <c r="H6" s="245"/>
      <c r="I6" s="245"/>
      <c r="J6" s="245"/>
      <c r="K6" s="245"/>
      <c r="L6" s="197">
        <f>SUM(M6:R6)</f>
        <v>0</v>
      </c>
      <c r="M6" s="200"/>
      <c r="N6" s="60" t="s">
        <v>86</v>
      </c>
      <c r="O6" s="200"/>
      <c r="P6" s="60"/>
      <c r="Q6" s="200"/>
      <c r="R6" s="60"/>
    </row>
    <row r="7" spans="2:20" ht="24" customHeight="1" x14ac:dyDescent="0.2">
      <c r="B7" s="56"/>
      <c r="C7" s="237"/>
      <c r="D7" s="237"/>
      <c r="E7" s="237"/>
      <c r="F7" s="237"/>
      <c r="G7" s="237"/>
      <c r="H7" s="237"/>
      <c r="I7" s="237"/>
      <c r="J7" s="237"/>
      <c r="K7" s="237"/>
      <c r="L7" s="197">
        <f t="shared" ref="L7:L10" si="0">SUM(M7:R7)</f>
        <v>0</v>
      </c>
      <c r="M7" s="200"/>
      <c r="N7" s="60"/>
      <c r="O7" s="200"/>
      <c r="P7" s="60"/>
      <c r="Q7" s="200"/>
      <c r="R7" s="60"/>
    </row>
    <row r="8" spans="2:20" ht="24" customHeight="1" x14ac:dyDescent="0.25">
      <c r="B8" s="61"/>
      <c r="C8" s="246"/>
      <c r="D8" s="246"/>
      <c r="E8" s="246"/>
      <c r="F8" s="246"/>
      <c r="G8" s="246"/>
      <c r="H8" s="246"/>
      <c r="I8" s="246"/>
      <c r="J8" s="246"/>
      <c r="K8" s="246"/>
      <c r="L8" s="197">
        <f t="shared" si="0"/>
        <v>0</v>
      </c>
      <c r="M8" s="200"/>
      <c r="N8" s="60"/>
      <c r="O8" s="200"/>
      <c r="P8" s="60"/>
      <c r="Q8" s="200"/>
      <c r="R8" s="60"/>
    </row>
    <row r="9" spans="2:20" ht="24" customHeight="1" x14ac:dyDescent="0.25">
      <c r="B9" s="61"/>
      <c r="C9" s="242"/>
      <c r="D9" s="242"/>
      <c r="E9" s="242"/>
      <c r="F9" s="242"/>
      <c r="G9" s="242"/>
      <c r="H9" s="242"/>
      <c r="I9" s="242"/>
      <c r="J9" s="242"/>
      <c r="K9" s="242"/>
      <c r="L9" s="197">
        <f t="shared" si="0"/>
        <v>0</v>
      </c>
      <c r="M9" s="200"/>
      <c r="N9" s="60"/>
      <c r="O9" s="200"/>
      <c r="P9" s="60"/>
      <c r="Q9" s="200"/>
      <c r="R9" s="60"/>
    </row>
    <row r="10" spans="2:20" ht="24" customHeight="1" x14ac:dyDescent="0.25">
      <c r="B10" s="61"/>
      <c r="C10" s="237"/>
      <c r="D10" s="237"/>
      <c r="E10" s="237"/>
      <c r="F10" s="237"/>
      <c r="G10" s="237"/>
      <c r="H10" s="237"/>
      <c r="I10" s="237"/>
      <c r="J10" s="237"/>
      <c r="K10" s="237"/>
      <c r="L10" s="197">
        <f t="shared" si="0"/>
        <v>0</v>
      </c>
      <c r="M10" s="200"/>
      <c r="N10" s="62"/>
      <c r="O10" s="200"/>
      <c r="P10" s="60"/>
      <c r="Q10" s="200"/>
      <c r="R10" s="60"/>
    </row>
    <row r="11" spans="2:20" ht="24" customHeight="1" x14ac:dyDescent="0.2">
      <c r="B11" s="56"/>
      <c r="C11" s="237"/>
      <c r="D11" s="237"/>
      <c r="E11" s="237"/>
      <c r="F11" s="237"/>
      <c r="G11" s="237"/>
      <c r="H11" s="237"/>
      <c r="I11" s="237"/>
      <c r="J11" s="237"/>
      <c r="K11" s="237"/>
      <c r="L11" s="197">
        <f t="shared" ref="L11:L22" si="1">SUM(M11:R11)</f>
        <v>0</v>
      </c>
      <c r="M11" s="200"/>
      <c r="N11" s="60"/>
      <c r="O11" s="200"/>
      <c r="P11" s="60"/>
      <c r="Q11" s="200"/>
      <c r="R11" s="60"/>
    </row>
    <row r="12" spans="2:20" ht="24" customHeight="1" x14ac:dyDescent="0.2">
      <c r="B12" s="56"/>
      <c r="C12" s="237"/>
      <c r="D12" s="237"/>
      <c r="E12" s="237"/>
      <c r="F12" s="237"/>
      <c r="G12" s="237"/>
      <c r="H12" s="237"/>
      <c r="I12" s="237"/>
      <c r="J12" s="237"/>
      <c r="K12" s="237"/>
      <c r="L12" s="197">
        <f t="shared" si="1"/>
        <v>0</v>
      </c>
      <c r="M12" s="200"/>
      <c r="N12" s="60"/>
      <c r="O12" s="200"/>
      <c r="P12" s="60"/>
      <c r="Q12" s="200"/>
      <c r="R12" s="60"/>
    </row>
    <row r="13" spans="2:20" ht="24" customHeight="1" x14ac:dyDescent="0.2">
      <c r="B13" s="56"/>
      <c r="C13" s="237"/>
      <c r="D13" s="237"/>
      <c r="E13" s="237"/>
      <c r="F13" s="237"/>
      <c r="G13" s="237"/>
      <c r="H13" s="237"/>
      <c r="I13" s="237"/>
      <c r="J13" s="237"/>
      <c r="K13" s="237"/>
      <c r="L13" s="197">
        <f t="shared" si="1"/>
        <v>0</v>
      </c>
      <c r="M13" s="200"/>
      <c r="N13" s="60"/>
      <c r="O13" s="200"/>
      <c r="P13" s="60"/>
      <c r="Q13" s="200"/>
      <c r="R13" s="60"/>
    </row>
    <row r="14" spans="2:20" ht="24" customHeight="1" x14ac:dyDescent="0.2">
      <c r="B14" s="56"/>
      <c r="C14" s="237"/>
      <c r="D14" s="237"/>
      <c r="E14" s="237"/>
      <c r="F14" s="237"/>
      <c r="G14" s="237"/>
      <c r="H14" s="237"/>
      <c r="I14" s="237"/>
      <c r="J14" s="237"/>
      <c r="K14" s="237"/>
      <c r="L14" s="197">
        <v>0</v>
      </c>
      <c r="M14" s="200"/>
      <c r="N14" s="60"/>
      <c r="O14" s="200"/>
      <c r="P14" s="60"/>
      <c r="Q14" s="200"/>
      <c r="R14" s="60"/>
    </row>
    <row r="15" spans="2:20" ht="24" customHeight="1" x14ac:dyDescent="0.2">
      <c r="B15" s="56"/>
      <c r="C15" s="237"/>
      <c r="D15" s="237"/>
      <c r="E15" s="237"/>
      <c r="F15" s="237"/>
      <c r="G15" s="237"/>
      <c r="H15" s="237"/>
      <c r="I15" s="237"/>
      <c r="J15" s="237"/>
      <c r="K15" s="237"/>
      <c r="L15" s="197">
        <f t="shared" si="1"/>
        <v>0</v>
      </c>
      <c r="M15" s="200"/>
      <c r="N15" s="60"/>
      <c r="O15" s="200"/>
      <c r="P15" s="60"/>
      <c r="Q15" s="200"/>
      <c r="R15" s="60"/>
    </row>
    <row r="16" spans="2:20" ht="24" customHeight="1" x14ac:dyDescent="0.2">
      <c r="B16" s="56"/>
      <c r="C16" s="237"/>
      <c r="D16" s="237"/>
      <c r="E16" s="237"/>
      <c r="F16" s="237"/>
      <c r="G16" s="237"/>
      <c r="H16" s="237"/>
      <c r="I16" s="237"/>
      <c r="J16" s="237"/>
      <c r="K16" s="237"/>
      <c r="L16" s="197">
        <f t="shared" si="1"/>
        <v>0</v>
      </c>
      <c r="M16" s="200"/>
      <c r="N16" s="60"/>
      <c r="O16" s="200"/>
      <c r="P16" s="60"/>
      <c r="Q16" s="200"/>
      <c r="R16" s="60"/>
    </row>
    <row r="17" spans="2:18" ht="24" customHeight="1" x14ac:dyDescent="0.2">
      <c r="B17" s="56"/>
      <c r="C17" s="237"/>
      <c r="D17" s="237"/>
      <c r="E17" s="237"/>
      <c r="F17" s="237"/>
      <c r="G17" s="237"/>
      <c r="H17" s="237"/>
      <c r="I17" s="237"/>
      <c r="J17" s="237"/>
      <c r="K17" s="237"/>
      <c r="L17" s="197">
        <f t="shared" si="1"/>
        <v>0</v>
      </c>
      <c r="M17" s="200"/>
      <c r="N17" s="60"/>
      <c r="O17" s="200"/>
      <c r="P17" s="60"/>
      <c r="Q17" s="200"/>
      <c r="R17" s="60"/>
    </row>
    <row r="18" spans="2:18" ht="24" customHeight="1" x14ac:dyDescent="0.2">
      <c r="B18" s="56"/>
      <c r="C18" s="237"/>
      <c r="D18" s="237"/>
      <c r="E18" s="237"/>
      <c r="F18" s="237"/>
      <c r="G18" s="237"/>
      <c r="H18" s="237"/>
      <c r="I18" s="237"/>
      <c r="J18" s="237"/>
      <c r="K18" s="237"/>
      <c r="L18" s="197">
        <f t="shared" si="1"/>
        <v>0</v>
      </c>
      <c r="M18" s="200"/>
      <c r="N18" s="60"/>
      <c r="O18" s="200"/>
      <c r="P18" s="60"/>
      <c r="Q18" s="200"/>
      <c r="R18" s="60"/>
    </row>
    <row r="19" spans="2:18" ht="24" customHeight="1" x14ac:dyDescent="0.2">
      <c r="B19" s="56"/>
      <c r="C19" s="237"/>
      <c r="D19" s="237"/>
      <c r="E19" s="237"/>
      <c r="F19" s="237"/>
      <c r="G19" s="237"/>
      <c r="H19" s="237"/>
      <c r="I19" s="237"/>
      <c r="J19" s="237"/>
      <c r="K19" s="237"/>
      <c r="L19" s="197">
        <f>SUM(M19:R19)</f>
        <v>0</v>
      </c>
      <c r="M19" s="200"/>
      <c r="N19" s="60"/>
      <c r="O19" s="200"/>
      <c r="P19" s="60"/>
      <c r="Q19" s="200"/>
      <c r="R19" s="60"/>
    </row>
    <row r="20" spans="2:18" ht="24" customHeight="1" x14ac:dyDescent="0.2">
      <c r="B20" s="56"/>
      <c r="C20" s="237"/>
      <c r="D20" s="237"/>
      <c r="E20" s="237"/>
      <c r="F20" s="237"/>
      <c r="G20" s="237"/>
      <c r="H20" s="237"/>
      <c r="I20" s="237"/>
      <c r="J20" s="237"/>
      <c r="K20" s="237"/>
      <c r="L20" s="197">
        <f t="shared" si="1"/>
        <v>0</v>
      </c>
      <c r="M20" s="200"/>
      <c r="N20" s="60"/>
      <c r="O20" s="200"/>
      <c r="P20" s="60"/>
      <c r="Q20" s="200"/>
      <c r="R20" s="60"/>
    </row>
    <row r="21" spans="2:18" ht="24" customHeight="1" x14ac:dyDescent="0.2">
      <c r="B21" s="56"/>
      <c r="C21" s="237"/>
      <c r="D21" s="237"/>
      <c r="E21" s="237"/>
      <c r="F21" s="237"/>
      <c r="G21" s="237"/>
      <c r="H21" s="237"/>
      <c r="I21" s="237"/>
      <c r="J21" s="237"/>
      <c r="K21" s="237"/>
      <c r="L21" s="197">
        <f t="shared" si="1"/>
        <v>0</v>
      </c>
      <c r="M21" s="200"/>
      <c r="N21" s="60"/>
      <c r="O21" s="200"/>
      <c r="P21" s="60"/>
      <c r="Q21" s="200"/>
      <c r="R21" s="60"/>
    </row>
    <row r="22" spans="2:18" ht="24" customHeight="1" x14ac:dyDescent="0.2">
      <c r="B22" s="56"/>
      <c r="C22" s="237"/>
      <c r="D22" s="237"/>
      <c r="E22" s="237"/>
      <c r="F22" s="237"/>
      <c r="G22" s="237"/>
      <c r="H22" s="237"/>
      <c r="I22" s="237"/>
      <c r="J22" s="237"/>
      <c r="K22" s="237"/>
      <c r="L22" s="197">
        <f t="shared" si="1"/>
        <v>0</v>
      </c>
      <c r="M22" s="200"/>
      <c r="N22" s="60"/>
      <c r="O22" s="200"/>
      <c r="P22" s="60"/>
      <c r="Q22" s="200"/>
      <c r="R22" s="60"/>
    </row>
    <row r="23" spans="2:18" ht="24" customHeight="1" x14ac:dyDescent="0.25">
      <c r="B23" s="239"/>
      <c r="C23" s="239"/>
      <c r="D23" s="239"/>
      <c r="E23" s="239"/>
      <c r="F23" s="239"/>
      <c r="G23" s="239"/>
      <c r="H23" s="239"/>
      <c r="I23" s="240" t="s">
        <v>7</v>
      </c>
      <c r="J23" s="240"/>
      <c r="K23" s="240"/>
      <c r="L23" s="198">
        <f t="shared" ref="L23:R23" si="2">SUM(L6:L22)</f>
        <v>0</v>
      </c>
      <c r="M23" s="199">
        <f t="shared" si="2"/>
        <v>0</v>
      </c>
      <c r="N23" s="199">
        <f t="shared" si="2"/>
        <v>0</v>
      </c>
      <c r="O23" s="199">
        <f t="shared" si="2"/>
        <v>0</v>
      </c>
      <c r="P23" s="199">
        <f t="shared" si="2"/>
        <v>0</v>
      </c>
      <c r="Q23" s="199">
        <f t="shared" si="2"/>
        <v>0</v>
      </c>
      <c r="R23" s="199">
        <f t="shared" si="2"/>
        <v>0</v>
      </c>
    </row>
    <row r="24" spans="2:18" x14ac:dyDescent="0.2">
      <c r="L24" s="24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73" t="s">
        <v>28</v>
      </c>
      <c r="C1" s="273"/>
      <c r="D1" s="273"/>
      <c r="E1" s="273"/>
      <c r="F1" s="273"/>
      <c r="G1" s="273"/>
      <c r="H1" s="273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2" t="str">
        <f>'TASK LIST SC'!D2:D2</f>
        <v/>
      </c>
      <c r="C3" s="182" t="str">
        <f>'TASK LIST SC'!D3</f>
        <v/>
      </c>
      <c r="D3" s="182" t="str">
        <f>'TASK LIST SC'!F2</f>
        <v/>
      </c>
      <c r="E3" s="182" t="str">
        <f>'TASK LIST SC'!F3</f>
        <v/>
      </c>
      <c r="F3" s="59"/>
      <c r="G3" s="59"/>
      <c r="H3" s="183" t="str">
        <f>'TASK LIST SC'!I3</f>
        <v/>
      </c>
    </row>
    <row r="4" spans="2:12" ht="28.5" customHeight="1" x14ac:dyDescent="0.2">
      <c r="B4" s="270">
        <f>'TASK LIST SC'!N2</f>
        <v>0</v>
      </c>
      <c r="C4" s="271"/>
      <c r="D4" s="271"/>
      <c r="E4" s="271"/>
      <c r="F4" s="271"/>
      <c r="G4" s="271"/>
      <c r="H4" s="272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4">
        <v>90</v>
      </c>
      <c r="F6" s="74"/>
      <c r="G6" s="185">
        <f>C6*D6*F6</f>
        <v>0</v>
      </c>
      <c r="H6" s="188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4">
        <f>(E6*1.5)</f>
        <v>135</v>
      </c>
      <c r="F7" s="74"/>
      <c r="G7" s="185">
        <f>C7*D7*F7</f>
        <v>0</v>
      </c>
      <c r="H7" s="188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4">
        <f>E6*1.5</f>
        <v>135</v>
      </c>
      <c r="F8" s="74"/>
      <c r="G8" s="185">
        <f>C8*D8*F8</f>
        <v>0</v>
      </c>
      <c r="H8" s="188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4">
        <f>E6*1.5</f>
        <v>135</v>
      </c>
      <c r="F9" s="74"/>
      <c r="G9" s="185">
        <f>C9*D9*F9</f>
        <v>0</v>
      </c>
      <c r="H9" s="188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6">
        <f>SUM(G6:G9)</f>
        <v>0</v>
      </c>
      <c r="H10" s="189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7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4">
        <v>90</v>
      </c>
      <c r="F13" s="96"/>
      <c r="G13" s="185">
        <f>C13*D13*F13</f>
        <v>0</v>
      </c>
      <c r="H13" s="188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4">
        <v>135</v>
      </c>
      <c r="F14" s="96"/>
      <c r="G14" s="185">
        <f>C14*D14*F14</f>
        <v>0</v>
      </c>
      <c r="H14" s="188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4">
        <f>(E13*1.5)</f>
        <v>135</v>
      </c>
      <c r="F15" s="96"/>
      <c r="G15" s="185">
        <f>C15*D15*F15</f>
        <v>0</v>
      </c>
      <c r="H15" s="188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4">
        <f>(E13*1.5)</f>
        <v>135</v>
      </c>
      <c r="F16" s="96"/>
      <c r="G16" s="185">
        <f>C16*D16*F16</f>
        <v>0</v>
      </c>
      <c r="H16" s="188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6">
        <f>SUM(G13:G16)</f>
        <v>0</v>
      </c>
      <c r="H17" s="189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7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4">
        <v>132</v>
      </c>
      <c r="F20" s="74"/>
      <c r="G20" s="185">
        <f>C20*D20*F20</f>
        <v>0</v>
      </c>
      <c r="H20" s="188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4">
        <f>(E20*1.5)</f>
        <v>198</v>
      </c>
      <c r="F21" s="74"/>
      <c r="G21" s="185">
        <f>C21*D21*F21</f>
        <v>0</v>
      </c>
      <c r="H21" s="188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4">
        <f>E21</f>
        <v>198</v>
      </c>
      <c r="F22" s="74"/>
      <c r="G22" s="185">
        <f>C22*D22*F22</f>
        <v>0</v>
      </c>
      <c r="H22" s="188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4">
        <f>E22</f>
        <v>198</v>
      </c>
      <c r="F23" s="74"/>
      <c r="G23" s="185">
        <f>C23*D23*F23</f>
        <v>0</v>
      </c>
      <c r="H23" s="188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6">
        <f>SUM(G20:G23)</f>
        <v>0</v>
      </c>
      <c r="H24" s="189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7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4">
        <v>106.25</v>
      </c>
      <c r="F27" s="96"/>
      <c r="G27" s="185">
        <f>C27*D27*F27</f>
        <v>0</v>
      </c>
      <c r="H27" s="188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4">
        <f>(E27*1.5)</f>
        <v>159.375</v>
      </c>
      <c r="F28" s="96"/>
      <c r="G28" s="185">
        <f>C28*D28*F28</f>
        <v>0</v>
      </c>
      <c r="H28" s="188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4">
        <f>(E27*1.5)</f>
        <v>159.375</v>
      </c>
      <c r="F29" s="96"/>
      <c r="G29" s="185">
        <f>C29*D29*F29</f>
        <v>0</v>
      </c>
      <c r="H29" s="188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4">
        <f>(E27*1.5)</f>
        <v>159.375</v>
      </c>
      <c r="F30" s="96"/>
      <c r="G30" s="185">
        <f>C30*D30*F30</f>
        <v>0</v>
      </c>
      <c r="H30" s="188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6">
        <f>SUM(G27:G30)</f>
        <v>0</v>
      </c>
      <c r="H31" s="189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7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4">
        <v>145</v>
      </c>
      <c r="F34" s="96"/>
      <c r="G34" s="185">
        <f>C34*D34*F34</f>
        <v>0</v>
      </c>
      <c r="H34" s="188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4">
        <f>(E34*1.5)</f>
        <v>217.5</v>
      </c>
      <c r="F35" s="96"/>
      <c r="G35" s="185">
        <f>C35*D35*F35</f>
        <v>0</v>
      </c>
      <c r="H35" s="188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4">
        <f>E34*1.5</f>
        <v>217.5</v>
      </c>
      <c r="F36" s="96"/>
      <c r="G36" s="185">
        <f>C36*D36*F36</f>
        <v>0</v>
      </c>
      <c r="H36" s="188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4">
        <f>E34*1.5</f>
        <v>217.5</v>
      </c>
      <c r="F37" s="96"/>
      <c r="G37" s="185">
        <f>C37*D37*F37</f>
        <v>0</v>
      </c>
      <c r="H37" s="188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6">
        <f>SUM(G34:G37)</f>
        <v>0</v>
      </c>
      <c r="H38" s="189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7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187</v>
      </c>
      <c r="C41" s="72"/>
      <c r="D41" s="73">
        <v>1</v>
      </c>
      <c r="E41" s="184">
        <v>90</v>
      </c>
      <c r="F41" s="96"/>
      <c r="G41" s="185">
        <f>C41*D41*F41</f>
        <v>0</v>
      </c>
      <c r="H41" s="188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4">
        <v>90</v>
      </c>
      <c r="F42" s="96"/>
      <c r="G42" s="185">
        <f>C42*D42*F42</f>
        <v>0</v>
      </c>
      <c r="H42" s="188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4">
        <v>142.5</v>
      </c>
      <c r="F43" s="96"/>
      <c r="G43" s="185">
        <f>C43*D43*F43</f>
        <v>0</v>
      </c>
      <c r="H43" s="188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4">
        <v>112.5</v>
      </c>
      <c r="F44" s="96"/>
      <c r="G44" s="185">
        <f>C44*D44*F44</f>
        <v>0</v>
      </c>
      <c r="H44" s="188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6">
        <f>SUM(G41:G44)</f>
        <v>0</v>
      </c>
      <c r="H45" s="189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7">
        <f>'TASK LIST SC'!R23</f>
        <v>0</v>
      </c>
      <c r="H46" s="9"/>
    </row>
    <row r="47" spans="2:8" ht="21.75" customHeight="1" x14ac:dyDescent="0.25">
      <c r="B47" s="273" t="s">
        <v>29</v>
      </c>
      <c r="C47" s="273"/>
      <c r="D47" s="273"/>
      <c r="E47" s="273"/>
      <c r="F47" s="273"/>
      <c r="G47" s="273"/>
      <c r="H47" s="273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2" t="str">
        <f t="shared" ref="B49:H49" si="0">B3</f>
        <v/>
      </c>
      <c r="C49" s="182" t="str">
        <f t="shared" si="0"/>
        <v/>
      </c>
      <c r="D49" s="182" t="str">
        <f t="shared" si="0"/>
        <v/>
      </c>
      <c r="E49" s="182" t="str">
        <f t="shared" si="0"/>
        <v/>
      </c>
      <c r="F49" s="66"/>
      <c r="G49" s="66"/>
      <c r="H49" s="190" t="str">
        <f t="shared" si="0"/>
        <v/>
      </c>
    </row>
    <row r="50" spans="2:13" ht="28.5" customHeight="1" x14ac:dyDescent="0.2">
      <c r="B50" s="75" t="s">
        <v>36</v>
      </c>
      <c r="C50" s="274">
        <f>B4</f>
        <v>0</v>
      </c>
      <c r="D50" s="275"/>
      <c r="E50" s="275"/>
      <c r="F50" s="275"/>
      <c r="G50" s="275"/>
      <c r="H50" s="275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8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0">
        <v>2.25</v>
      </c>
      <c r="F54" s="72"/>
      <c r="G54" s="191">
        <f>C54*D54*F54</f>
        <v>0</v>
      </c>
      <c r="H54" s="188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0">
        <v>2.25</v>
      </c>
      <c r="F56" s="74"/>
      <c r="G56" s="191">
        <f>C56*D56*F56</f>
        <v>0</v>
      </c>
      <c r="H56" s="188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2">
        <v>1.75</v>
      </c>
      <c r="F58" s="74"/>
      <c r="G58" s="185">
        <f>C58*D58*F58</f>
        <v>0</v>
      </c>
      <c r="H58" s="188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8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76" t="s">
        <v>48</v>
      </c>
      <c r="C61" s="276"/>
      <c r="D61" s="276"/>
      <c r="E61" s="276"/>
      <c r="I61" s="33"/>
      <c r="J61" s="1"/>
      <c r="K61" s="1"/>
      <c r="L61" s="1"/>
      <c r="M61" s="1"/>
    </row>
    <row r="62" spans="2:13" ht="15.75" customHeight="1" x14ac:dyDescent="0.2">
      <c r="B62" s="269" t="s">
        <v>44</v>
      </c>
      <c r="C62" s="269"/>
      <c r="D62" s="269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62"/>
      <c r="C63" s="262"/>
      <c r="D63" s="262"/>
      <c r="E63" s="81"/>
      <c r="F63" s="81"/>
      <c r="G63" s="82"/>
      <c r="H63" s="188">
        <f>E63*F63*G63</f>
        <v>0</v>
      </c>
    </row>
    <row r="64" spans="2:13" ht="15.75" customHeight="1" x14ac:dyDescent="0.2">
      <c r="B64" s="262"/>
      <c r="C64" s="262"/>
      <c r="D64" s="262"/>
      <c r="E64" s="81"/>
      <c r="F64" s="81"/>
      <c r="G64" s="82"/>
      <c r="H64" s="188">
        <f t="shared" ref="H64:H82" si="1">E64*F64*G64</f>
        <v>0</v>
      </c>
    </row>
    <row r="65" spans="2:8" ht="15.75" customHeight="1" x14ac:dyDescent="0.2">
      <c r="B65" s="262"/>
      <c r="C65" s="262"/>
      <c r="D65" s="262"/>
      <c r="E65" s="81"/>
      <c r="F65" s="81"/>
      <c r="G65" s="82">
        <v>0</v>
      </c>
      <c r="H65" s="188">
        <f t="shared" si="1"/>
        <v>0</v>
      </c>
    </row>
    <row r="66" spans="2:8" ht="15.75" customHeight="1" x14ac:dyDescent="0.2">
      <c r="B66" s="268"/>
      <c r="C66" s="262"/>
      <c r="D66" s="262"/>
      <c r="E66" s="81"/>
      <c r="F66" s="81"/>
      <c r="G66" s="82">
        <v>0</v>
      </c>
      <c r="H66" s="188">
        <f t="shared" si="1"/>
        <v>0</v>
      </c>
    </row>
    <row r="67" spans="2:8" ht="15.75" customHeight="1" x14ac:dyDescent="0.2">
      <c r="B67" s="268"/>
      <c r="C67" s="262"/>
      <c r="D67" s="262"/>
      <c r="E67" s="81"/>
      <c r="F67" s="81"/>
      <c r="G67" s="82">
        <v>0</v>
      </c>
      <c r="H67" s="188">
        <f t="shared" si="1"/>
        <v>0</v>
      </c>
    </row>
    <row r="68" spans="2:8" ht="15.75" customHeight="1" x14ac:dyDescent="0.2">
      <c r="B68" s="262"/>
      <c r="C68" s="262"/>
      <c r="D68" s="262"/>
      <c r="E68" s="81"/>
      <c r="F68" s="81"/>
      <c r="G68" s="82">
        <v>0</v>
      </c>
      <c r="H68" s="188">
        <f t="shared" si="1"/>
        <v>0</v>
      </c>
    </row>
    <row r="69" spans="2:8" ht="15.75" customHeight="1" x14ac:dyDescent="0.2">
      <c r="B69" s="262"/>
      <c r="C69" s="262"/>
      <c r="D69" s="262"/>
      <c r="E69" s="81"/>
      <c r="F69" s="81"/>
      <c r="G69" s="82">
        <v>0</v>
      </c>
      <c r="H69" s="188">
        <f t="shared" si="1"/>
        <v>0</v>
      </c>
    </row>
    <row r="70" spans="2:8" ht="15.75" customHeight="1" x14ac:dyDescent="0.2">
      <c r="B70" s="262"/>
      <c r="C70" s="262"/>
      <c r="D70" s="262"/>
      <c r="E70" s="81"/>
      <c r="F70" s="81"/>
      <c r="G70" s="82">
        <v>0</v>
      </c>
      <c r="H70" s="188">
        <f t="shared" si="1"/>
        <v>0</v>
      </c>
    </row>
    <row r="71" spans="2:8" ht="15.75" customHeight="1" x14ac:dyDescent="0.2">
      <c r="B71" s="262"/>
      <c r="C71" s="262"/>
      <c r="D71" s="262"/>
      <c r="E71" s="81"/>
      <c r="F71" s="81"/>
      <c r="G71" s="82">
        <v>0</v>
      </c>
      <c r="H71" s="188">
        <f t="shared" si="1"/>
        <v>0</v>
      </c>
    </row>
    <row r="72" spans="2:8" ht="15.75" customHeight="1" x14ac:dyDescent="0.2">
      <c r="B72" s="262"/>
      <c r="C72" s="262"/>
      <c r="D72" s="262"/>
      <c r="E72" s="81"/>
      <c r="F72" s="81"/>
      <c r="G72" s="82">
        <v>0</v>
      </c>
      <c r="H72" s="188">
        <f t="shared" si="1"/>
        <v>0</v>
      </c>
    </row>
    <row r="73" spans="2:8" ht="15.75" customHeight="1" x14ac:dyDescent="0.2">
      <c r="B73" s="262"/>
      <c r="C73" s="262"/>
      <c r="D73" s="262"/>
      <c r="E73" s="81"/>
      <c r="F73" s="81"/>
      <c r="G73" s="82">
        <v>0</v>
      </c>
      <c r="H73" s="188">
        <f t="shared" si="1"/>
        <v>0</v>
      </c>
    </row>
    <row r="74" spans="2:8" ht="15.75" customHeight="1" x14ac:dyDescent="0.2">
      <c r="B74" s="262"/>
      <c r="C74" s="262"/>
      <c r="D74" s="262"/>
      <c r="E74" s="81"/>
      <c r="F74" s="81"/>
      <c r="G74" s="82">
        <v>0</v>
      </c>
      <c r="H74" s="188">
        <f t="shared" si="1"/>
        <v>0</v>
      </c>
    </row>
    <row r="75" spans="2:8" ht="15.75" customHeight="1" x14ac:dyDescent="0.2">
      <c r="B75" s="262"/>
      <c r="C75" s="262"/>
      <c r="D75" s="262"/>
      <c r="E75" s="81"/>
      <c r="F75" s="81"/>
      <c r="G75" s="82">
        <v>0</v>
      </c>
      <c r="H75" s="188">
        <f t="shared" si="1"/>
        <v>0</v>
      </c>
    </row>
    <row r="76" spans="2:8" ht="15.75" customHeight="1" x14ac:dyDescent="0.2">
      <c r="B76" s="262"/>
      <c r="C76" s="262"/>
      <c r="D76" s="262"/>
      <c r="E76" s="81"/>
      <c r="F76" s="81"/>
      <c r="G76" s="82">
        <v>0</v>
      </c>
      <c r="H76" s="188">
        <f t="shared" si="1"/>
        <v>0</v>
      </c>
    </row>
    <row r="77" spans="2:8" ht="15.75" customHeight="1" x14ac:dyDescent="0.2">
      <c r="B77" s="262"/>
      <c r="C77" s="262"/>
      <c r="D77" s="262"/>
      <c r="E77" s="81"/>
      <c r="F77" s="81"/>
      <c r="G77" s="82">
        <v>0</v>
      </c>
      <c r="H77" s="188">
        <f t="shared" si="1"/>
        <v>0</v>
      </c>
    </row>
    <row r="78" spans="2:8" ht="15.75" customHeight="1" x14ac:dyDescent="0.2">
      <c r="B78" s="262"/>
      <c r="C78" s="262"/>
      <c r="D78" s="262"/>
      <c r="E78" s="81"/>
      <c r="F78" s="81"/>
      <c r="G78" s="82">
        <v>0</v>
      </c>
      <c r="H78" s="188">
        <f t="shared" si="1"/>
        <v>0</v>
      </c>
    </row>
    <row r="79" spans="2:8" ht="15.75" customHeight="1" x14ac:dyDescent="0.2">
      <c r="B79" s="262"/>
      <c r="C79" s="262"/>
      <c r="D79" s="262"/>
      <c r="E79" s="81"/>
      <c r="F79" s="81"/>
      <c r="G79" s="82">
        <v>0</v>
      </c>
      <c r="H79" s="188">
        <f t="shared" si="1"/>
        <v>0</v>
      </c>
    </row>
    <row r="80" spans="2:8" ht="15.75" customHeight="1" x14ac:dyDescent="0.2">
      <c r="B80" s="262"/>
      <c r="C80" s="262"/>
      <c r="D80" s="262"/>
      <c r="E80" s="81"/>
      <c r="F80" s="81"/>
      <c r="G80" s="82">
        <v>0</v>
      </c>
      <c r="H80" s="188">
        <f t="shared" si="1"/>
        <v>0</v>
      </c>
    </row>
    <row r="81" spans="2:8" ht="15.75" customHeight="1" x14ac:dyDescent="0.2">
      <c r="B81" s="262"/>
      <c r="C81" s="262"/>
      <c r="D81" s="262"/>
      <c r="E81" s="81"/>
      <c r="F81" s="81"/>
      <c r="G81" s="82">
        <v>0</v>
      </c>
      <c r="H81" s="188">
        <f t="shared" si="1"/>
        <v>0</v>
      </c>
    </row>
    <row r="82" spans="2:8" ht="15.75" customHeight="1" x14ac:dyDescent="0.2">
      <c r="B82" s="262"/>
      <c r="C82" s="262"/>
      <c r="D82" s="262"/>
      <c r="E82" s="81"/>
      <c r="F82" s="81"/>
      <c r="G82" s="82">
        <v>0</v>
      </c>
      <c r="H82" s="188">
        <f t="shared" si="1"/>
        <v>0</v>
      </c>
    </row>
    <row r="83" spans="2:8" ht="15.75" customHeight="1" x14ac:dyDescent="0.2">
      <c r="B83" s="264" t="s">
        <v>419</v>
      </c>
      <c r="C83" s="264"/>
      <c r="D83" s="264"/>
      <c r="E83" s="264"/>
      <c r="F83" s="264"/>
      <c r="G83" s="264"/>
      <c r="H83" s="264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2">
        <f>SUM(G10,G17,G24,G31,G38,G45)</f>
        <v>0</v>
      </c>
      <c r="D85" s="170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0">
        <f>H52</f>
        <v>0</v>
      </c>
      <c r="E86" s="265" t="s">
        <v>72</v>
      </c>
      <c r="F86" s="266"/>
      <c r="G86" s="267"/>
      <c r="H86" s="172">
        <v>3</v>
      </c>
    </row>
    <row r="87" spans="2:8" ht="15.75" customHeight="1" x14ac:dyDescent="0.25">
      <c r="B87" s="84" t="s">
        <v>49</v>
      </c>
      <c r="C87" s="85"/>
      <c r="D87" s="170">
        <f>SUM(H54,H56,H58)</f>
        <v>0</v>
      </c>
      <c r="E87" s="265" t="s">
        <v>69</v>
      </c>
      <c r="F87" s="266"/>
      <c r="G87" s="267"/>
      <c r="H87" s="172">
        <v>0.5</v>
      </c>
    </row>
    <row r="88" spans="2:8" ht="15.75" customHeight="1" x14ac:dyDescent="0.25">
      <c r="B88" s="84" t="s">
        <v>23</v>
      </c>
      <c r="C88" s="62"/>
      <c r="D88" s="170">
        <f>H60</f>
        <v>0</v>
      </c>
      <c r="E88" s="87" t="s">
        <v>91</v>
      </c>
      <c r="F88" s="201"/>
      <c r="G88" s="202"/>
      <c r="H88" s="172">
        <v>2</v>
      </c>
    </row>
    <row r="89" spans="2:8" ht="15.75" customHeight="1" x14ac:dyDescent="0.25">
      <c r="B89" s="84" t="s">
        <v>51</v>
      </c>
      <c r="C89" s="62"/>
      <c r="D89" s="170">
        <f>SUM(H63:H82)</f>
        <v>0</v>
      </c>
      <c r="E89" s="87" t="s">
        <v>92</v>
      </c>
      <c r="F89" s="88"/>
      <c r="G89" s="62"/>
      <c r="H89" s="194">
        <f>D90*(H86/100)+D90*(H87/100)+D90*(H88/100)</f>
        <v>0</v>
      </c>
    </row>
    <row r="90" spans="2:8" ht="31.5" customHeight="1" x14ac:dyDescent="0.2">
      <c r="B90" s="89" t="s">
        <v>64</v>
      </c>
      <c r="C90" s="193">
        <f>SUM(C85:C89)</f>
        <v>0</v>
      </c>
      <c r="D90" s="178">
        <f>SUM(D85:D89)</f>
        <v>0</v>
      </c>
      <c r="E90" s="263" t="s">
        <v>70</v>
      </c>
      <c r="F90" s="263"/>
      <c r="G90" s="263"/>
      <c r="H90" s="194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19" priority="1" stopIfTrue="1" operator="notEqual">
      <formula>$G$10</formula>
    </cfRule>
  </conditionalFormatting>
  <conditionalFormatting sqref="H88">
    <cfRule type="cellIs" dxfId="18" priority="2" stopIfTrue="1" operator="equal">
      <formula>0</formula>
    </cfRule>
  </conditionalFormatting>
  <conditionalFormatting sqref="G25">
    <cfRule type="cellIs" dxfId="17" priority="3" stopIfTrue="1" operator="notEqual">
      <formula>$G$24</formula>
    </cfRule>
  </conditionalFormatting>
  <conditionalFormatting sqref="G32">
    <cfRule type="cellIs" dxfId="16" priority="4" stopIfTrue="1" operator="notEqual">
      <formula>$G$31</formula>
    </cfRule>
  </conditionalFormatting>
  <conditionalFormatting sqref="G39">
    <cfRule type="cellIs" dxfId="15" priority="5" stopIfTrue="1" operator="notEqual">
      <formula>$G$38</formula>
    </cfRule>
  </conditionalFormatting>
  <conditionalFormatting sqref="G46">
    <cfRule type="cellIs" dxfId="14" priority="6" stopIfTrue="1" operator="notEqual">
      <formula>$G$45</formula>
    </cfRule>
  </conditionalFormatting>
  <conditionalFormatting sqref="G18">
    <cfRule type="cellIs" dxfId="13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T123"/>
  <sheetViews>
    <sheetView showGridLines="0" tabSelected="1" topLeftCell="C1" zoomScaleNormal="100" workbookViewId="0">
      <selection activeCell="J12" sqref="J12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</cols>
  <sheetData>
    <row r="1" spans="2:20" ht="23.25" customHeight="1" x14ac:dyDescent="0.25">
      <c r="B1" s="203" t="str">
        <f>'TASK LIST SC'!F2</f>
        <v/>
      </c>
      <c r="C1" s="279" t="str">
        <f>'TASK LIST SC'!F3</f>
        <v/>
      </c>
      <c r="D1" s="279"/>
      <c r="E1" s="278" t="s">
        <v>0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2:20" ht="17.25" customHeight="1" outlineLevel="1" x14ac:dyDescent="0.2">
      <c r="B2" s="97" t="s">
        <v>4</v>
      </c>
      <c r="C2" s="282" t="str">
        <f>'TASK LIST SC'!D2</f>
        <v/>
      </c>
      <c r="D2" s="283"/>
      <c r="E2" s="280" t="s">
        <v>420</v>
      </c>
      <c r="F2" s="280"/>
      <c r="G2" s="204">
        <f>SUM(F3:F7)</f>
        <v>6170</v>
      </c>
      <c r="H2" s="348"/>
      <c r="I2" s="348"/>
      <c r="J2" s="348"/>
      <c r="K2" s="277" t="s">
        <v>82</v>
      </c>
      <c r="L2" s="277"/>
      <c r="M2" s="206">
        <f>SUM(L3:L7)</f>
        <v>7237.5</v>
      </c>
      <c r="N2" s="107"/>
      <c r="O2" s="108"/>
    </row>
    <row r="3" spans="2:20" ht="17.25" customHeight="1" outlineLevel="1" x14ac:dyDescent="0.2">
      <c r="B3" s="97" t="s">
        <v>5</v>
      </c>
      <c r="C3" s="282" t="str">
        <f>'TASK LIST SC'!D3</f>
        <v/>
      </c>
      <c r="D3" s="283"/>
      <c r="E3" s="98" t="str">
        <f>E10</f>
        <v>CAT</v>
      </c>
      <c r="F3" s="286">
        <f>SUM(K11:K465)</f>
        <v>140</v>
      </c>
      <c r="G3" s="287"/>
      <c r="H3" s="348"/>
      <c r="I3" s="348"/>
      <c r="J3" s="348"/>
      <c r="K3" s="99" t="str">
        <f>E10</f>
        <v>CAT</v>
      </c>
      <c r="L3" s="205">
        <f>SUM(P11:P500)</f>
        <v>161.25</v>
      </c>
      <c r="M3" s="281" t="s">
        <v>105</v>
      </c>
      <c r="N3" s="281"/>
      <c r="O3" s="207">
        <f>SUM(M2-G2)</f>
        <v>1067.5</v>
      </c>
    </row>
    <row r="4" spans="2:20" ht="17.25" customHeight="1" outlineLevel="1" x14ac:dyDescent="0.2">
      <c r="B4" s="97" t="s">
        <v>8</v>
      </c>
      <c r="C4" s="282" t="str">
        <f>'TASK LIST SC'!J2</f>
        <v/>
      </c>
      <c r="D4" s="283"/>
      <c r="E4" s="98" t="str">
        <f>F10</f>
        <v>IPD</v>
      </c>
      <c r="F4" s="286">
        <f>SUM(L11:L514)</f>
        <v>1135</v>
      </c>
      <c r="G4" s="287"/>
      <c r="H4" s="348"/>
      <c r="I4" s="348"/>
      <c r="J4" s="348"/>
      <c r="K4" s="100" t="str">
        <f>L10</f>
        <v>IPD</v>
      </c>
      <c r="L4" s="205">
        <f>SUM(Q11:Q500)</f>
        <v>1351.875</v>
      </c>
      <c r="M4" s="101"/>
      <c r="N4" s="102"/>
      <c r="O4" s="103"/>
    </row>
    <row r="5" spans="2:20" ht="17.25" customHeight="1" outlineLevel="1" x14ac:dyDescent="0.2">
      <c r="B5" s="97" t="s">
        <v>6</v>
      </c>
      <c r="C5" s="284" t="str">
        <f>'TASK LIST SC'!I3</f>
        <v/>
      </c>
      <c r="D5" s="285"/>
      <c r="E5" s="98" t="str">
        <f>G10</f>
        <v>Coastal Casting</v>
      </c>
      <c r="F5" s="286">
        <f>SUM(M11:M482)</f>
        <v>1950</v>
      </c>
      <c r="G5" s="287"/>
      <c r="H5" s="348"/>
      <c r="I5" s="348"/>
      <c r="J5" s="348"/>
      <c r="K5" s="100" t="str">
        <f>M10</f>
        <v>Coastal Casting</v>
      </c>
      <c r="L5" s="205">
        <f>SUM(R11:R500)</f>
        <v>2306.25</v>
      </c>
      <c r="M5" s="101"/>
      <c r="N5" s="102"/>
      <c r="O5" s="103"/>
    </row>
    <row r="6" spans="2:20" ht="17.25" customHeight="1" outlineLevel="1" x14ac:dyDescent="0.2">
      <c r="E6" s="98" t="str">
        <f>H10</f>
        <v>Misc</v>
      </c>
      <c r="F6" s="286">
        <f>SUM(N11:N515)</f>
        <v>800</v>
      </c>
      <c r="G6" s="287"/>
      <c r="H6" s="348"/>
      <c r="I6" s="348"/>
      <c r="J6" s="348"/>
      <c r="K6" s="100" t="str">
        <f>N10</f>
        <v>Misc</v>
      </c>
      <c r="L6" s="205">
        <f>SUM(S11:S500)</f>
        <v>915</v>
      </c>
      <c r="M6" s="101"/>
      <c r="N6" s="102"/>
      <c r="O6" s="103"/>
    </row>
    <row r="7" spans="2:20" ht="17.25" customHeight="1" outlineLevel="1" x14ac:dyDescent="0.2">
      <c r="C7" s="14"/>
      <c r="E7" s="98" t="str">
        <f>I10</f>
        <v>ISC</v>
      </c>
      <c r="F7" s="286">
        <f>SUM(O11:O483)</f>
        <v>2145</v>
      </c>
      <c r="G7" s="287"/>
      <c r="H7" s="348"/>
      <c r="I7" s="348"/>
      <c r="J7" s="348"/>
      <c r="K7" s="100" t="str">
        <f>O10</f>
        <v>ISC</v>
      </c>
      <c r="L7" s="205">
        <f>SUM(T11:T500)</f>
        <v>2503.125</v>
      </c>
      <c r="M7" s="104"/>
      <c r="N7" s="105"/>
      <c r="O7" s="106"/>
    </row>
    <row r="8" spans="2:20" ht="17.25" customHeight="1" x14ac:dyDescent="0.2">
      <c r="B8" s="290" t="s">
        <v>1</v>
      </c>
      <c r="C8" s="290" t="s">
        <v>2</v>
      </c>
      <c r="D8" s="291" t="s">
        <v>3</v>
      </c>
      <c r="E8" s="289" t="s">
        <v>66</v>
      </c>
      <c r="F8" s="289"/>
      <c r="G8" s="289"/>
      <c r="H8" s="289"/>
      <c r="I8" s="289"/>
      <c r="J8" s="224"/>
      <c r="K8" s="288" t="s">
        <v>9</v>
      </c>
      <c r="L8" s="288"/>
      <c r="M8" s="288"/>
      <c r="N8" s="288"/>
      <c r="O8" s="288"/>
      <c r="P8" s="288" t="s">
        <v>431</v>
      </c>
      <c r="Q8" s="288"/>
      <c r="R8" s="288"/>
      <c r="S8" s="288"/>
      <c r="T8" s="288"/>
    </row>
    <row r="9" spans="2:20" ht="27.75" customHeight="1" x14ac:dyDescent="0.2">
      <c r="B9" s="290"/>
      <c r="C9" s="290"/>
      <c r="D9" s="291"/>
      <c r="E9" s="351" t="s">
        <v>94</v>
      </c>
      <c r="F9" s="352"/>
      <c r="G9" s="352"/>
      <c r="H9" s="352"/>
      <c r="I9" s="353"/>
      <c r="J9" s="225"/>
      <c r="K9" s="288"/>
      <c r="L9" s="288"/>
      <c r="M9" s="288"/>
      <c r="N9" s="288"/>
      <c r="O9" s="288"/>
      <c r="P9" s="288"/>
      <c r="Q9" s="288"/>
      <c r="R9" s="288"/>
      <c r="S9" s="288"/>
      <c r="T9" s="288"/>
    </row>
    <row r="10" spans="2:20" ht="17.25" customHeight="1" x14ac:dyDescent="0.2">
      <c r="B10" s="290"/>
      <c r="C10" s="290"/>
      <c r="D10" s="291"/>
      <c r="E10" s="109" t="s">
        <v>199</v>
      </c>
      <c r="F10" s="110" t="s">
        <v>355</v>
      </c>
      <c r="G10" s="110" t="s">
        <v>95</v>
      </c>
      <c r="H10" s="110" t="s">
        <v>200</v>
      </c>
      <c r="I10" s="110" t="s">
        <v>119</v>
      </c>
      <c r="J10" s="110" t="s">
        <v>120</v>
      </c>
      <c r="K10" s="124" t="str">
        <f>E10</f>
        <v>CAT</v>
      </c>
      <c r="L10" s="125" t="str">
        <f>F10</f>
        <v>IPD</v>
      </c>
      <c r="M10" s="125" t="str">
        <f>G10</f>
        <v>Coastal Casting</v>
      </c>
      <c r="N10" s="125" t="str">
        <f>H10</f>
        <v>Misc</v>
      </c>
      <c r="O10" s="125" t="str">
        <f>I10</f>
        <v>ISC</v>
      </c>
      <c r="P10" s="124" t="str">
        <f t="shared" ref="P10:T10" si="0">K10</f>
        <v>CAT</v>
      </c>
      <c r="Q10" s="124" t="str">
        <f t="shared" si="0"/>
        <v>IPD</v>
      </c>
      <c r="R10" s="124" t="str">
        <f t="shared" si="0"/>
        <v>Coastal Casting</v>
      </c>
      <c r="S10" s="124" t="str">
        <f t="shared" si="0"/>
        <v>Misc</v>
      </c>
      <c r="T10" s="124" t="str">
        <f t="shared" si="0"/>
        <v>ISC</v>
      </c>
    </row>
    <row r="11" spans="2:20" ht="15" customHeight="1" x14ac:dyDescent="0.25">
      <c r="B11" s="126" t="s">
        <v>432</v>
      </c>
      <c r="C11" s="127" t="s">
        <v>434</v>
      </c>
      <c r="D11" s="120">
        <v>5</v>
      </c>
      <c r="E11" s="349">
        <v>10</v>
      </c>
      <c r="F11" s="349">
        <v>200</v>
      </c>
      <c r="G11" s="349">
        <v>300</v>
      </c>
      <c r="H11" s="349">
        <v>40</v>
      </c>
      <c r="I11" s="349">
        <v>240</v>
      </c>
      <c r="J11" s="350">
        <v>0.2</v>
      </c>
      <c r="K11" s="208">
        <f t="shared" ref="K11:K13" si="1">D11*E11</f>
        <v>50</v>
      </c>
      <c r="L11" s="208">
        <f t="shared" ref="L11:L13" si="2">D11*F11</f>
        <v>1000</v>
      </c>
      <c r="M11" s="208">
        <f t="shared" ref="M11:M13" si="3">D11*G11</f>
        <v>1500</v>
      </c>
      <c r="N11" s="208">
        <f t="shared" ref="N11:N13" si="4">D11*H11</f>
        <v>200</v>
      </c>
      <c r="O11" s="208">
        <f>D11*I11</f>
        <v>1200</v>
      </c>
      <c r="P11" s="208">
        <f>(1+$J11)*K11</f>
        <v>60</v>
      </c>
      <c r="Q11" s="208">
        <f t="shared" ref="Q11:Q74" si="5">(1+$J11)*L11</f>
        <v>1200</v>
      </c>
      <c r="R11" s="208">
        <f t="shared" ref="R11:R74" si="6">(1+$J11)*M11</f>
        <v>1800</v>
      </c>
      <c r="S11" s="208">
        <f t="shared" ref="S11:S74" si="7">(1+$J11)*N11</f>
        <v>240</v>
      </c>
      <c r="T11" s="208">
        <f t="shared" ref="T11:T74" si="8">(1+$J11)*O11</f>
        <v>1440</v>
      </c>
    </row>
    <row r="12" spans="2:20" ht="15" customHeight="1" x14ac:dyDescent="0.25">
      <c r="B12" s="127" t="s">
        <v>433</v>
      </c>
      <c r="C12" s="127" t="s">
        <v>435</v>
      </c>
      <c r="D12" s="120">
        <v>3</v>
      </c>
      <c r="E12" s="349">
        <v>30</v>
      </c>
      <c r="F12" s="349">
        <v>45</v>
      </c>
      <c r="G12" s="349">
        <v>150</v>
      </c>
      <c r="H12" s="349">
        <v>200</v>
      </c>
      <c r="I12" s="349">
        <v>315</v>
      </c>
      <c r="J12" s="350">
        <v>0.125</v>
      </c>
      <c r="K12" s="208">
        <f t="shared" si="1"/>
        <v>90</v>
      </c>
      <c r="L12" s="208">
        <f t="shared" si="2"/>
        <v>135</v>
      </c>
      <c r="M12" s="208">
        <f t="shared" si="3"/>
        <v>450</v>
      </c>
      <c r="N12" s="208">
        <f t="shared" si="4"/>
        <v>600</v>
      </c>
      <c r="O12" s="208">
        <f t="shared" ref="O12:O13" si="9">D12*I12</f>
        <v>945</v>
      </c>
      <c r="P12" s="208">
        <f t="shared" ref="P12:P75" si="10">(1+$J12)*K12</f>
        <v>101.25</v>
      </c>
      <c r="Q12" s="208">
        <f t="shared" si="5"/>
        <v>151.875</v>
      </c>
      <c r="R12" s="208">
        <f t="shared" si="6"/>
        <v>506.25</v>
      </c>
      <c r="S12" s="208">
        <f t="shared" si="7"/>
        <v>675</v>
      </c>
      <c r="T12" s="208">
        <f t="shared" si="8"/>
        <v>1063.125</v>
      </c>
    </row>
    <row r="13" spans="2:20" ht="15" customHeight="1" x14ac:dyDescent="0.25">
      <c r="B13" s="127"/>
      <c r="C13" s="127"/>
      <c r="D13" s="120"/>
      <c r="E13" s="111"/>
      <c r="F13" s="111"/>
      <c r="G13" s="111"/>
      <c r="H13" s="111"/>
      <c r="I13" s="112"/>
      <c r="J13" s="112"/>
      <c r="K13" s="208">
        <f t="shared" si="1"/>
        <v>0</v>
      </c>
      <c r="L13" s="208">
        <f t="shared" si="2"/>
        <v>0</v>
      </c>
      <c r="M13" s="208">
        <f t="shared" si="3"/>
        <v>0</v>
      </c>
      <c r="N13" s="208">
        <f t="shared" si="4"/>
        <v>0</v>
      </c>
      <c r="O13" s="208">
        <f t="shared" si="9"/>
        <v>0</v>
      </c>
      <c r="P13" s="208">
        <f t="shared" si="10"/>
        <v>0</v>
      </c>
      <c r="Q13" s="208">
        <f t="shared" si="5"/>
        <v>0</v>
      </c>
      <c r="R13" s="208">
        <f t="shared" si="6"/>
        <v>0</v>
      </c>
      <c r="S13" s="208">
        <f t="shared" si="7"/>
        <v>0</v>
      </c>
      <c r="T13" s="208">
        <f t="shared" si="8"/>
        <v>0</v>
      </c>
    </row>
    <row r="14" spans="2:20" ht="15" customHeight="1" x14ac:dyDescent="0.2">
      <c r="B14" s="128"/>
      <c r="C14" s="129"/>
      <c r="D14" s="120"/>
      <c r="E14" s="111"/>
      <c r="F14" s="111"/>
      <c r="G14" s="111"/>
      <c r="H14" s="111"/>
      <c r="I14" s="112"/>
      <c r="J14" s="112"/>
      <c r="K14" s="208">
        <f t="shared" ref="K14" si="11">D14*E14</f>
        <v>0</v>
      </c>
      <c r="L14" s="208">
        <f t="shared" ref="L14" si="12">D14*F14</f>
        <v>0</v>
      </c>
      <c r="M14" s="208">
        <f t="shared" ref="M14" si="13">D14*G14</f>
        <v>0</v>
      </c>
      <c r="N14" s="208">
        <f t="shared" ref="N14" si="14">D14*H14</f>
        <v>0</v>
      </c>
      <c r="O14" s="208">
        <f t="shared" ref="O14" si="15">D14*I14</f>
        <v>0</v>
      </c>
      <c r="P14" s="208">
        <f t="shared" si="10"/>
        <v>0</v>
      </c>
      <c r="Q14" s="208">
        <f t="shared" si="5"/>
        <v>0</v>
      </c>
      <c r="R14" s="208">
        <f t="shared" si="6"/>
        <v>0</v>
      </c>
      <c r="S14" s="208">
        <f t="shared" si="7"/>
        <v>0</v>
      </c>
      <c r="T14" s="208">
        <f t="shared" si="8"/>
        <v>0</v>
      </c>
    </row>
    <row r="15" spans="2:20" ht="15" customHeight="1" x14ac:dyDescent="0.2">
      <c r="B15" s="128"/>
      <c r="C15" s="130"/>
      <c r="D15" s="120"/>
      <c r="E15" s="111"/>
      <c r="F15" s="111"/>
      <c r="G15" s="111"/>
      <c r="H15" s="111"/>
      <c r="I15" s="112"/>
      <c r="J15" s="112"/>
      <c r="K15" s="208">
        <f t="shared" ref="K15:K78" si="16">D15*E15</f>
        <v>0</v>
      </c>
      <c r="L15" s="208">
        <f t="shared" ref="L15:L78" si="17">D15*F15</f>
        <v>0</v>
      </c>
      <c r="M15" s="208">
        <f t="shared" ref="M15:M78" si="18">D15*G15</f>
        <v>0</v>
      </c>
      <c r="N15" s="208">
        <f t="shared" ref="N15:N78" si="19">D15*H15</f>
        <v>0</v>
      </c>
      <c r="O15" s="208">
        <f t="shared" ref="O15:O78" si="20">D15*I15</f>
        <v>0</v>
      </c>
      <c r="P15" s="208">
        <f t="shared" si="10"/>
        <v>0</v>
      </c>
      <c r="Q15" s="208">
        <f t="shared" si="5"/>
        <v>0</v>
      </c>
      <c r="R15" s="208">
        <f t="shared" si="6"/>
        <v>0</v>
      </c>
      <c r="S15" s="208">
        <f t="shared" si="7"/>
        <v>0</v>
      </c>
      <c r="T15" s="208">
        <f t="shared" si="8"/>
        <v>0</v>
      </c>
    </row>
    <row r="16" spans="2:20" ht="15" customHeight="1" x14ac:dyDescent="0.2">
      <c r="B16" s="128"/>
      <c r="C16" s="131"/>
      <c r="D16" s="120"/>
      <c r="E16" s="111"/>
      <c r="F16" s="111"/>
      <c r="G16" s="111"/>
      <c r="H16" s="111"/>
      <c r="I16" s="112"/>
      <c r="J16" s="112"/>
      <c r="K16" s="208">
        <f t="shared" si="16"/>
        <v>0</v>
      </c>
      <c r="L16" s="208">
        <f t="shared" si="17"/>
        <v>0</v>
      </c>
      <c r="M16" s="208">
        <f t="shared" si="18"/>
        <v>0</v>
      </c>
      <c r="N16" s="208">
        <f t="shared" si="19"/>
        <v>0</v>
      </c>
      <c r="O16" s="208">
        <f t="shared" si="20"/>
        <v>0</v>
      </c>
      <c r="P16" s="208">
        <f t="shared" si="10"/>
        <v>0</v>
      </c>
      <c r="Q16" s="208">
        <f t="shared" si="5"/>
        <v>0</v>
      </c>
      <c r="R16" s="208">
        <f t="shared" si="6"/>
        <v>0</v>
      </c>
      <c r="S16" s="208">
        <f t="shared" si="7"/>
        <v>0</v>
      </c>
      <c r="T16" s="208">
        <f t="shared" si="8"/>
        <v>0</v>
      </c>
    </row>
    <row r="17" spans="2:20" ht="15" customHeight="1" x14ac:dyDescent="0.2">
      <c r="B17" s="128"/>
      <c r="C17" s="130"/>
      <c r="D17" s="120"/>
      <c r="E17" s="111"/>
      <c r="F17" s="111"/>
      <c r="G17" s="111"/>
      <c r="H17" s="111"/>
      <c r="I17" s="112"/>
      <c r="J17" s="112"/>
      <c r="K17" s="208">
        <f t="shared" si="16"/>
        <v>0</v>
      </c>
      <c r="L17" s="208">
        <f t="shared" si="17"/>
        <v>0</v>
      </c>
      <c r="M17" s="208">
        <f t="shared" si="18"/>
        <v>0</v>
      </c>
      <c r="N17" s="208">
        <f t="shared" si="19"/>
        <v>0</v>
      </c>
      <c r="O17" s="208">
        <f t="shared" si="20"/>
        <v>0</v>
      </c>
      <c r="P17" s="208">
        <f t="shared" si="10"/>
        <v>0</v>
      </c>
      <c r="Q17" s="208">
        <f t="shared" si="5"/>
        <v>0</v>
      </c>
      <c r="R17" s="208">
        <f t="shared" si="6"/>
        <v>0</v>
      </c>
      <c r="S17" s="208">
        <f t="shared" si="7"/>
        <v>0</v>
      </c>
      <c r="T17" s="208">
        <f t="shared" si="8"/>
        <v>0</v>
      </c>
    </row>
    <row r="18" spans="2:20" ht="15" customHeight="1" x14ac:dyDescent="0.2">
      <c r="B18" s="132"/>
      <c r="C18" s="117"/>
      <c r="D18" s="119"/>
      <c r="E18" s="111"/>
      <c r="F18" s="111"/>
      <c r="G18" s="111"/>
      <c r="H18" s="111"/>
      <c r="I18" s="112"/>
      <c r="J18" s="112"/>
      <c r="K18" s="208">
        <f t="shared" si="16"/>
        <v>0</v>
      </c>
      <c r="L18" s="208">
        <f t="shared" si="17"/>
        <v>0</v>
      </c>
      <c r="M18" s="208">
        <f t="shared" si="18"/>
        <v>0</v>
      </c>
      <c r="N18" s="208">
        <f t="shared" si="19"/>
        <v>0</v>
      </c>
      <c r="O18" s="208">
        <f t="shared" si="20"/>
        <v>0</v>
      </c>
      <c r="P18" s="208">
        <f t="shared" si="10"/>
        <v>0</v>
      </c>
      <c r="Q18" s="208">
        <f t="shared" si="5"/>
        <v>0</v>
      </c>
      <c r="R18" s="208">
        <f t="shared" si="6"/>
        <v>0</v>
      </c>
      <c r="S18" s="208">
        <f t="shared" si="7"/>
        <v>0</v>
      </c>
      <c r="T18" s="208">
        <f t="shared" si="8"/>
        <v>0</v>
      </c>
    </row>
    <row r="19" spans="2:20" ht="15" customHeight="1" x14ac:dyDescent="0.2">
      <c r="B19" s="133"/>
      <c r="C19" s="130"/>
      <c r="D19" s="120"/>
      <c r="E19" s="111"/>
      <c r="F19" s="111"/>
      <c r="G19" s="111"/>
      <c r="H19" s="111"/>
      <c r="I19" s="112"/>
      <c r="J19" s="112"/>
      <c r="K19" s="208">
        <f t="shared" si="16"/>
        <v>0</v>
      </c>
      <c r="L19" s="208">
        <f t="shared" si="17"/>
        <v>0</v>
      </c>
      <c r="M19" s="208">
        <f t="shared" si="18"/>
        <v>0</v>
      </c>
      <c r="N19" s="208">
        <f t="shared" si="19"/>
        <v>0</v>
      </c>
      <c r="O19" s="208">
        <f t="shared" si="20"/>
        <v>0</v>
      </c>
      <c r="P19" s="208">
        <f t="shared" si="10"/>
        <v>0</v>
      </c>
      <c r="Q19" s="208">
        <f t="shared" si="5"/>
        <v>0</v>
      </c>
      <c r="R19" s="208">
        <f t="shared" si="6"/>
        <v>0</v>
      </c>
      <c r="S19" s="208">
        <f t="shared" si="7"/>
        <v>0</v>
      </c>
      <c r="T19" s="208">
        <f t="shared" si="8"/>
        <v>0</v>
      </c>
    </row>
    <row r="20" spans="2:20" ht="15" customHeight="1" x14ac:dyDescent="0.2">
      <c r="B20" s="132"/>
      <c r="C20" s="130"/>
      <c r="D20" s="120"/>
      <c r="E20" s="111"/>
      <c r="F20" s="111"/>
      <c r="G20" s="111"/>
      <c r="H20" s="111"/>
      <c r="I20" s="112"/>
      <c r="J20" s="112"/>
      <c r="K20" s="208">
        <f t="shared" si="16"/>
        <v>0</v>
      </c>
      <c r="L20" s="208">
        <f t="shared" si="17"/>
        <v>0</v>
      </c>
      <c r="M20" s="208">
        <f t="shared" si="18"/>
        <v>0</v>
      </c>
      <c r="N20" s="208">
        <f t="shared" si="19"/>
        <v>0</v>
      </c>
      <c r="O20" s="208">
        <f t="shared" si="20"/>
        <v>0</v>
      </c>
      <c r="P20" s="208">
        <f t="shared" si="10"/>
        <v>0</v>
      </c>
      <c r="Q20" s="208">
        <f t="shared" si="5"/>
        <v>0</v>
      </c>
      <c r="R20" s="208">
        <f t="shared" si="6"/>
        <v>0</v>
      </c>
      <c r="S20" s="208">
        <f t="shared" si="7"/>
        <v>0</v>
      </c>
      <c r="T20" s="208">
        <f t="shared" si="8"/>
        <v>0</v>
      </c>
    </row>
    <row r="21" spans="2:20" ht="15" customHeight="1" x14ac:dyDescent="0.2">
      <c r="B21" s="132"/>
      <c r="C21" s="130"/>
      <c r="D21" s="120"/>
      <c r="E21" s="111"/>
      <c r="F21" s="111"/>
      <c r="G21" s="111"/>
      <c r="H21" s="111"/>
      <c r="I21" s="112"/>
      <c r="J21" s="112"/>
      <c r="K21" s="208">
        <f t="shared" si="16"/>
        <v>0</v>
      </c>
      <c r="L21" s="208">
        <f t="shared" si="17"/>
        <v>0</v>
      </c>
      <c r="M21" s="208">
        <f t="shared" si="18"/>
        <v>0</v>
      </c>
      <c r="N21" s="208">
        <f t="shared" si="19"/>
        <v>0</v>
      </c>
      <c r="O21" s="208">
        <f t="shared" si="20"/>
        <v>0</v>
      </c>
      <c r="P21" s="208">
        <f t="shared" si="10"/>
        <v>0</v>
      </c>
      <c r="Q21" s="208">
        <f t="shared" si="5"/>
        <v>0</v>
      </c>
      <c r="R21" s="208">
        <f t="shared" si="6"/>
        <v>0</v>
      </c>
      <c r="S21" s="208">
        <f t="shared" si="7"/>
        <v>0</v>
      </c>
      <c r="T21" s="208">
        <f t="shared" si="8"/>
        <v>0</v>
      </c>
    </row>
    <row r="22" spans="2:20" ht="15" customHeight="1" x14ac:dyDescent="0.2">
      <c r="B22" s="132"/>
      <c r="C22" s="130"/>
      <c r="D22" s="120"/>
      <c r="E22" s="111"/>
      <c r="F22" s="111"/>
      <c r="G22" s="111"/>
      <c r="H22" s="111"/>
      <c r="I22" s="112"/>
      <c r="J22" s="112"/>
      <c r="K22" s="208">
        <f t="shared" si="16"/>
        <v>0</v>
      </c>
      <c r="L22" s="208">
        <f t="shared" si="17"/>
        <v>0</v>
      </c>
      <c r="M22" s="208">
        <f t="shared" si="18"/>
        <v>0</v>
      </c>
      <c r="N22" s="208">
        <f t="shared" si="19"/>
        <v>0</v>
      </c>
      <c r="O22" s="208">
        <f t="shared" si="20"/>
        <v>0</v>
      </c>
      <c r="P22" s="208">
        <f t="shared" si="10"/>
        <v>0</v>
      </c>
      <c r="Q22" s="208">
        <f t="shared" si="5"/>
        <v>0</v>
      </c>
      <c r="R22" s="208">
        <f t="shared" si="6"/>
        <v>0</v>
      </c>
      <c r="S22" s="208">
        <f t="shared" si="7"/>
        <v>0</v>
      </c>
      <c r="T22" s="208">
        <f t="shared" si="8"/>
        <v>0</v>
      </c>
    </row>
    <row r="23" spans="2:20" ht="15" customHeight="1" x14ac:dyDescent="0.2">
      <c r="B23" s="223"/>
      <c r="C23" s="117"/>
      <c r="D23" s="119"/>
      <c r="E23" s="111"/>
      <c r="F23" s="111"/>
      <c r="G23" s="111"/>
      <c r="H23" s="111"/>
      <c r="I23" s="112"/>
      <c r="J23" s="112"/>
      <c r="K23" s="208">
        <f t="shared" si="16"/>
        <v>0</v>
      </c>
      <c r="L23" s="208">
        <f t="shared" si="17"/>
        <v>0</v>
      </c>
      <c r="M23" s="208">
        <f t="shared" si="18"/>
        <v>0</v>
      </c>
      <c r="N23" s="208">
        <f t="shared" si="19"/>
        <v>0</v>
      </c>
      <c r="O23" s="208">
        <f t="shared" si="20"/>
        <v>0</v>
      </c>
      <c r="P23" s="208">
        <f t="shared" si="10"/>
        <v>0</v>
      </c>
      <c r="Q23" s="208">
        <f t="shared" si="5"/>
        <v>0</v>
      </c>
      <c r="R23" s="208">
        <f t="shared" si="6"/>
        <v>0</v>
      </c>
      <c r="S23" s="208">
        <f t="shared" si="7"/>
        <v>0</v>
      </c>
      <c r="T23" s="208">
        <f t="shared" si="8"/>
        <v>0</v>
      </c>
    </row>
    <row r="24" spans="2:20" ht="15" customHeight="1" x14ac:dyDescent="0.2">
      <c r="B24" s="133"/>
      <c r="C24" s="118"/>
      <c r="D24" s="119"/>
      <c r="E24" s="111"/>
      <c r="F24" s="113"/>
      <c r="G24" s="111"/>
      <c r="H24" s="111"/>
      <c r="I24" s="112"/>
      <c r="J24" s="112"/>
      <c r="K24" s="208">
        <f t="shared" si="16"/>
        <v>0</v>
      </c>
      <c r="L24" s="208">
        <f t="shared" si="17"/>
        <v>0</v>
      </c>
      <c r="M24" s="208">
        <f t="shared" si="18"/>
        <v>0</v>
      </c>
      <c r="N24" s="208">
        <f t="shared" si="19"/>
        <v>0</v>
      </c>
      <c r="O24" s="208">
        <f t="shared" si="20"/>
        <v>0</v>
      </c>
      <c r="P24" s="208">
        <f t="shared" si="10"/>
        <v>0</v>
      </c>
      <c r="Q24" s="208">
        <f t="shared" si="5"/>
        <v>0</v>
      </c>
      <c r="R24" s="208">
        <f t="shared" si="6"/>
        <v>0</v>
      </c>
      <c r="S24" s="208">
        <f t="shared" si="7"/>
        <v>0</v>
      </c>
      <c r="T24" s="208">
        <f t="shared" si="8"/>
        <v>0</v>
      </c>
    </row>
    <row r="25" spans="2:20" ht="15" customHeight="1" x14ac:dyDescent="0.2">
      <c r="B25" s="133"/>
      <c r="C25" s="118"/>
      <c r="D25" s="119"/>
      <c r="E25" s="111"/>
      <c r="F25" s="113"/>
      <c r="G25" s="111"/>
      <c r="H25" s="111"/>
      <c r="I25" s="112"/>
      <c r="J25" s="112"/>
      <c r="K25" s="208">
        <f t="shared" si="16"/>
        <v>0</v>
      </c>
      <c r="L25" s="208">
        <f t="shared" si="17"/>
        <v>0</v>
      </c>
      <c r="M25" s="208">
        <f t="shared" si="18"/>
        <v>0</v>
      </c>
      <c r="N25" s="208">
        <f t="shared" si="19"/>
        <v>0</v>
      </c>
      <c r="O25" s="208">
        <f t="shared" si="20"/>
        <v>0</v>
      </c>
      <c r="P25" s="208">
        <f t="shared" si="10"/>
        <v>0</v>
      </c>
      <c r="Q25" s="208">
        <f t="shared" si="5"/>
        <v>0</v>
      </c>
      <c r="R25" s="208">
        <f t="shared" si="6"/>
        <v>0</v>
      </c>
      <c r="S25" s="208">
        <f t="shared" si="7"/>
        <v>0</v>
      </c>
      <c r="T25" s="208">
        <f t="shared" si="8"/>
        <v>0</v>
      </c>
    </row>
    <row r="26" spans="2:20" ht="15" customHeight="1" x14ac:dyDescent="0.2">
      <c r="B26" s="134"/>
      <c r="C26" s="134"/>
      <c r="D26" s="121"/>
      <c r="E26" s="113"/>
      <c r="F26" s="113"/>
      <c r="G26" s="111"/>
      <c r="H26" s="111"/>
      <c r="I26" s="112"/>
      <c r="J26" s="112"/>
      <c r="K26" s="208">
        <f t="shared" si="16"/>
        <v>0</v>
      </c>
      <c r="L26" s="208">
        <f t="shared" si="17"/>
        <v>0</v>
      </c>
      <c r="M26" s="208">
        <f t="shared" si="18"/>
        <v>0</v>
      </c>
      <c r="N26" s="208">
        <f t="shared" si="19"/>
        <v>0</v>
      </c>
      <c r="O26" s="208">
        <f t="shared" si="20"/>
        <v>0</v>
      </c>
      <c r="P26" s="208">
        <f t="shared" si="10"/>
        <v>0</v>
      </c>
      <c r="Q26" s="208">
        <f t="shared" si="5"/>
        <v>0</v>
      </c>
      <c r="R26" s="208">
        <f t="shared" si="6"/>
        <v>0</v>
      </c>
      <c r="S26" s="208">
        <f t="shared" si="7"/>
        <v>0</v>
      </c>
      <c r="T26" s="208">
        <f t="shared" si="8"/>
        <v>0</v>
      </c>
    </row>
    <row r="27" spans="2:20" ht="15" customHeight="1" x14ac:dyDescent="0.2">
      <c r="B27" s="134"/>
      <c r="C27" s="134"/>
      <c r="D27" s="121"/>
      <c r="E27" s="113"/>
      <c r="F27" s="113"/>
      <c r="G27" s="111"/>
      <c r="H27" s="111"/>
      <c r="I27" s="112"/>
      <c r="J27" s="112"/>
      <c r="K27" s="208">
        <f t="shared" si="16"/>
        <v>0</v>
      </c>
      <c r="L27" s="208">
        <f t="shared" si="17"/>
        <v>0</v>
      </c>
      <c r="M27" s="208">
        <f t="shared" si="18"/>
        <v>0</v>
      </c>
      <c r="N27" s="208">
        <f t="shared" si="19"/>
        <v>0</v>
      </c>
      <c r="O27" s="208">
        <f t="shared" si="20"/>
        <v>0</v>
      </c>
      <c r="P27" s="208">
        <f t="shared" si="10"/>
        <v>0</v>
      </c>
      <c r="Q27" s="208">
        <f t="shared" si="5"/>
        <v>0</v>
      </c>
      <c r="R27" s="208">
        <f t="shared" si="6"/>
        <v>0</v>
      </c>
      <c r="S27" s="208">
        <f t="shared" si="7"/>
        <v>0</v>
      </c>
      <c r="T27" s="208">
        <f t="shared" si="8"/>
        <v>0</v>
      </c>
    </row>
    <row r="28" spans="2:20" ht="15" customHeight="1" x14ac:dyDescent="0.2">
      <c r="B28" s="135"/>
      <c r="C28" s="134"/>
      <c r="D28" s="121"/>
      <c r="E28" s="113"/>
      <c r="F28" s="113"/>
      <c r="G28" s="111"/>
      <c r="H28" s="111"/>
      <c r="I28" s="112"/>
      <c r="J28" s="112"/>
      <c r="K28" s="208">
        <f t="shared" si="16"/>
        <v>0</v>
      </c>
      <c r="L28" s="208">
        <f t="shared" si="17"/>
        <v>0</v>
      </c>
      <c r="M28" s="208">
        <f t="shared" si="18"/>
        <v>0</v>
      </c>
      <c r="N28" s="208">
        <f t="shared" si="19"/>
        <v>0</v>
      </c>
      <c r="O28" s="208">
        <f t="shared" si="20"/>
        <v>0</v>
      </c>
      <c r="P28" s="208">
        <f t="shared" si="10"/>
        <v>0</v>
      </c>
      <c r="Q28" s="208">
        <f t="shared" si="5"/>
        <v>0</v>
      </c>
      <c r="R28" s="208">
        <f t="shared" si="6"/>
        <v>0</v>
      </c>
      <c r="S28" s="208">
        <f t="shared" si="7"/>
        <v>0</v>
      </c>
      <c r="T28" s="208">
        <f t="shared" si="8"/>
        <v>0</v>
      </c>
    </row>
    <row r="29" spans="2:20" ht="15" customHeight="1" x14ac:dyDescent="0.2">
      <c r="B29" s="134"/>
      <c r="C29" s="134"/>
      <c r="D29" s="121"/>
      <c r="E29" s="113"/>
      <c r="F29" s="111"/>
      <c r="G29" s="111"/>
      <c r="H29" s="111"/>
      <c r="I29" s="112"/>
      <c r="J29" s="112"/>
      <c r="K29" s="208">
        <f t="shared" si="16"/>
        <v>0</v>
      </c>
      <c r="L29" s="208">
        <f t="shared" si="17"/>
        <v>0</v>
      </c>
      <c r="M29" s="208">
        <f t="shared" si="18"/>
        <v>0</v>
      </c>
      <c r="N29" s="208">
        <f t="shared" si="19"/>
        <v>0</v>
      </c>
      <c r="O29" s="208">
        <f t="shared" si="20"/>
        <v>0</v>
      </c>
      <c r="P29" s="208">
        <f t="shared" si="10"/>
        <v>0</v>
      </c>
      <c r="Q29" s="208">
        <f t="shared" si="5"/>
        <v>0</v>
      </c>
      <c r="R29" s="208">
        <f t="shared" si="6"/>
        <v>0</v>
      </c>
      <c r="S29" s="208">
        <f t="shared" si="7"/>
        <v>0</v>
      </c>
      <c r="T29" s="208">
        <f t="shared" si="8"/>
        <v>0</v>
      </c>
    </row>
    <row r="30" spans="2:20" ht="15" customHeight="1" x14ac:dyDescent="0.2">
      <c r="B30" s="134"/>
      <c r="C30" s="134"/>
      <c r="D30" s="121"/>
      <c r="E30" s="113"/>
      <c r="F30" s="113"/>
      <c r="G30" s="111"/>
      <c r="H30" s="111"/>
      <c r="I30" s="112"/>
      <c r="J30" s="112"/>
      <c r="K30" s="208">
        <f t="shared" si="16"/>
        <v>0</v>
      </c>
      <c r="L30" s="208">
        <f t="shared" si="17"/>
        <v>0</v>
      </c>
      <c r="M30" s="208">
        <f t="shared" si="18"/>
        <v>0</v>
      </c>
      <c r="N30" s="208">
        <f t="shared" si="19"/>
        <v>0</v>
      </c>
      <c r="O30" s="208">
        <f t="shared" si="20"/>
        <v>0</v>
      </c>
      <c r="P30" s="208">
        <f t="shared" si="10"/>
        <v>0</v>
      </c>
      <c r="Q30" s="208">
        <f t="shared" si="5"/>
        <v>0</v>
      </c>
      <c r="R30" s="208">
        <f t="shared" si="6"/>
        <v>0</v>
      </c>
      <c r="S30" s="208">
        <f t="shared" si="7"/>
        <v>0</v>
      </c>
      <c r="T30" s="208">
        <f t="shared" si="8"/>
        <v>0</v>
      </c>
    </row>
    <row r="31" spans="2:20" ht="15" customHeight="1" x14ac:dyDescent="0.2">
      <c r="B31" s="135"/>
      <c r="C31" s="134"/>
      <c r="D31" s="121"/>
      <c r="E31" s="113"/>
      <c r="F31" s="113"/>
      <c r="G31" s="111"/>
      <c r="H31" s="111"/>
      <c r="I31" s="112"/>
      <c r="J31" s="112"/>
      <c r="K31" s="208">
        <f t="shared" si="16"/>
        <v>0</v>
      </c>
      <c r="L31" s="208">
        <f t="shared" si="17"/>
        <v>0</v>
      </c>
      <c r="M31" s="208">
        <f t="shared" si="18"/>
        <v>0</v>
      </c>
      <c r="N31" s="208">
        <f t="shared" si="19"/>
        <v>0</v>
      </c>
      <c r="O31" s="208">
        <f t="shared" si="20"/>
        <v>0</v>
      </c>
      <c r="P31" s="208">
        <f t="shared" si="10"/>
        <v>0</v>
      </c>
      <c r="Q31" s="208">
        <f t="shared" si="5"/>
        <v>0</v>
      </c>
      <c r="R31" s="208">
        <f t="shared" si="6"/>
        <v>0</v>
      </c>
      <c r="S31" s="208">
        <f t="shared" si="7"/>
        <v>0</v>
      </c>
      <c r="T31" s="208">
        <f t="shared" si="8"/>
        <v>0</v>
      </c>
    </row>
    <row r="32" spans="2:20" ht="15" customHeight="1" x14ac:dyDescent="0.2">
      <c r="B32" s="134"/>
      <c r="C32" s="134"/>
      <c r="D32" s="121"/>
      <c r="E32" s="113"/>
      <c r="F32" s="113"/>
      <c r="G32" s="111"/>
      <c r="H32" s="111"/>
      <c r="I32" s="112"/>
      <c r="J32" s="112"/>
      <c r="K32" s="208">
        <f t="shared" si="16"/>
        <v>0</v>
      </c>
      <c r="L32" s="208">
        <f t="shared" si="17"/>
        <v>0</v>
      </c>
      <c r="M32" s="208">
        <f t="shared" si="18"/>
        <v>0</v>
      </c>
      <c r="N32" s="208">
        <f t="shared" si="19"/>
        <v>0</v>
      </c>
      <c r="O32" s="208">
        <f t="shared" si="20"/>
        <v>0</v>
      </c>
      <c r="P32" s="208">
        <f t="shared" si="10"/>
        <v>0</v>
      </c>
      <c r="Q32" s="208">
        <f t="shared" si="5"/>
        <v>0</v>
      </c>
      <c r="R32" s="208">
        <f t="shared" si="6"/>
        <v>0</v>
      </c>
      <c r="S32" s="208">
        <f t="shared" si="7"/>
        <v>0</v>
      </c>
      <c r="T32" s="208">
        <f t="shared" si="8"/>
        <v>0</v>
      </c>
    </row>
    <row r="33" spans="2:20" ht="15" customHeight="1" x14ac:dyDescent="0.2">
      <c r="B33" s="134"/>
      <c r="C33" s="134"/>
      <c r="D33" s="121"/>
      <c r="E33" s="113"/>
      <c r="F33" s="113"/>
      <c r="G33" s="111"/>
      <c r="H33" s="111"/>
      <c r="I33" s="112"/>
      <c r="J33" s="112"/>
      <c r="K33" s="208">
        <f t="shared" si="16"/>
        <v>0</v>
      </c>
      <c r="L33" s="208">
        <f t="shared" si="17"/>
        <v>0</v>
      </c>
      <c r="M33" s="208">
        <f t="shared" si="18"/>
        <v>0</v>
      </c>
      <c r="N33" s="208">
        <f t="shared" si="19"/>
        <v>0</v>
      </c>
      <c r="O33" s="208">
        <f t="shared" si="20"/>
        <v>0</v>
      </c>
      <c r="P33" s="208">
        <f t="shared" si="10"/>
        <v>0</v>
      </c>
      <c r="Q33" s="208">
        <f t="shared" si="5"/>
        <v>0</v>
      </c>
      <c r="R33" s="208">
        <f t="shared" si="6"/>
        <v>0</v>
      </c>
      <c r="S33" s="208">
        <f t="shared" si="7"/>
        <v>0</v>
      </c>
      <c r="T33" s="208">
        <f t="shared" si="8"/>
        <v>0</v>
      </c>
    </row>
    <row r="34" spans="2:20" ht="15" customHeight="1" x14ac:dyDescent="0.2">
      <c r="B34" s="134"/>
      <c r="C34" s="134"/>
      <c r="D34" s="121"/>
      <c r="E34" s="113"/>
      <c r="F34" s="113"/>
      <c r="G34" s="111"/>
      <c r="H34" s="111"/>
      <c r="I34" s="112"/>
      <c r="J34" s="112"/>
      <c r="K34" s="208">
        <f t="shared" si="16"/>
        <v>0</v>
      </c>
      <c r="L34" s="208">
        <f t="shared" si="17"/>
        <v>0</v>
      </c>
      <c r="M34" s="208">
        <f t="shared" si="18"/>
        <v>0</v>
      </c>
      <c r="N34" s="208">
        <f t="shared" si="19"/>
        <v>0</v>
      </c>
      <c r="O34" s="208">
        <f t="shared" si="20"/>
        <v>0</v>
      </c>
      <c r="P34" s="208">
        <f t="shared" si="10"/>
        <v>0</v>
      </c>
      <c r="Q34" s="208">
        <f t="shared" si="5"/>
        <v>0</v>
      </c>
      <c r="R34" s="208">
        <f t="shared" si="6"/>
        <v>0</v>
      </c>
      <c r="S34" s="208">
        <f t="shared" si="7"/>
        <v>0</v>
      </c>
      <c r="T34" s="208">
        <f t="shared" si="8"/>
        <v>0</v>
      </c>
    </row>
    <row r="35" spans="2:20" ht="15" customHeight="1" x14ac:dyDescent="0.2">
      <c r="B35" s="134"/>
      <c r="C35" s="134"/>
      <c r="D35" s="121"/>
      <c r="E35" s="113"/>
      <c r="F35" s="113"/>
      <c r="G35" s="111"/>
      <c r="H35" s="111"/>
      <c r="I35" s="112"/>
      <c r="J35" s="112"/>
      <c r="K35" s="208">
        <f t="shared" si="16"/>
        <v>0</v>
      </c>
      <c r="L35" s="208">
        <f t="shared" si="17"/>
        <v>0</v>
      </c>
      <c r="M35" s="208">
        <f t="shared" si="18"/>
        <v>0</v>
      </c>
      <c r="N35" s="208">
        <f t="shared" si="19"/>
        <v>0</v>
      </c>
      <c r="O35" s="208">
        <f t="shared" si="20"/>
        <v>0</v>
      </c>
      <c r="P35" s="208">
        <f t="shared" si="10"/>
        <v>0</v>
      </c>
      <c r="Q35" s="208">
        <f t="shared" si="5"/>
        <v>0</v>
      </c>
      <c r="R35" s="208">
        <f t="shared" si="6"/>
        <v>0</v>
      </c>
      <c r="S35" s="208">
        <f t="shared" si="7"/>
        <v>0</v>
      </c>
      <c r="T35" s="208">
        <f t="shared" si="8"/>
        <v>0</v>
      </c>
    </row>
    <row r="36" spans="2:20" ht="15" customHeight="1" x14ac:dyDescent="0.2">
      <c r="B36" s="134"/>
      <c r="C36" s="134"/>
      <c r="D36" s="121"/>
      <c r="E36" s="113"/>
      <c r="F36" s="112"/>
      <c r="G36" s="112"/>
      <c r="H36" s="111"/>
      <c r="I36" s="112"/>
      <c r="J36" s="112"/>
      <c r="K36" s="208">
        <f t="shared" si="16"/>
        <v>0</v>
      </c>
      <c r="L36" s="208">
        <f t="shared" si="17"/>
        <v>0</v>
      </c>
      <c r="M36" s="208">
        <f t="shared" si="18"/>
        <v>0</v>
      </c>
      <c r="N36" s="208">
        <f t="shared" si="19"/>
        <v>0</v>
      </c>
      <c r="O36" s="208">
        <f t="shared" si="20"/>
        <v>0</v>
      </c>
      <c r="P36" s="208">
        <f t="shared" si="10"/>
        <v>0</v>
      </c>
      <c r="Q36" s="208">
        <f t="shared" si="5"/>
        <v>0</v>
      </c>
      <c r="R36" s="208">
        <f t="shared" si="6"/>
        <v>0</v>
      </c>
      <c r="S36" s="208">
        <f t="shared" si="7"/>
        <v>0</v>
      </c>
      <c r="T36" s="208">
        <f t="shared" si="8"/>
        <v>0</v>
      </c>
    </row>
    <row r="37" spans="2:20" ht="15" customHeight="1" x14ac:dyDescent="0.2">
      <c r="B37" s="134"/>
      <c r="C37" s="134"/>
      <c r="D37" s="121"/>
      <c r="E37" s="113"/>
      <c r="F37" s="112"/>
      <c r="G37" s="112"/>
      <c r="H37" s="111"/>
      <c r="I37" s="112"/>
      <c r="J37" s="112"/>
      <c r="K37" s="208">
        <f t="shared" si="16"/>
        <v>0</v>
      </c>
      <c r="L37" s="208">
        <f t="shared" si="17"/>
        <v>0</v>
      </c>
      <c r="M37" s="208">
        <f t="shared" si="18"/>
        <v>0</v>
      </c>
      <c r="N37" s="208">
        <f t="shared" si="19"/>
        <v>0</v>
      </c>
      <c r="O37" s="208">
        <f t="shared" si="20"/>
        <v>0</v>
      </c>
      <c r="P37" s="208">
        <f t="shared" si="10"/>
        <v>0</v>
      </c>
      <c r="Q37" s="208">
        <f t="shared" si="5"/>
        <v>0</v>
      </c>
      <c r="R37" s="208">
        <f t="shared" si="6"/>
        <v>0</v>
      </c>
      <c r="S37" s="208">
        <f t="shared" si="7"/>
        <v>0</v>
      </c>
      <c r="T37" s="208">
        <f t="shared" si="8"/>
        <v>0</v>
      </c>
    </row>
    <row r="38" spans="2:20" ht="15" customHeight="1" x14ac:dyDescent="0.2">
      <c r="B38" s="134"/>
      <c r="C38" s="134"/>
      <c r="D38" s="121"/>
      <c r="E38" s="113"/>
      <c r="F38" s="112"/>
      <c r="G38" s="112"/>
      <c r="H38" s="111"/>
      <c r="I38" s="112"/>
      <c r="J38" s="112"/>
      <c r="K38" s="208">
        <f t="shared" si="16"/>
        <v>0</v>
      </c>
      <c r="L38" s="208">
        <f t="shared" si="17"/>
        <v>0</v>
      </c>
      <c r="M38" s="208">
        <f t="shared" si="18"/>
        <v>0</v>
      </c>
      <c r="N38" s="208">
        <f t="shared" si="19"/>
        <v>0</v>
      </c>
      <c r="O38" s="208">
        <f t="shared" si="20"/>
        <v>0</v>
      </c>
      <c r="P38" s="208">
        <f t="shared" si="10"/>
        <v>0</v>
      </c>
      <c r="Q38" s="208">
        <f t="shared" si="5"/>
        <v>0</v>
      </c>
      <c r="R38" s="208">
        <f t="shared" si="6"/>
        <v>0</v>
      </c>
      <c r="S38" s="208">
        <f t="shared" si="7"/>
        <v>0</v>
      </c>
      <c r="T38" s="208">
        <f t="shared" si="8"/>
        <v>0</v>
      </c>
    </row>
    <row r="39" spans="2:20" ht="15" customHeight="1" x14ac:dyDescent="0.2">
      <c r="B39" s="135"/>
      <c r="C39" s="134"/>
      <c r="D39" s="121"/>
      <c r="E39" s="113"/>
      <c r="F39" s="112"/>
      <c r="G39" s="112"/>
      <c r="H39" s="111"/>
      <c r="I39" s="112"/>
      <c r="J39" s="112"/>
      <c r="K39" s="208">
        <f t="shared" si="16"/>
        <v>0</v>
      </c>
      <c r="L39" s="208">
        <f t="shared" si="17"/>
        <v>0</v>
      </c>
      <c r="M39" s="208">
        <f t="shared" si="18"/>
        <v>0</v>
      </c>
      <c r="N39" s="208">
        <f t="shared" si="19"/>
        <v>0</v>
      </c>
      <c r="O39" s="208">
        <f t="shared" si="20"/>
        <v>0</v>
      </c>
      <c r="P39" s="208">
        <f t="shared" si="10"/>
        <v>0</v>
      </c>
      <c r="Q39" s="208">
        <f t="shared" si="5"/>
        <v>0</v>
      </c>
      <c r="R39" s="208">
        <f t="shared" si="6"/>
        <v>0</v>
      </c>
      <c r="S39" s="208">
        <f t="shared" si="7"/>
        <v>0</v>
      </c>
      <c r="T39" s="208">
        <f t="shared" si="8"/>
        <v>0</v>
      </c>
    </row>
    <row r="40" spans="2:20" ht="15" customHeight="1" x14ac:dyDescent="0.2">
      <c r="B40" s="136"/>
      <c r="C40" s="134"/>
      <c r="D40" s="121"/>
      <c r="E40" s="113"/>
      <c r="F40" s="112"/>
      <c r="G40" s="112"/>
      <c r="H40" s="111"/>
      <c r="I40" s="112"/>
      <c r="J40" s="112"/>
      <c r="K40" s="208">
        <f t="shared" si="16"/>
        <v>0</v>
      </c>
      <c r="L40" s="208">
        <f t="shared" si="17"/>
        <v>0</v>
      </c>
      <c r="M40" s="208">
        <f t="shared" si="18"/>
        <v>0</v>
      </c>
      <c r="N40" s="208">
        <f t="shared" si="19"/>
        <v>0</v>
      </c>
      <c r="O40" s="208">
        <f t="shared" si="20"/>
        <v>0</v>
      </c>
      <c r="P40" s="208">
        <f t="shared" si="10"/>
        <v>0</v>
      </c>
      <c r="Q40" s="208">
        <f t="shared" si="5"/>
        <v>0</v>
      </c>
      <c r="R40" s="208">
        <f t="shared" si="6"/>
        <v>0</v>
      </c>
      <c r="S40" s="208">
        <f t="shared" si="7"/>
        <v>0</v>
      </c>
      <c r="T40" s="208">
        <f t="shared" si="8"/>
        <v>0</v>
      </c>
    </row>
    <row r="41" spans="2:20" ht="15" customHeight="1" x14ac:dyDescent="0.2">
      <c r="B41" s="136"/>
      <c r="C41" s="134"/>
      <c r="D41" s="121"/>
      <c r="E41" s="113"/>
      <c r="F41" s="112"/>
      <c r="G41" s="112"/>
      <c r="H41" s="111"/>
      <c r="I41" s="112"/>
      <c r="J41" s="112"/>
      <c r="K41" s="208">
        <f t="shared" si="16"/>
        <v>0</v>
      </c>
      <c r="L41" s="208">
        <f t="shared" si="17"/>
        <v>0</v>
      </c>
      <c r="M41" s="208">
        <f t="shared" si="18"/>
        <v>0</v>
      </c>
      <c r="N41" s="208">
        <f t="shared" si="19"/>
        <v>0</v>
      </c>
      <c r="O41" s="208">
        <f t="shared" si="20"/>
        <v>0</v>
      </c>
      <c r="P41" s="208">
        <f t="shared" si="10"/>
        <v>0</v>
      </c>
      <c r="Q41" s="208">
        <f t="shared" si="5"/>
        <v>0</v>
      </c>
      <c r="R41" s="208">
        <f t="shared" si="6"/>
        <v>0</v>
      </c>
      <c r="S41" s="208">
        <f t="shared" si="7"/>
        <v>0</v>
      </c>
      <c r="T41" s="208">
        <f t="shared" si="8"/>
        <v>0</v>
      </c>
    </row>
    <row r="42" spans="2:20" ht="15" customHeight="1" x14ac:dyDescent="0.2">
      <c r="B42" s="136"/>
      <c r="C42" s="134"/>
      <c r="D42" s="121"/>
      <c r="E42" s="113"/>
      <c r="F42" s="112"/>
      <c r="G42" s="112"/>
      <c r="H42" s="111"/>
      <c r="I42" s="112"/>
      <c r="J42" s="112"/>
      <c r="K42" s="208">
        <f t="shared" si="16"/>
        <v>0</v>
      </c>
      <c r="L42" s="208">
        <f t="shared" si="17"/>
        <v>0</v>
      </c>
      <c r="M42" s="208">
        <f t="shared" si="18"/>
        <v>0</v>
      </c>
      <c r="N42" s="208">
        <f t="shared" si="19"/>
        <v>0</v>
      </c>
      <c r="O42" s="208">
        <f t="shared" si="20"/>
        <v>0</v>
      </c>
      <c r="P42" s="208">
        <f t="shared" si="10"/>
        <v>0</v>
      </c>
      <c r="Q42" s="208">
        <f t="shared" si="5"/>
        <v>0</v>
      </c>
      <c r="R42" s="208">
        <f t="shared" si="6"/>
        <v>0</v>
      </c>
      <c r="S42" s="208">
        <f t="shared" si="7"/>
        <v>0</v>
      </c>
      <c r="T42" s="208">
        <f t="shared" si="8"/>
        <v>0</v>
      </c>
    </row>
    <row r="43" spans="2:20" ht="15" customHeight="1" x14ac:dyDescent="0.2">
      <c r="B43" s="136"/>
      <c r="C43" s="134"/>
      <c r="D43" s="121"/>
      <c r="E43" s="113"/>
      <c r="F43" s="112"/>
      <c r="G43" s="112"/>
      <c r="H43" s="111"/>
      <c r="I43" s="112"/>
      <c r="J43" s="112"/>
      <c r="K43" s="208">
        <f t="shared" si="16"/>
        <v>0</v>
      </c>
      <c r="L43" s="208">
        <f t="shared" si="17"/>
        <v>0</v>
      </c>
      <c r="M43" s="208">
        <f t="shared" si="18"/>
        <v>0</v>
      </c>
      <c r="N43" s="208">
        <f t="shared" si="19"/>
        <v>0</v>
      </c>
      <c r="O43" s="208">
        <f t="shared" si="20"/>
        <v>0</v>
      </c>
      <c r="P43" s="208">
        <f t="shared" si="10"/>
        <v>0</v>
      </c>
      <c r="Q43" s="208">
        <f t="shared" si="5"/>
        <v>0</v>
      </c>
      <c r="R43" s="208">
        <f t="shared" si="6"/>
        <v>0</v>
      </c>
      <c r="S43" s="208">
        <f t="shared" si="7"/>
        <v>0</v>
      </c>
      <c r="T43" s="208">
        <f t="shared" si="8"/>
        <v>0</v>
      </c>
    </row>
    <row r="44" spans="2:20" ht="15" customHeight="1" x14ac:dyDescent="0.2">
      <c r="B44" s="135"/>
      <c r="C44" s="134"/>
      <c r="D44" s="121"/>
      <c r="E44" s="113"/>
      <c r="F44" s="112"/>
      <c r="G44" s="112"/>
      <c r="H44" s="111"/>
      <c r="I44" s="112"/>
      <c r="J44" s="112"/>
      <c r="K44" s="208">
        <f t="shared" si="16"/>
        <v>0</v>
      </c>
      <c r="L44" s="208">
        <f t="shared" si="17"/>
        <v>0</v>
      </c>
      <c r="M44" s="208">
        <f t="shared" si="18"/>
        <v>0</v>
      </c>
      <c r="N44" s="208">
        <f t="shared" si="19"/>
        <v>0</v>
      </c>
      <c r="O44" s="208">
        <f t="shared" si="20"/>
        <v>0</v>
      </c>
      <c r="P44" s="208">
        <f t="shared" si="10"/>
        <v>0</v>
      </c>
      <c r="Q44" s="208">
        <f t="shared" si="5"/>
        <v>0</v>
      </c>
      <c r="R44" s="208">
        <f t="shared" si="6"/>
        <v>0</v>
      </c>
      <c r="S44" s="208">
        <f t="shared" si="7"/>
        <v>0</v>
      </c>
      <c r="T44" s="208">
        <f t="shared" si="8"/>
        <v>0</v>
      </c>
    </row>
    <row r="45" spans="2:20" ht="15" customHeight="1" x14ac:dyDescent="0.2">
      <c r="B45" s="136"/>
      <c r="C45" s="134"/>
      <c r="D45" s="121"/>
      <c r="E45" s="113"/>
      <c r="F45" s="112"/>
      <c r="G45" s="112"/>
      <c r="H45" s="111"/>
      <c r="I45" s="112"/>
      <c r="J45" s="112"/>
      <c r="K45" s="208">
        <f t="shared" si="16"/>
        <v>0</v>
      </c>
      <c r="L45" s="208">
        <f t="shared" si="17"/>
        <v>0</v>
      </c>
      <c r="M45" s="208">
        <f t="shared" si="18"/>
        <v>0</v>
      </c>
      <c r="N45" s="208">
        <f t="shared" si="19"/>
        <v>0</v>
      </c>
      <c r="O45" s="208">
        <f t="shared" si="20"/>
        <v>0</v>
      </c>
      <c r="P45" s="208">
        <f t="shared" si="10"/>
        <v>0</v>
      </c>
      <c r="Q45" s="208">
        <f t="shared" si="5"/>
        <v>0</v>
      </c>
      <c r="R45" s="208">
        <f t="shared" si="6"/>
        <v>0</v>
      </c>
      <c r="S45" s="208">
        <f t="shared" si="7"/>
        <v>0</v>
      </c>
      <c r="T45" s="208">
        <f t="shared" si="8"/>
        <v>0</v>
      </c>
    </row>
    <row r="46" spans="2:20" ht="15" customHeight="1" x14ac:dyDescent="0.2">
      <c r="B46" s="136"/>
      <c r="C46" s="134"/>
      <c r="D46" s="121"/>
      <c r="E46" s="113"/>
      <c r="F46" s="112"/>
      <c r="G46" s="112"/>
      <c r="H46" s="111"/>
      <c r="I46" s="112"/>
      <c r="J46" s="112"/>
      <c r="K46" s="208">
        <f t="shared" si="16"/>
        <v>0</v>
      </c>
      <c r="L46" s="208">
        <f t="shared" si="17"/>
        <v>0</v>
      </c>
      <c r="M46" s="208">
        <f t="shared" si="18"/>
        <v>0</v>
      </c>
      <c r="N46" s="208">
        <f t="shared" si="19"/>
        <v>0</v>
      </c>
      <c r="O46" s="208">
        <f t="shared" si="20"/>
        <v>0</v>
      </c>
      <c r="P46" s="208">
        <f t="shared" si="10"/>
        <v>0</v>
      </c>
      <c r="Q46" s="208">
        <f t="shared" si="5"/>
        <v>0</v>
      </c>
      <c r="R46" s="208">
        <f t="shared" si="6"/>
        <v>0</v>
      </c>
      <c r="S46" s="208">
        <f t="shared" si="7"/>
        <v>0</v>
      </c>
      <c r="T46" s="208">
        <f t="shared" si="8"/>
        <v>0</v>
      </c>
    </row>
    <row r="47" spans="2:20" ht="15" customHeight="1" x14ac:dyDescent="0.2">
      <c r="B47" s="136"/>
      <c r="C47" s="134"/>
      <c r="D47" s="121"/>
      <c r="E47" s="113"/>
      <c r="F47" s="112"/>
      <c r="G47" s="112"/>
      <c r="H47" s="111"/>
      <c r="I47" s="112"/>
      <c r="J47" s="112"/>
      <c r="K47" s="208">
        <f t="shared" si="16"/>
        <v>0</v>
      </c>
      <c r="L47" s="208">
        <f t="shared" si="17"/>
        <v>0</v>
      </c>
      <c r="M47" s="208">
        <f t="shared" si="18"/>
        <v>0</v>
      </c>
      <c r="N47" s="208">
        <f t="shared" si="19"/>
        <v>0</v>
      </c>
      <c r="O47" s="208">
        <f t="shared" si="20"/>
        <v>0</v>
      </c>
      <c r="P47" s="208">
        <f t="shared" si="10"/>
        <v>0</v>
      </c>
      <c r="Q47" s="208">
        <f t="shared" si="5"/>
        <v>0</v>
      </c>
      <c r="R47" s="208">
        <f t="shared" si="6"/>
        <v>0</v>
      </c>
      <c r="S47" s="208">
        <f t="shared" si="7"/>
        <v>0</v>
      </c>
      <c r="T47" s="208">
        <f t="shared" si="8"/>
        <v>0</v>
      </c>
    </row>
    <row r="48" spans="2:20" ht="15" customHeight="1" x14ac:dyDescent="0.2">
      <c r="B48" s="136"/>
      <c r="C48" s="134"/>
      <c r="D48" s="121"/>
      <c r="E48" s="113"/>
      <c r="F48" s="112"/>
      <c r="G48" s="112"/>
      <c r="H48" s="111"/>
      <c r="I48" s="112"/>
      <c r="J48" s="112"/>
      <c r="K48" s="208">
        <f t="shared" si="16"/>
        <v>0</v>
      </c>
      <c r="L48" s="208">
        <f t="shared" si="17"/>
        <v>0</v>
      </c>
      <c r="M48" s="208">
        <f t="shared" si="18"/>
        <v>0</v>
      </c>
      <c r="N48" s="208">
        <f t="shared" si="19"/>
        <v>0</v>
      </c>
      <c r="O48" s="208">
        <f t="shared" si="20"/>
        <v>0</v>
      </c>
      <c r="P48" s="208">
        <f t="shared" si="10"/>
        <v>0</v>
      </c>
      <c r="Q48" s="208">
        <f t="shared" si="5"/>
        <v>0</v>
      </c>
      <c r="R48" s="208">
        <f t="shared" si="6"/>
        <v>0</v>
      </c>
      <c r="S48" s="208">
        <f t="shared" si="7"/>
        <v>0</v>
      </c>
      <c r="T48" s="208">
        <f t="shared" si="8"/>
        <v>0</v>
      </c>
    </row>
    <row r="49" spans="2:20" ht="15" customHeight="1" x14ac:dyDescent="0.2">
      <c r="B49" s="136"/>
      <c r="C49" s="134"/>
      <c r="D49" s="121"/>
      <c r="E49" s="113"/>
      <c r="F49" s="112"/>
      <c r="G49" s="112"/>
      <c r="H49" s="111"/>
      <c r="I49" s="112"/>
      <c r="J49" s="112"/>
      <c r="K49" s="208">
        <f t="shared" si="16"/>
        <v>0</v>
      </c>
      <c r="L49" s="208">
        <f t="shared" si="17"/>
        <v>0</v>
      </c>
      <c r="M49" s="208">
        <f t="shared" si="18"/>
        <v>0</v>
      </c>
      <c r="N49" s="208">
        <f t="shared" si="19"/>
        <v>0</v>
      </c>
      <c r="O49" s="208">
        <f t="shared" si="20"/>
        <v>0</v>
      </c>
      <c r="P49" s="208">
        <f t="shared" si="10"/>
        <v>0</v>
      </c>
      <c r="Q49" s="208">
        <f t="shared" si="5"/>
        <v>0</v>
      </c>
      <c r="R49" s="208">
        <f t="shared" si="6"/>
        <v>0</v>
      </c>
      <c r="S49" s="208">
        <f t="shared" si="7"/>
        <v>0</v>
      </c>
      <c r="T49" s="208">
        <f t="shared" si="8"/>
        <v>0</v>
      </c>
    </row>
    <row r="50" spans="2:20" ht="15" customHeight="1" x14ac:dyDescent="0.2">
      <c r="B50" s="136"/>
      <c r="C50" s="134"/>
      <c r="D50" s="121"/>
      <c r="E50" s="113"/>
      <c r="F50" s="112"/>
      <c r="G50" s="112"/>
      <c r="H50" s="111"/>
      <c r="I50" s="112"/>
      <c r="J50" s="112"/>
      <c r="K50" s="208">
        <f t="shared" si="16"/>
        <v>0</v>
      </c>
      <c r="L50" s="208">
        <f t="shared" si="17"/>
        <v>0</v>
      </c>
      <c r="M50" s="208">
        <f t="shared" si="18"/>
        <v>0</v>
      </c>
      <c r="N50" s="208">
        <f t="shared" si="19"/>
        <v>0</v>
      </c>
      <c r="O50" s="208">
        <f t="shared" si="20"/>
        <v>0</v>
      </c>
      <c r="P50" s="208">
        <f t="shared" si="10"/>
        <v>0</v>
      </c>
      <c r="Q50" s="208">
        <f t="shared" si="5"/>
        <v>0</v>
      </c>
      <c r="R50" s="208">
        <f t="shared" si="6"/>
        <v>0</v>
      </c>
      <c r="S50" s="208">
        <f t="shared" si="7"/>
        <v>0</v>
      </c>
      <c r="T50" s="208">
        <f t="shared" si="8"/>
        <v>0</v>
      </c>
    </row>
    <row r="51" spans="2:20" x14ac:dyDescent="0.2">
      <c r="B51" s="136"/>
      <c r="C51" s="134"/>
      <c r="D51" s="121"/>
      <c r="E51" s="113"/>
      <c r="F51" s="112"/>
      <c r="G51" s="112"/>
      <c r="H51" s="111"/>
      <c r="I51" s="112"/>
      <c r="J51" s="112"/>
      <c r="K51" s="208">
        <f t="shared" si="16"/>
        <v>0</v>
      </c>
      <c r="L51" s="208">
        <f t="shared" si="17"/>
        <v>0</v>
      </c>
      <c r="M51" s="208">
        <f t="shared" si="18"/>
        <v>0</v>
      </c>
      <c r="N51" s="208">
        <f t="shared" si="19"/>
        <v>0</v>
      </c>
      <c r="O51" s="208">
        <f t="shared" si="20"/>
        <v>0</v>
      </c>
      <c r="P51" s="208">
        <f t="shared" si="10"/>
        <v>0</v>
      </c>
      <c r="Q51" s="208">
        <f t="shared" si="5"/>
        <v>0</v>
      </c>
      <c r="R51" s="208">
        <f t="shared" si="6"/>
        <v>0</v>
      </c>
      <c r="S51" s="208">
        <f t="shared" si="7"/>
        <v>0</v>
      </c>
      <c r="T51" s="208">
        <f t="shared" si="8"/>
        <v>0</v>
      </c>
    </row>
    <row r="52" spans="2:20" x14ac:dyDescent="0.2">
      <c r="B52" s="136"/>
      <c r="C52" s="134"/>
      <c r="D52" s="121"/>
      <c r="E52" s="113"/>
      <c r="F52" s="112"/>
      <c r="G52" s="112"/>
      <c r="H52" s="111"/>
      <c r="I52" s="112"/>
      <c r="J52" s="112"/>
      <c r="K52" s="208">
        <f t="shared" si="16"/>
        <v>0</v>
      </c>
      <c r="L52" s="208">
        <f t="shared" si="17"/>
        <v>0</v>
      </c>
      <c r="M52" s="208">
        <f t="shared" si="18"/>
        <v>0</v>
      </c>
      <c r="N52" s="208">
        <f t="shared" si="19"/>
        <v>0</v>
      </c>
      <c r="O52" s="208">
        <f t="shared" si="20"/>
        <v>0</v>
      </c>
      <c r="P52" s="208">
        <f t="shared" si="10"/>
        <v>0</v>
      </c>
      <c r="Q52" s="208">
        <f t="shared" si="5"/>
        <v>0</v>
      </c>
      <c r="R52" s="208">
        <f t="shared" si="6"/>
        <v>0</v>
      </c>
      <c r="S52" s="208">
        <f t="shared" si="7"/>
        <v>0</v>
      </c>
      <c r="T52" s="208">
        <f t="shared" si="8"/>
        <v>0</v>
      </c>
    </row>
    <row r="53" spans="2:20" x14ac:dyDescent="0.2">
      <c r="B53" s="136"/>
      <c r="C53" s="134"/>
      <c r="D53" s="121"/>
      <c r="E53" s="113"/>
      <c r="F53" s="112"/>
      <c r="G53" s="112"/>
      <c r="H53" s="111"/>
      <c r="I53" s="112"/>
      <c r="J53" s="112"/>
      <c r="K53" s="208">
        <f t="shared" si="16"/>
        <v>0</v>
      </c>
      <c r="L53" s="208">
        <f t="shared" si="17"/>
        <v>0</v>
      </c>
      <c r="M53" s="208">
        <f t="shared" si="18"/>
        <v>0</v>
      </c>
      <c r="N53" s="208">
        <f t="shared" si="19"/>
        <v>0</v>
      </c>
      <c r="O53" s="208">
        <f t="shared" si="20"/>
        <v>0</v>
      </c>
      <c r="P53" s="208">
        <f t="shared" si="10"/>
        <v>0</v>
      </c>
      <c r="Q53" s="208">
        <f t="shared" si="5"/>
        <v>0</v>
      </c>
      <c r="R53" s="208">
        <f t="shared" si="6"/>
        <v>0</v>
      </c>
      <c r="S53" s="208">
        <f t="shared" si="7"/>
        <v>0</v>
      </c>
      <c r="T53" s="208">
        <f t="shared" si="8"/>
        <v>0</v>
      </c>
    </row>
    <row r="54" spans="2:20" x14ac:dyDescent="0.2">
      <c r="B54" s="136"/>
      <c r="C54" s="134"/>
      <c r="D54" s="121"/>
      <c r="E54" s="113"/>
      <c r="F54" s="112"/>
      <c r="G54" s="112"/>
      <c r="H54" s="111"/>
      <c r="I54" s="112"/>
      <c r="J54" s="112"/>
      <c r="K54" s="208">
        <f t="shared" si="16"/>
        <v>0</v>
      </c>
      <c r="L54" s="208">
        <f t="shared" si="17"/>
        <v>0</v>
      </c>
      <c r="M54" s="208">
        <f t="shared" si="18"/>
        <v>0</v>
      </c>
      <c r="N54" s="208">
        <f t="shared" si="19"/>
        <v>0</v>
      </c>
      <c r="O54" s="208">
        <f t="shared" si="20"/>
        <v>0</v>
      </c>
      <c r="P54" s="208">
        <f t="shared" si="10"/>
        <v>0</v>
      </c>
      <c r="Q54" s="208">
        <f t="shared" si="5"/>
        <v>0</v>
      </c>
      <c r="R54" s="208">
        <f t="shared" si="6"/>
        <v>0</v>
      </c>
      <c r="S54" s="208">
        <f t="shared" si="7"/>
        <v>0</v>
      </c>
      <c r="T54" s="208">
        <f t="shared" si="8"/>
        <v>0</v>
      </c>
    </row>
    <row r="55" spans="2:20" x14ac:dyDescent="0.2">
      <c r="B55" s="136"/>
      <c r="C55" s="134"/>
      <c r="D55" s="121"/>
      <c r="E55" s="113"/>
      <c r="F55" s="112"/>
      <c r="G55" s="112"/>
      <c r="H55" s="111"/>
      <c r="I55" s="112"/>
      <c r="J55" s="112"/>
      <c r="K55" s="208">
        <f t="shared" si="16"/>
        <v>0</v>
      </c>
      <c r="L55" s="208">
        <f t="shared" si="17"/>
        <v>0</v>
      </c>
      <c r="M55" s="208">
        <f t="shared" si="18"/>
        <v>0</v>
      </c>
      <c r="N55" s="208">
        <f t="shared" si="19"/>
        <v>0</v>
      </c>
      <c r="O55" s="208">
        <f t="shared" si="20"/>
        <v>0</v>
      </c>
      <c r="P55" s="208">
        <f t="shared" si="10"/>
        <v>0</v>
      </c>
      <c r="Q55" s="208">
        <f t="shared" si="5"/>
        <v>0</v>
      </c>
      <c r="R55" s="208">
        <f t="shared" si="6"/>
        <v>0</v>
      </c>
      <c r="S55" s="208">
        <f t="shared" si="7"/>
        <v>0</v>
      </c>
      <c r="T55" s="208">
        <f t="shared" si="8"/>
        <v>0</v>
      </c>
    </row>
    <row r="56" spans="2:20" x14ac:dyDescent="0.2">
      <c r="B56" s="136"/>
      <c r="C56" s="134"/>
      <c r="D56" s="121"/>
      <c r="E56" s="113"/>
      <c r="F56" s="112"/>
      <c r="G56" s="112"/>
      <c r="H56" s="111"/>
      <c r="I56" s="112"/>
      <c r="J56" s="112"/>
      <c r="K56" s="208">
        <f t="shared" si="16"/>
        <v>0</v>
      </c>
      <c r="L56" s="208">
        <f t="shared" si="17"/>
        <v>0</v>
      </c>
      <c r="M56" s="208">
        <f t="shared" si="18"/>
        <v>0</v>
      </c>
      <c r="N56" s="208">
        <f t="shared" si="19"/>
        <v>0</v>
      </c>
      <c r="O56" s="208">
        <f t="shared" si="20"/>
        <v>0</v>
      </c>
      <c r="P56" s="208">
        <f t="shared" si="10"/>
        <v>0</v>
      </c>
      <c r="Q56" s="208">
        <f t="shared" si="5"/>
        <v>0</v>
      </c>
      <c r="R56" s="208">
        <f t="shared" si="6"/>
        <v>0</v>
      </c>
      <c r="S56" s="208">
        <f t="shared" si="7"/>
        <v>0</v>
      </c>
      <c r="T56" s="208">
        <f t="shared" si="8"/>
        <v>0</v>
      </c>
    </row>
    <row r="57" spans="2:20" x14ac:dyDescent="0.2">
      <c r="B57" s="136"/>
      <c r="C57" s="134"/>
      <c r="D57" s="121"/>
      <c r="E57" s="113"/>
      <c r="F57" s="112"/>
      <c r="G57" s="112"/>
      <c r="H57" s="111"/>
      <c r="I57" s="112"/>
      <c r="J57" s="112"/>
      <c r="K57" s="208">
        <f t="shared" si="16"/>
        <v>0</v>
      </c>
      <c r="L57" s="208">
        <f t="shared" si="17"/>
        <v>0</v>
      </c>
      <c r="M57" s="208">
        <f t="shared" si="18"/>
        <v>0</v>
      </c>
      <c r="N57" s="208">
        <f t="shared" si="19"/>
        <v>0</v>
      </c>
      <c r="O57" s="208">
        <f t="shared" si="20"/>
        <v>0</v>
      </c>
      <c r="P57" s="208">
        <f t="shared" si="10"/>
        <v>0</v>
      </c>
      <c r="Q57" s="208">
        <f t="shared" si="5"/>
        <v>0</v>
      </c>
      <c r="R57" s="208">
        <f t="shared" si="6"/>
        <v>0</v>
      </c>
      <c r="S57" s="208">
        <f t="shared" si="7"/>
        <v>0</v>
      </c>
      <c r="T57" s="208">
        <f t="shared" si="8"/>
        <v>0</v>
      </c>
    </row>
    <row r="58" spans="2:20" x14ac:dyDescent="0.2">
      <c r="B58" s="136"/>
      <c r="C58" s="134"/>
      <c r="D58" s="121"/>
      <c r="E58" s="113"/>
      <c r="F58" s="112"/>
      <c r="G58" s="112"/>
      <c r="H58" s="111"/>
      <c r="I58" s="112"/>
      <c r="J58" s="112"/>
      <c r="K58" s="208">
        <f t="shared" si="16"/>
        <v>0</v>
      </c>
      <c r="L58" s="208">
        <f t="shared" si="17"/>
        <v>0</v>
      </c>
      <c r="M58" s="208">
        <f t="shared" si="18"/>
        <v>0</v>
      </c>
      <c r="N58" s="208">
        <f t="shared" si="19"/>
        <v>0</v>
      </c>
      <c r="O58" s="208">
        <f t="shared" si="20"/>
        <v>0</v>
      </c>
      <c r="P58" s="208">
        <f t="shared" si="10"/>
        <v>0</v>
      </c>
      <c r="Q58" s="208">
        <f t="shared" si="5"/>
        <v>0</v>
      </c>
      <c r="R58" s="208">
        <f t="shared" si="6"/>
        <v>0</v>
      </c>
      <c r="S58" s="208">
        <f t="shared" si="7"/>
        <v>0</v>
      </c>
      <c r="T58" s="208">
        <f t="shared" si="8"/>
        <v>0</v>
      </c>
    </row>
    <row r="59" spans="2:20" x14ac:dyDescent="0.2">
      <c r="B59" s="136"/>
      <c r="C59" s="134"/>
      <c r="D59" s="121"/>
      <c r="E59" s="113"/>
      <c r="F59" s="112"/>
      <c r="G59" s="112"/>
      <c r="H59" s="111"/>
      <c r="I59" s="112"/>
      <c r="J59" s="112"/>
      <c r="K59" s="208">
        <f t="shared" si="16"/>
        <v>0</v>
      </c>
      <c r="L59" s="208">
        <f t="shared" si="17"/>
        <v>0</v>
      </c>
      <c r="M59" s="208">
        <f t="shared" si="18"/>
        <v>0</v>
      </c>
      <c r="N59" s="208">
        <f t="shared" si="19"/>
        <v>0</v>
      </c>
      <c r="O59" s="208">
        <f t="shared" si="20"/>
        <v>0</v>
      </c>
      <c r="P59" s="208">
        <f t="shared" si="10"/>
        <v>0</v>
      </c>
      <c r="Q59" s="208">
        <f t="shared" si="5"/>
        <v>0</v>
      </c>
      <c r="R59" s="208">
        <f t="shared" si="6"/>
        <v>0</v>
      </c>
      <c r="S59" s="208">
        <f t="shared" si="7"/>
        <v>0</v>
      </c>
      <c r="T59" s="208">
        <f t="shared" si="8"/>
        <v>0</v>
      </c>
    </row>
    <row r="60" spans="2:20" x14ac:dyDescent="0.2">
      <c r="B60" s="136"/>
      <c r="C60" s="134"/>
      <c r="D60" s="121"/>
      <c r="E60" s="113"/>
      <c r="F60" s="112"/>
      <c r="G60" s="112"/>
      <c r="H60" s="111"/>
      <c r="I60" s="112"/>
      <c r="J60" s="112"/>
      <c r="K60" s="208">
        <f t="shared" si="16"/>
        <v>0</v>
      </c>
      <c r="L60" s="208">
        <f t="shared" si="17"/>
        <v>0</v>
      </c>
      <c r="M60" s="208">
        <f t="shared" si="18"/>
        <v>0</v>
      </c>
      <c r="N60" s="208">
        <f t="shared" si="19"/>
        <v>0</v>
      </c>
      <c r="O60" s="208">
        <f t="shared" si="20"/>
        <v>0</v>
      </c>
      <c r="P60" s="208">
        <f t="shared" si="10"/>
        <v>0</v>
      </c>
      <c r="Q60" s="208">
        <f t="shared" si="5"/>
        <v>0</v>
      </c>
      <c r="R60" s="208">
        <f t="shared" si="6"/>
        <v>0</v>
      </c>
      <c r="S60" s="208">
        <f t="shared" si="7"/>
        <v>0</v>
      </c>
      <c r="T60" s="208">
        <f t="shared" si="8"/>
        <v>0</v>
      </c>
    </row>
    <row r="61" spans="2:20" x14ac:dyDescent="0.2">
      <c r="B61" s="136"/>
      <c r="C61" s="134"/>
      <c r="D61" s="121"/>
      <c r="E61" s="113"/>
      <c r="F61" s="112"/>
      <c r="G61" s="112"/>
      <c r="H61" s="111"/>
      <c r="I61" s="112"/>
      <c r="J61" s="112"/>
      <c r="K61" s="208">
        <f t="shared" si="16"/>
        <v>0</v>
      </c>
      <c r="L61" s="208">
        <f t="shared" si="17"/>
        <v>0</v>
      </c>
      <c r="M61" s="208">
        <f t="shared" si="18"/>
        <v>0</v>
      </c>
      <c r="N61" s="208">
        <f t="shared" si="19"/>
        <v>0</v>
      </c>
      <c r="O61" s="208">
        <f t="shared" si="20"/>
        <v>0</v>
      </c>
      <c r="P61" s="208">
        <f t="shared" si="10"/>
        <v>0</v>
      </c>
      <c r="Q61" s="208">
        <f t="shared" si="5"/>
        <v>0</v>
      </c>
      <c r="R61" s="208">
        <f t="shared" si="6"/>
        <v>0</v>
      </c>
      <c r="S61" s="208">
        <f t="shared" si="7"/>
        <v>0</v>
      </c>
      <c r="T61" s="208">
        <f t="shared" si="8"/>
        <v>0</v>
      </c>
    </row>
    <row r="62" spans="2:20" x14ac:dyDescent="0.2">
      <c r="B62" s="136"/>
      <c r="C62" s="134"/>
      <c r="D62" s="121"/>
      <c r="E62" s="113"/>
      <c r="F62" s="112"/>
      <c r="G62" s="112"/>
      <c r="H62" s="111"/>
      <c r="I62" s="112"/>
      <c r="J62" s="112"/>
      <c r="K62" s="208">
        <f t="shared" si="16"/>
        <v>0</v>
      </c>
      <c r="L62" s="208">
        <f t="shared" si="17"/>
        <v>0</v>
      </c>
      <c r="M62" s="208">
        <f t="shared" si="18"/>
        <v>0</v>
      </c>
      <c r="N62" s="208">
        <f t="shared" si="19"/>
        <v>0</v>
      </c>
      <c r="O62" s="208">
        <f t="shared" si="20"/>
        <v>0</v>
      </c>
      <c r="P62" s="208">
        <f t="shared" si="10"/>
        <v>0</v>
      </c>
      <c r="Q62" s="208">
        <f t="shared" si="5"/>
        <v>0</v>
      </c>
      <c r="R62" s="208">
        <f t="shared" si="6"/>
        <v>0</v>
      </c>
      <c r="S62" s="208">
        <f t="shared" si="7"/>
        <v>0</v>
      </c>
      <c r="T62" s="208">
        <f t="shared" si="8"/>
        <v>0</v>
      </c>
    </row>
    <row r="63" spans="2:20" x14ac:dyDescent="0.2">
      <c r="B63" s="136"/>
      <c r="C63" s="134"/>
      <c r="D63" s="121"/>
      <c r="E63" s="113"/>
      <c r="F63" s="112"/>
      <c r="G63" s="112"/>
      <c r="H63" s="111"/>
      <c r="I63" s="112"/>
      <c r="J63" s="112"/>
      <c r="K63" s="208">
        <f t="shared" si="16"/>
        <v>0</v>
      </c>
      <c r="L63" s="208">
        <f t="shared" si="17"/>
        <v>0</v>
      </c>
      <c r="M63" s="208">
        <f t="shared" si="18"/>
        <v>0</v>
      </c>
      <c r="N63" s="208">
        <f t="shared" si="19"/>
        <v>0</v>
      </c>
      <c r="O63" s="208">
        <f t="shared" si="20"/>
        <v>0</v>
      </c>
      <c r="P63" s="208">
        <f t="shared" si="10"/>
        <v>0</v>
      </c>
      <c r="Q63" s="208">
        <f t="shared" si="5"/>
        <v>0</v>
      </c>
      <c r="R63" s="208">
        <f t="shared" si="6"/>
        <v>0</v>
      </c>
      <c r="S63" s="208">
        <f t="shared" si="7"/>
        <v>0</v>
      </c>
      <c r="T63" s="208">
        <f t="shared" si="8"/>
        <v>0</v>
      </c>
    </row>
    <row r="64" spans="2:20" x14ac:dyDescent="0.2">
      <c r="B64" s="136"/>
      <c r="C64" s="134"/>
      <c r="D64" s="121"/>
      <c r="E64" s="113"/>
      <c r="F64" s="112"/>
      <c r="G64" s="112"/>
      <c r="H64" s="111"/>
      <c r="I64" s="112"/>
      <c r="J64" s="112"/>
      <c r="K64" s="208">
        <f t="shared" si="16"/>
        <v>0</v>
      </c>
      <c r="L64" s="208">
        <f t="shared" si="17"/>
        <v>0</v>
      </c>
      <c r="M64" s="208">
        <f t="shared" si="18"/>
        <v>0</v>
      </c>
      <c r="N64" s="208">
        <f t="shared" si="19"/>
        <v>0</v>
      </c>
      <c r="O64" s="208">
        <f t="shared" si="20"/>
        <v>0</v>
      </c>
      <c r="P64" s="208">
        <f t="shared" si="10"/>
        <v>0</v>
      </c>
      <c r="Q64" s="208">
        <f t="shared" si="5"/>
        <v>0</v>
      </c>
      <c r="R64" s="208">
        <f t="shared" si="6"/>
        <v>0</v>
      </c>
      <c r="S64" s="208">
        <f t="shared" si="7"/>
        <v>0</v>
      </c>
      <c r="T64" s="208">
        <f t="shared" si="8"/>
        <v>0</v>
      </c>
    </row>
    <row r="65" spans="2:20" x14ac:dyDescent="0.2">
      <c r="B65" s="136"/>
      <c r="C65" s="134"/>
      <c r="D65" s="121"/>
      <c r="E65" s="113"/>
      <c r="F65" s="112"/>
      <c r="G65" s="112"/>
      <c r="H65" s="111"/>
      <c r="I65" s="112"/>
      <c r="J65" s="112"/>
      <c r="K65" s="208">
        <f t="shared" si="16"/>
        <v>0</v>
      </c>
      <c r="L65" s="208">
        <f t="shared" si="17"/>
        <v>0</v>
      </c>
      <c r="M65" s="208">
        <f t="shared" si="18"/>
        <v>0</v>
      </c>
      <c r="N65" s="208">
        <f t="shared" si="19"/>
        <v>0</v>
      </c>
      <c r="O65" s="208">
        <f t="shared" si="20"/>
        <v>0</v>
      </c>
      <c r="P65" s="208">
        <f t="shared" si="10"/>
        <v>0</v>
      </c>
      <c r="Q65" s="208">
        <f t="shared" si="5"/>
        <v>0</v>
      </c>
      <c r="R65" s="208">
        <f t="shared" si="6"/>
        <v>0</v>
      </c>
      <c r="S65" s="208">
        <f t="shared" si="7"/>
        <v>0</v>
      </c>
      <c r="T65" s="208">
        <f t="shared" si="8"/>
        <v>0</v>
      </c>
    </row>
    <row r="66" spans="2:20" x14ac:dyDescent="0.2">
      <c r="B66" s="136"/>
      <c r="C66" s="134"/>
      <c r="D66" s="121"/>
      <c r="E66" s="113"/>
      <c r="F66" s="112"/>
      <c r="G66" s="112"/>
      <c r="H66" s="111"/>
      <c r="I66" s="112"/>
      <c r="J66" s="112"/>
      <c r="K66" s="208">
        <f t="shared" si="16"/>
        <v>0</v>
      </c>
      <c r="L66" s="208">
        <f t="shared" si="17"/>
        <v>0</v>
      </c>
      <c r="M66" s="208">
        <f t="shared" si="18"/>
        <v>0</v>
      </c>
      <c r="N66" s="208">
        <f t="shared" si="19"/>
        <v>0</v>
      </c>
      <c r="O66" s="208">
        <f t="shared" si="20"/>
        <v>0</v>
      </c>
      <c r="P66" s="208">
        <f t="shared" si="10"/>
        <v>0</v>
      </c>
      <c r="Q66" s="208">
        <f t="shared" si="5"/>
        <v>0</v>
      </c>
      <c r="R66" s="208">
        <f t="shared" si="6"/>
        <v>0</v>
      </c>
      <c r="S66" s="208">
        <f t="shared" si="7"/>
        <v>0</v>
      </c>
      <c r="T66" s="208">
        <f t="shared" si="8"/>
        <v>0</v>
      </c>
    </row>
    <row r="67" spans="2:20" x14ac:dyDescent="0.2">
      <c r="B67" s="136"/>
      <c r="C67" s="134"/>
      <c r="D67" s="121"/>
      <c r="E67" s="113"/>
      <c r="F67" s="112"/>
      <c r="G67" s="112"/>
      <c r="H67" s="111"/>
      <c r="I67" s="112"/>
      <c r="J67" s="112"/>
      <c r="K67" s="208">
        <f t="shared" si="16"/>
        <v>0</v>
      </c>
      <c r="L67" s="208">
        <f t="shared" si="17"/>
        <v>0</v>
      </c>
      <c r="M67" s="208">
        <f t="shared" si="18"/>
        <v>0</v>
      </c>
      <c r="N67" s="208">
        <f t="shared" si="19"/>
        <v>0</v>
      </c>
      <c r="O67" s="208">
        <f t="shared" si="20"/>
        <v>0</v>
      </c>
      <c r="P67" s="208">
        <f t="shared" si="10"/>
        <v>0</v>
      </c>
      <c r="Q67" s="208">
        <f t="shared" si="5"/>
        <v>0</v>
      </c>
      <c r="R67" s="208">
        <f t="shared" si="6"/>
        <v>0</v>
      </c>
      <c r="S67" s="208">
        <f t="shared" si="7"/>
        <v>0</v>
      </c>
      <c r="T67" s="208">
        <f t="shared" si="8"/>
        <v>0</v>
      </c>
    </row>
    <row r="68" spans="2:20" x14ac:dyDescent="0.2">
      <c r="B68" s="136"/>
      <c r="C68" s="134"/>
      <c r="D68" s="121"/>
      <c r="E68" s="113"/>
      <c r="F68" s="112"/>
      <c r="G68" s="112"/>
      <c r="H68" s="111"/>
      <c r="I68" s="112"/>
      <c r="J68" s="112"/>
      <c r="K68" s="208">
        <f t="shared" si="16"/>
        <v>0</v>
      </c>
      <c r="L68" s="208">
        <f t="shared" si="17"/>
        <v>0</v>
      </c>
      <c r="M68" s="208">
        <f t="shared" si="18"/>
        <v>0</v>
      </c>
      <c r="N68" s="208">
        <f t="shared" si="19"/>
        <v>0</v>
      </c>
      <c r="O68" s="208">
        <f t="shared" si="20"/>
        <v>0</v>
      </c>
      <c r="P68" s="208">
        <f t="shared" si="10"/>
        <v>0</v>
      </c>
      <c r="Q68" s="208">
        <f t="shared" si="5"/>
        <v>0</v>
      </c>
      <c r="R68" s="208">
        <f t="shared" si="6"/>
        <v>0</v>
      </c>
      <c r="S68" s="208">
        <f t="shared" si="7"/>
        <v>0</v>
      </c>
      <c r="T68" s="208">
        <f t="shared" si="8"/>
        <v>0</v>
      </c>
    </row>
    <row r="69" spans="2:20" x14ac:dyDescent="0.2">
      <c r="B69" s="136"/>
      <c r="C69" s="134"/>
      <c r="D69" s="121"/>
      <c r="E69" s="113"/>
      <c r="F69" s="112"/>
      <c r="G69" s="112"/>
      <c r="H69" s="111"/>
      <c r="I69" s="112"/>
      <c r="J69" s="112"/>
      <c r="K69" s="208">
        <f t="shared" si="16"/>
        <v>0</v>
      </c>
      <c r="L69" s="208">
        <f t="shared" si="17"/>
        <v>0</v>
      </c>
      <c r="M69" s="208">
        <f t="shared" si="18"/>
        <v>0</v>
      </c>
      <c r="N69" s="208">
        <f t="shared" si="19"/>
        <v>0</v>
      </c>
      <c r="O69" s="208">
        <f t="shared" si="20"/>
        <v>0</v>
      </c>
      <c r="P69" s="208">
        <f t="shared" si="10"/>
        <v>0</v>
      </c>
      <c r="Q69" s="208">
        <f t="shared" si="5"/>
        <v>0</v>
      </c>
      <c r="R69" s="208">
        <f t="shared" si="6"/>
        <v>0</v>
      </c>
      <c r="S69" s="208">
        <f t="shared" si="7"/>
        <v>0</v>
      </c>
      <c r="T69" s="208">
        <f t="shared" si="8"/>
        <v>0</v>
      </c>
    </row>
    <row r="70" spans="2:20" x14ac:dyDescent="0.2">
      <c r="B70" s="136"/>
      <c r="C70" s="134"/>
      <c r="D70" s="121"/>
      <c r="E70" s="113"/>
      <c r="F70" s="112"/>
      <c r="G70" s="112"/>
      <c r="H70" s="111"/>
      <c r="I70" s="112"/>
      <c r="J70" s="112"/>
      <c r="K70" s="208">
        <f t="shared" si="16"/>
        <v>0</v>
      </c>
      <c r="L70" s="208">
        <f t="shared" si="17"/>
        <v>0</v>
      </c>
      <c r="M70" s="208">
        <f t="shared" si="18"/>
        <v>0</v>
      </c>
      <c r="N70" s="208">
        <f t="shared" si="19"/>
        <v>0</v>
      </c>
      <c r="O70" s="208">
        <f t="shared" si="20"/>
        <v>0</v>
      </c>
      <c r="P70" s="208">
        <f t="shared" si="10"/>
        <v>0</v>
      </c>
      <c r="Q70" s="208">
        <f t="shared" si="5"/>
        <v>0</v>
      </c>
      <c r="R70" s="208">
        <f t="shared" si="6"/>
        <v>0</v>
      </c>
      <c r="S70" s="208">
        <f t="shared" si="7"/>
        <v>0</v>
      </c>
      <c r="T70" s="208">
        <f t="shared" si="8"/>
        <v>0</v>
      </c>
    </row>
    <row r="71" spans="2:20" x14ac:dyDescent="0.2">
      <c r="B71" s="136"/>
      <c r="C71" s="134"/>
      <c r="D71" s="121"/>
      <c r="E71" s="113"/>
      <c r="F71" s="112"/>
      <c r="G71" s="112"/>
      <c r="H71" s="111"/>
      <c r="I71" s="112"/>
      <c r="J71" s="112"/>
      <c r="K71" s="208">
        <f t="shared" si="16"/>
        <v>0</v>
      </c>
      <c r="L71" s="208">
        <f t="shared" si="17"/>
        <v>0</v>
      </c>
      <c r="M71" s="208">
        <f t="shared" si="18"/>
        <v>0</v>
      </c>
      <c r="N71" s="208">
        <f t="shared" si="19"/>
        <v>0</v>
      </c>
      <c r="O71" s="208">
        <f t="shared" si="20"/>
        <v>0</v>
      </c>
      <c r="P71" s="208">
        <f t="shared" si="10"/>
        <v>0</v>
      </c>
      <c r="Q71" s="208">
        <f t="shared" si="5"/>
        <v>0</v>
      </c>
      <c r="R71" s="208">
        <f t="shared" si="6"/>
        <v>0</v>
      </c>
      <c r="S71" s="208">
        <f t="shared" si="7"/>
        <v>0</v>
      </c>
      <c r="T71" s="208">
        <f t="shared" si="8"/>
        <v>0</v>
      </c>
    </row>
    <row r="72" spans="2:20" x14ac:dyDescent="0.2">
      <c r="B72" s="136"/>
      <c r="C72" s="134"/>
      <c r="D72" s="121"/>
      <c r="E72" s="113"/>
      <c r="F72" s="112"/>
      <c r="G72" s="112"/>
      <c r="H72" s="111"/>
      <c r="I72" s="112"/>
      <c r="J72" s="112"/>
      <c r="K72" s="208">
        <f t="shared" si="16"/>
        <v>0</v>
      </c>
      <c r="L72" s="208">
        <f t="shared" si="17"/>
        <v>0</v>
      </c>
      <c r="M72" s="208">
        <f t="shared" si="18"/>
        <v>0</v>
      </c>
      <c r="N72" s="208">
        <f t="shared" si="19"/>
        <v>0</v>
      </c>
      <c r="O72" s="208">
        <f t="shared" si="20"/>
        <v>0</v>
      </c>
      <c r="P72" s="208">
        <f t="shared" si="10"/>
        <v>0</v>
      </c>
      <c r="Q72" s="208">
        <f t="shared" si="5"/>
        <v>0</v>
      </c>
      <c r="R72" s="208">
        <f t="shared" si="6"/>
        <v>0</v>
      </c>
      <c r="S72" s="208">
        <f t="shared" si="7"/>
        <v>0</v>
      </c>
      <c r="T72" s="208">
        <f t="shared" si="8"/>
        <v>0</v>
      </c>
    </row>
    <row r="73" spans="2:20" x14ac:dyDescent="0.2">
      <c r="B73" s="136"/>
      <c r="C73" s="134"/>
      <c r="D73" s="121"/>
      <c r="E73" s="113"/>
      <c r="F73" s="114"/>
      <c r="G73" s="112"/>
      <c r="H73" s="111"/>
      <c r="I73" s="112"/>
      <c r="J73" s="112"/>
      <c r="K73" s="208">
        <f t="shared" si="16"/>
        <v>0</v>
      </c>
      <c r="L73" s="208">
        <f t="shared" si="17"/>
        <v>0</v>
      </c>
      <c r="M73" s="208">
        <f t="shared" si="18"/>
        <v>0</v>
      </c>
      <c r="N73" s="208">
        <f t="shared" si="19"/>
        <v>0</v>
      </c>
      <c r="O73" s="208">
        <f t="shared" si="20"/>
        <v>0</v>
      </c>
      <c r="P73" s="208">
        <f t="shared" si="10"/>
        <v>0</v>
      </c>
      <c r="Q73" s="208">
        <f t="shared" si="5"/>
        <v>0</v>
      </c>
      <c r="R73" s="208">
        <f t="shared" si="6"/>
        <v>0</v>
      </c>
      <c r="S73" s="208">
        <f t="shared" si="7"/>
        <v>0</v>
      </c>
      <c r="T73" s="208">
        <f t="shared" si="8"/>
        <v>0</v>
      </c>
    </row>
    <row r="74" spans="2:20" x14ac:dyDescent="0.2">
      <c r="B74" s="136"/>
      <c r="C74" s="134"/>
      <c r="D74" s="121"/>
      <c r="E74" s="113"/>
      <c r="F74" s="112"/>
      <c r="G74" s="112"/>
      <c r="H74" s="111"/>
      <c r="I74" s="112"/>
      <c r="J74" s="112"/>
      <c r="K74" s="208">
        <f t="shared" si="16"/>
        <v>0</v>
      </c>
      <c r="L74" s="208">
        <f t="shared" si="17"/>
        <v>0</v>
      </c>
      <c r="M74" s="208">
        <f t="shared" si="18"/>
        <v>0</v>
      </c>
      <c r="N74" s="208">
        <f t="shared" si="19"/>
        <v>0</v>
      </c>
      <c r="O74" s="208">
        <f t="shared" si="20"/>
        <v>0</v>
      </c>
      <c r="P74" s="208">
        <f t="shared" si="10"/>
        <v>0</v>
      </c>
      <c r="Q74" s="208">
        <f t="shared" si="5"/>
        <v>0</v>
      </c>
      <c r="R74" s="208">
        <f t="shared" si="6"/>
        <v>0</v>
      </c>
      <c r="S74" s="208">
        <f t="shared" si="7"/>
        <v>0</v>
      </c>
      <c r="T74" s="208">
        <f t="shared" si="8"/>
        <v>0</v>
      </c>
    </row>
    <row r="75" spans="2:20" x14ac:dyDescent="0.2">
      <c r="B75" s="136"/>
      <c r="C75" s="134"/>
      <c r="D75" s="121"/>
      <c r="E75" s="113"/>
      <c r="F75" s="112"/>
      <c r="G75" s="112"/>
      <c r="H75" s="111"/>
      <c r="I75" s="112"/>
      <c r="J75" s="112"/>
      <c r="K75" s="208">
        <f t="shared" si="16"/>
        <v>0</v>
      </c>
      <c r="L75" s="208">
        <f t="shared" si="17"/>
        <v>0</v>
      </c>
      <c r="M75" s="208">
        <f t="shared" si="18"/>
        <v>0</v>
      </c>
      <c r="N75" s="208">
        <f t="shared" si="19"/>
        <v>0</v>
      </c>
      <c r="O75" s="208">
        <f t="shared" si="20"/>
        <v>0</v>
      </c>
      <c r="P75" s="208">
        <f t="shared" si="10"/>
        <v>0</v>
      </c>
      <c r="Q75" s="208">
        <f t="shared" ref="Q75:Q103" si="21">(1+$J75)*L75</f>
        <v>0</v>
      </c>
      <c r="R75" s="208">
        <f t="shared" ref="R75:R103" si="22">(1+$J75)*M75</f>
        <v>0</v>
      </c>
      <c r="S75" s="208">
        <f t="shared" ref="S75:S103" si="23">(1+$J75)*N75</f>
        <v>0</v>
      </c>
      <c r="T75" s="208">
        <f t="shared" ref="T75:T103" si="24">(1+$J75)*O75</f>
        <v>0</v>
      </c>
    </row>
    <row r="76" spans="2:20" x14ac:dyDescent="0.2">
      <c r="B76" s="136"/>
      <c r="C76" s="134"/>
      <c r="D76" s="121"/>
      <c r="E76" s="113"/>
      <c r="F76" s="112"/>
      <c r="G76" s="112"/>
      <c r="H76" s="111"/>
      <c r="I76" s="112"/>
      <c r="J76" s="112"/>
      <c r="K76" s="208">
        <f t="shared" si="16"/>
        <v>0</v>
      </c>
      <c r="L76" s="208">
        <f t="shared" si="17"/>
        <v>0</v>
      </c>
      <c r="M76" s="208">
        <f t="shared" si="18"/>
        <v>0</v>
      </c>
      <c r="N76" s="208">
        <f t="shared" si="19"/>
        <v>0</v>
      </c>
      <c r="O76" s="208">
        <f t="shared" si="20"/>
        <v>0</v>
      </c>
      <c r="P76" s="208">
        <f t="shared" ref="P76:P103" si="25">(1+$J76)*K76</f>
        <v>0</v>
      </c>
      <c r="Q76" s="208">
        <f t="shared" si="21"/>
        <v>0</v>
      </c>
      <c r="R76" s="208">
        <f t="shared" si="22"/>
        <v>0</v>
      </c>
      <c r="S76" s="208">
        <f t="shared" si="23"/>
        <v>0</v>
      </c>
      <c r="T76" s="208">
        <f t="shared" si="24"/>
        <v>0</v>
      </c>
    </row>
    <row r="77" spans="2:20" x14ac:dyDescent="0.2">
      <c r="B77" s="136"/>
      <c r="C77" s="134"/>
      <c r="D77" s="121"/>
      <c r="E77" s="113"/>
      <c r="F77" s="112"/>
      <c r="G77" s="112"/>
      <c r="H77" s="111"/>
      <c r="I77" s="112"/>
      <c r="J77" s="112"/>
      <c r="K77" s="208">
        <f t="shared" si="16"/>
        <v>0</v>
      </c>
      <c r="L77" s="208">
        <f t="shared" si="17"/>
        <v>0</v>
      </c>
      <c r="M77" s="208">
        <f t="shared" si="18"/>
        <v>0</v>
      </c>
      <c r="N77" s="208">
        <f t="shared" si="19"/>
        <v>0</v>
      </c>
      <c r="O77" s="208">
        <f t="shared" si="20"/>
        <v>0</v>
      </c>
      <c r="P77" s="208">
        <f t="shared" si="25"/>
        <v>0</v>
      </c>
      <c r="Q77" s="208">
        <f t="shared" si="21"/>
        <v>0</v>
      </c>
      <c r="R77" s="208">
        <f t="shared" si="22"/>
        <v>0</v>
      </c>
      <c r="S77" s="208">
        <f t="shared" si="23"/>
        <v>0</v>
      </c>
      <c r="T77" s="208">
        <f t="shared" si="24"/>
        <v>0</v>
      </c>
    </row>
    <row r="78" spans="2:20" x14ac:dyDescent="0.2">
      <c r="B78" s="136"/>
      <c r="C78" s="134"/>
      <c r="D78" s="121"/>
      <c r="E78" s="113"/>
      <c r="F78" s="112"/>
      <c r="G78" s="112"/>
      <c r="H78" s="111"/>
      <c r="I78" s="112"/>
      <c r="J78" s="112"/>
      <c r="K78" s="208">
        <f t="shared" si="16"/>
        <v>0</v>
      </c>
      <c r="L78" s="208">
        <f t="shared" si="17"/>
        <v>0</v>
      </c>
      <c r="M78" s="208">
        <f t="shared" si="18"/>
        <v>0</v>
      </c>
      <c r="N78" s="208">
        <f t="shared" si="19"/>
        <v>0</v>
      </c>
      <c r="O78" s="208">
        <f t="shared" si="20"/>
        <v>0</v>
      </c>
      <c r="P78" s="208">
        <f t="shared" si="25"/>
        <v>0</v>
      </c>
      <c r="Q78" s="208">
        <f t="shared" si="21"/>
        <v>0</v>
      </c>
      <c r="R78" s="208">
        <f t="shared" si="22"/>
        <v>0</v>
      </c>
      <c r="S78" s="208">
        <f t="shared" si="23"/>
        <v>0</v>
      </c>
      <c r="T78" s="208">
        <f t="shared" si="24"/>
        <v>0</v>
      </c>
    </row>
    <row r="79" spans="2:20" x14ac:dyDescent="0.2">
      <c r="B79" s="137"/>
      <c r="C79" s="138"/>
      <c r="D79" s="122"/>
      <c r="E79" s="115"/>
      <c r="F79" s="112"/>
      <c r="G79" s="112"/>
      <c r="H79" s="112"/>
      <c r="I79" s="112"/>
      <c r="J79" s="112"/>
      <c r="K79" s="208">
        <f t="shared" ref="K79:K103" si="26">D79*E79</f>
        <v>0</v>
      </c>
      <c r="L79" s="208">
        <f t="shared" ref="L79:L103" si="27">D79*F79</f>
        <v>0</v>
      </c>
      <c r="M79" s="208">
        <f t="shared" ref="M79:M103" si="28">D79*G79</f>
        <v>0</v>
      </c>
      <c r="N79" s="208">
        <f t="shared" ref="N79:N103" si="29">D79*H79</f>
        <v>0</v>
      </c>
      <c r="O79" s="208">
        <f t="shared" ref="O79:O103" si="30">D79*I79</f>
        <v>0</v>
      </c>
      <c r="P79" s="208">
        <f t="shared" si="25"/>
        <v>0</v>
      </c>
      <c r="Q79" s="208">
        <f t="shared" si="21"/>
        <v>0</v>
      </c>
      <c r="R79" s="208">
        <f t="shared" si="22"/>
        <v>0</v>
      </c>
      <c r="S79" s="208">
        <f t="shared" si="23"/>
        <v>0</v>
      </c>
      <c r="T79" s="208">
        <f t="shared" si="24"/>
        <v>0</v>
      </c>
    </row>
    <row r="80" spans="2:20" x14ac:dyDescent="0.2">
      <c r="B80" s="137"/>
      <c r="C80" s="138"/>
      <c r="D80" s="122"/>
      <c r="E80" s="115"/>
      <c r="F80" s="112"/>
      <c r="G80" s="112"/>
      <c r="H80" s="112"/>
      <c r="I80" s="112"/>
      <c r="J80" s="112"/>
      <c r="K80" s="208">
        <f t="shared" si="26"/>
        <v>0</v>
      </c>
      <c r="L80" s="208">
        <f t="shared" si="27"/>
        <v>0</v>
      </c>
      <c r="M80" s="208">
        <f t="shared" si="28"/>
        <v>0</v>
      </c>
      <c r="N80" s="208">
        <f t="shared" si="29"/>
        <v>0</v>
      </c>
      <c r="O80" s="208">
        <f t="shared" si="30"/>
        <v>0</v>
      </c>
      <c r="P80" s="208">
        <f t="shared" si="25"/>
        <v>0</v>
      </c>
      <c r="Q80" s="208">
        <f t="shared" si="21"/>
        <v>0</v>
      </c>
      <c r="R80" s="208">
        <f t="shared" si="22"/>
        <v>0</v>
      </c>
      <c r="S80" s="208">
        <f t="shared" si="23"/>
        <v>0</v>
      </c>
      <c r="T80" s="208">
        <f t="shared" si="24"/>
        <v>0</v>
      </c>
    </row>
    <row r="81" spans="2:20" x14ac:dyDescent="0.2">
      <c r="B81" s="137"/>
      <c r="C81" s="138"/>
      <c r="D81" s="122"/>
      <c r="E81" s="115"/>
      <c r="F81" s="112"/>
      <c r="G81" s="112"/>
      <c r="H81" s="112"/>
      <c r="I81" s="112"/>
      <c r="J81" s="112"/>
      <c r="K81" s="208">
        <f t="shared" si="26"/>
        <v>0</v>
      </c>
      <c r="L81" s="208">
        <f t="shared" si="27"/>
        <v>0</v>
      </c>
      <c r="M81" s="208">
        <f t="shared" si="28"/>
        <v>0</v>
      </c>
      <c r="N81" s="208">
        <f t="shared" si="29"/>
        <v>0</v>
      </c>
      <c r="O81" s="208">
        <f t="shared" si="30"/>
        <v>0</v>
      </c>
      <c r="P81" s="208">
        <f t="shared" si="25"/>
        <v>0</v>
      </c>
      <c r="Q81" s="208">
        <f t="shared" si="21"/>
        <v>0</v>
      </c>
      <c r="R81" s="208">
        <f t="shared" si="22"/>
        <v>0</v>
      </c>
      <c r="S81" s="208">
        <f t="shared" si="23"/>
        <v>0</v>
      </c>
      <c r="T81" s="208">
        <f t="shared" si="24"/>
        <v>0</v>
      </c>
    </row>
    <row r="82" spans="2:20" x14ac:dyDescent="0.2">
      <c r="B82" s="137"/>
      <c r="C82" s="138"/>
      <c r="D82" s="122"/>
      <c r="E82" s="115"/>
      <c r="F82" s="112"/>
      <c r="G82" s="112"/>
      <c r="H82" s="112"/>
      <c r="I82" s="112"/>
      <c r="J82" s="112"/>
      <c r="K82" s="208">
        <f t="shared" si="26"/>
        <v>0</v>
      </c>
      <c r="L82" s="208">
        <f t="shared" si="27"/>
        <v>0</v>
      </c>
      <c r="M82" s="208">
        <f t="shared" si="28"/>
        <v>0</v>
      </c>
      <c r="N82" s="208">
        <f t="shared" si="29"/>
        <v>0</v>
      </c>
      <c r="O82" s="208">
        <f t="shared" si="30"/>
        <v>0</v>
      </c>
      <c r="P82" s="208">
        <f t="shared" si="25"/>
        <v>0</v>
      </c>
      <c r="Q82" s="208">
        <f t="shared" si="21"/>
        <v>0</v>
      </c>
      <c r="R82" s="208">
        <f t="shared" si="22"/>
        <v>0</v>
      </c>
      <c r="S82" s="208">
        <f t="shared" si="23"/>
        <v>0</v>
      </c>
      <c r="T82" s="208">
        <f t="shared" si="24"/>
        <v>0</v>
      </c>
    </row>
    <row r="83" spans="2:20" x14ac:dyDescent="0.2">
      <c r="B83" s="137"/>
      <c r="C83" s="138"/>
      <c r="D83" s="122"/>
      <c r="E83" s="115"/>
      <c r="F83" s="112"/>
      <c r="G83" s="112"/>
      <c r="H83" s="112"/>
      <c r="I83" s="112"/>
      <c r="J83" s="112"/>
      <c r="K83" s="208">
        <f t="shared" si="26"/>
        <v>0</v>
      </c>
      <c r="L83" s="208">
        <f t="shared" si="27"/>
        <v>0</v>
      </c>
      <c r="M83" s="208">
        <f t="shared" si="28"/>
        <v>0</v>
      </c>
      <c r="N83" s="208">
        <f t="shared" si="29"/>
        <v>0</v>
      </c>
      <c r="O83" s="208">
        <f t="shared" si="30"/>
        <v>0</v>
      </c>
      <c r="P83" s="208">
        <f t="shared" si="25"/>
        <v>0</v>
      </c>
      <c r="Q83" s="208">
        <f t="shared" si="21"/>
        <v>0</v>
      </c>
      <c r="R83" s="208">
        <f t="shared" si="22"/>
        <v>0</v>
      </c>
      <c r="S83" s="208">
        <f t="shared" si="23"/>
        <v>0</v>
      </c>
      <c r="T83" s="208">
        <f t="shared" si="24"/>
        <v>0</v>
      </c>
    </row>
    <row r="84" spans="2:20" x14ac:dyDescent="0.2">
      <c r="B84" s="137"/>
      <c r="C84" s="138"/>
      <c r="D84" s="122"/>
      <c r="E84" s="115"/>
      <c r="F84" s="112"/>
      <c r="G84" s="112"/>
      <c r="H84" s="112"/>
      <c r="I84" s="112"/>
      <c r="J84" s="112"/>
      <c r="K84" s="208">
        <f t="shared" si="26"/>
        <v>0</v>
      </c>
      <c r="L84" s="208">
        <f t="shared" si="27"/>
        <v>0</v>
      </c>
      <c r="M84" s="208">
        <f t="shared" si="28"/>
        <v>0</v>
      </c>
      <c r="N84" s="208">
        <f t="shared" si="29"/>
        <v>0</v>
      </c>
      <c r="O84" s="208">
        <f t="shared" si="30"/>
        <v>0</v>
      </c>
      <c r="P84" s="208">
        <f t="shared" si="25"/>
        <v>0</v>
      </c>
      <c r="Q84" s="208">
        <f t="shared" si="21"/>
        <v>0</v>
      </c>
      <c r="R84" s="208">
        <f t="shared" si="22"/>
        <v>0</v>
      </c>
      <c r="S84" s="208">
        <f t="shared" si="23"/>
        <v>0</v>
      </c>
      <c r="T84" s="208">
        <f t="shared" si="24"/>
        <v>0</v>
      </c>
    </row>
    <row r="85" spans="2:20" x14ac:dyDescent="0.2">
      <c r="B85" s="137"/>
      <c r="C85" s="138"/>
      <c r="D85" s="122"/>
      <c r="E85" s="115"/>
      <c r="F85" s="112"/>
      <c r="G85" s="112"/>
      <c r="H85" s="112"/>
      <c r="I85" s="112"/>
      <c r="J85" s="112"/>
      <c r="K85" s="208">
        <f t="shared" si="26"/>
        <v>0</v>
      </c>
      <c r="L85" s="208">
        <f t="shared" si="27"/>
        <v>0</v>
      </c>
      <c r="M85" s="208">
        <f t="shared" si="28"/>
        <v>0</v>
      </c>
      <c r="N85" s="208">
        <f t="shared" si="29"/>
        <v>0</v>
      </c>
      <c r="O85" s="208">
        <f t="shared" si="30"/>
        <v>0</v>
      </c>
      <c r="P85" s="208">
        <f t="shared" si="25"/>
        <v>0</v>
      </c>
      <c r="Q85" s="208">
        <f t="shared" si="21"/>
        <v>0</v>
      </c>
      <c r="R85" s="208">
        <f t="shared" si="22"/>
        <v>0</v>
      </c>
      <c r="S85" s="208">
        <f t="shared" si="23"/>
        <v>0</v>
      </c>
      <c r="T85" s="208">
        <f t="shared" si="24"/>
        <v>0</v>
      </c>
    </row>
    <row r="86" spans="2:20" x14ac:dyDescent="0.2">
      <c r="B86" s="137"/>
      <c r="C86" s="138"/>
      <c r="D86" s="122"/>
      <c r="E86" s="115"/>
      <c r="F86" s="112"/>
      <c r="G86" s="112"/>
      <c r="H86" s="112"/>
      <c r="I86" s="112"/>
      <c r="J86" s="112"/>
      <c r="K86" s="208">
        <f t="shared" si="26"/>
        <v>0</v>
      </c>
      <c r="L86" s="208">
        <f t="shared" si="27"/>
        <v>0</v>
      </c>
      <c r="M86" s="208">
        <f t="shared" si="28"/>
        <v>0</v>
      </c>
      <c r="N86" s="208">
        <f t="shared" si="29"/>
        <v>0</v>
      </c>
      <c r="O86" s="208">
        <f t="shared" si="30"/>
        <v>0</v>
      </c>
      <c r="P86" s="208">
        <f t="shared" si="25"/>
        <v>0</v>
      </c>
      <c r="Q86" s="208">
        <f t="shared" si="21"/>
        <v>0</v>
      </c>
      <c r="R86" s="208">
        <f t="shared" si="22"/>
        <v>0</v>
      </c>
      <c r="S86" s="208">
        <f t="shared" si="23"/>
        <v>0</v>
      </c>
      <c r="T86" s="208">
        <f t="shared" si="24"/>
        <v>0</v>
      </c>
    </row>
    <row r="87" spans="2:20" x14ac:dyDescent="0.2">
      <c r="B87" s="139"/>
      <c r="C87" s="140"/>
      <c r="D87" s="123"/>
      <c r="E87" s="115"/>
      <c r="F87" s="112"/>
      <c r="G87" s="112"/>
      <c r="H87" s="112"/>
      <c r="I87" s="112"/>
      <c r="J87" s="112"/>
      <c r="K87" s="208">
        <f t="shared" si="26"/>
        <v>0</v>
      </c>
      <c r="L87" s="208">
        <f t="shared" si="27"/>
        <v>0</v>
      </c>
      <c r="M87" s="208">
        <f t="shared" si="28"/>
        <v>0</v>
      </c>
      <c r="N87" s="208">
        <f t="shared" si="29"/>
        <v>0</v>
      </c>
      <c r="O87" s="208">
        <f t="shared" si="30"/>
        <v>0</v>
      </c>
      <c r="P87" s="208">
        <f t="shared" si="25"/>
        <v>0</v>
      </c>
      <c r="Q87" s="208">
        <f t="shared" si="21"/>
        <v>0</v>
      </c>
      <c r="R87" s="208">
        <f t="shared" si="22"/>
        <v>0</v>
      </c>
      <c r="S87" s="208">
        <f t="shared" si="23"/>
        <v>0</v>
      </c>
      <c r="T87" s="208">
        <f t="shared" si="24"/>
        <v>0</v>
      </c>
    </row>
    <row r="88" spans="2:20" x14ac:dyDescent="0.2">
      <c r="B88" s="139"/>
      <c r="C88" s="141"/>
      <c r="D88" s="123"/>
      <c r="E88" s="115"/>
      <c r="F88" s="112"/>
      <c r="G88" s="112"/>
      <c r="H88" s="112"/>
      <c r="I88" s="112"/>
      <c r="J88" s="112"/>
      <c r="K88" s="208">
        <f t="shared" si="26"/>
        <v>0</v>
      </c>
      <c r="L88" s="208">
        <f t="shared" si="27"/>
        <v>0</v>
      </c>
      <c r="M88" s="208">
        <f t="shared" si="28"/>
        <v>0</v>
      </c>
      <c r="N88" s="208">
        <f t="shared" si="29"/>
        <v>0</v>
      </c>
      <c r="O88" s="208">
        <f t="shared" si="30"/>
        <v>0</v>
      </c>
      <c r="P88" s="208">
        <f t="shared" si="25"/>
        <v>0</v>
      </c>
      <c r="Q88" s="208">
        <f t="shared" si="21"/>
        <v>0</v>
      </c>
      <c r="R88" s="208">
        <f t="shared" si="22"/>
        <v>0</v>
      </c>
      <c r="S88" s="208">
        <f t="shared" si="23"/>
        <v>0</v>
      </c>
      <c r="T88" s="208">
        <f t="shared" si="24"/>
        <v>0</v>
      </c>
    </row>
    <row r="89" spans="2:20" x14ac:dyDescent="0.2">
      <c r="B89" s="139"/>
      <c r="C89" s="141"/>
      <c r="D89" s="123"/>
      <c r="E89" s="115"/>
      <c r="F89" s="112"/>
      <c r="G89" s="112"/>
      <c r="H89" s="112"/>
      <c r="I89" s="112"/>
      <c r="J89" s="112"/>
      <c r="K89" s="208">
        <f t="shared" si="26"/>
        <v>0</v>
      </c>
      <c r="L89" s="208">
        <f t="shared" si="27"/>
        <v>0</v>
      </c>
      <c r="M89" s="208">
        <f t="shared" si="28"/>
        <v>0</v>
      </c>
      <c r="N89" s="208">
        <f t="shared" si="29"/>
        <v>0</v>
      </c>
      <c r="O89" s="208">
        <f t="shared" si="30"/>
        <v>0</v>
      </c>
      <c r="P89" s="208">
        <f t="shared" si="25"/>
        <v>0</v>
      </c>
      <c r="Q89" s="208">
        <f t="shared" si="21"/>
        <v>0</v>
      </c>
      <c r="R89" s="208">
        <f t="shared" si="22"/>
        <v>0</v>
      </c>
      <c r="S89" s="208">
        <f t="shared" si="23"/>
        <v>0</v>
      </c>
      <c r="T89" s="208">
        <f t="shared" si="24"/>
        <v>0</v>
      </c>
    </row>
    <row r="90" spans="2:20" x14ac:dyDescent="0.2">
      <c r="B90" s="139"/>
      <c r="C90" s="142"/>
      <c r="D90" s="123"/>
      <c r="E90" s="115"/>
      <c r="F90" s="112"/>
      <c r="G90" s="112"/>
      <c r="H90" s="112"/>
      <c r="I90" s="112"/>
      <c r="J90" s="112"/>
      <c r="K90" s="208">
        <f t="shared" si="26"/>
        <v>0</v>
      </c>
      <c r="L90" s="208">
        <f t="shared" si="27"/>
        <v>0</v>
      </c>
      <c r="M90" s="208">
        <f t="shared" si="28"/>
        <v>0</v>
      </c>
      <c r="N90" s="208">
        <f t="shared" si="29"/>
        <v>0</v>
      </c>
      <c r="O90" s="208">
        <f t="shared" si="30"/>
        <v>0</v>
      </c>
      <c r="P90" s="208">
        <f t="shared" si="25"/>
        <v>0</v>
      </c>
      <c r="Q90" s="208">
        <f t="shared" si="21"/>
        <v>0</v>
      </c>
      <c r="R90" s="208">
        <f t="shared" si="22"/>
        <v>0</v>
      </c>
      <c r="S90" s="208">
        <f t="shared" si="23"/>
        <v>0</v>
      </c>
      <c r="T90" s="208">
        <f t="shared" si="24"/>
        <v>0</v>
      </c>
    </row>
    <row r="91" spans="2:20" x14ac:dyDescent="0.2">
      <c r="B91" s="139"/>
      <c r="C91" s="140"/>
      <c r="D91" s="123"/>
      <c r="E91" s="115"/>
      <c r="F91" s="112"/>
      <c r="G91" s="112"/>
      <c r="H91" s="112"/>
      <c r="I91" s="112"/>
      <c r="J91" s="112"/>
      <c r="K91" s="208">
        <f t="shared" si="26"/>
        <v>0</v>
      </c>
      <c r="L91" s="208">
        <f t="shared" si="27"/>
        <v>0</v>
      </c>
      <c r="M91" s="208">
        <f t="shared" si="28"/>
        <v>0</v>
      </c>
      <c r="N91" s="208">
        <f t="shared" si="29"/>
        <v>0</v>
      </c>
      <c r="O91" s="208">
        <f t="shared" si="30"/>
        <v>0</v>
      </c>
      <c r="P91" s="208">
        <f t="shared" si="25"/>
        <v>0</v>
      </c>
      <c r="Q91" s="208">
        <f t="shared" si="21"/>
        <v>0</v>
      </c>
      <c r="R91" s="208">
        <f t="shared" si="22"/>
        <v>0</v>
      </c>
      <c r="S91" s="208">
        <f t="shared" si="23"/>
        <v>0</v>
      </c>
      <c r="T91" s="208">
        <f t="shared" si="24"/>
        <v>0</v>
      </c>
    </row>
    <row r="92" spans="2:20" x14ac:dyDescent="0.2">
      <c r="B92" s="139"/>
      <c r="C92" s="140"/>
      <c r="D92" s="123"/>
      <c r="E92" s="115"/>
      <c r="F92" s="112"/>
      <c r="G92" s="112"/>
      <c r="H92" s="112"/>
      <c r="I92" s="112"/>
      <c r="J92" s="112"/>
      <c r="K92" s="208">
        <f t="shared" si="26"/>
        <v>0</v>
      </c>
      <c r="L92" s="208">
        <f t="shared" si="27"/>
        <v>0</v>
      </c>
      <c r="M92" s="208">
        <f t="shared" si="28"/>
        <v>0</v>
      </c>
      <c r="N92" s="208">
        <f t="shared" si="29"/>
        <v>0</v>
      </c>
      <c r="O92" s="208">
        <f t="shared" si="30"/>
        <v>0</v>
      </c>
      <c r="P92" s="208">
        <f t="shared" si="25"/>
        <v>0</v>
      </c>
      <c r="Q92" s="208">
        <f t="shared" si="21"/>
        <v>0</v>
      </c>
      <c r="R92" s="208">
        <f t="shared" si="22"/>
        <v>0</v>
      </c>
      <c r="S92" s="208">
        <f t="shared" si="23"/>
        <v>0</v>
      </c>
      <c r="T92" s="208">
        <f t="shared" si="24"/>
        <v>0</v>
      </c>
    </row>
    <row r="93" spans="2:20" x14ac:dyDescent="0.2">
      <c r="B93" s="139"/>
      <c r="C93" s="140"/>
      <c r="D93" s="123"/>
      <c r="E93" s="115"/>
      <c r="F93" s="112"/>
      <c r="G93" s="112"/>
      <c r="H93" s="112"/>
      <c r="I93" s="112"/>
      <c r="J93" s="112"/>
      <c r="K93" s="208">
        <f t="shared" si="26"/>
        <v>0</v>
      </c>
      <c r="L93" s="208">
        <f t="shared" si="27"/>
        <v>0</v>
      </c>
      <c r="M93" s="208">
        <f t="shared" si="28"/>
        <v>0</v>
      </c>
      <c r="N93" s="208">
        <f t="shared" si="29"/>
        <v>0</v>
      </c>
      <c r="O93" s="208">
        <f t="shared" si="30"/>
        <v>0</v>
      </c>
      <c r="P93" s="208">
        <f t="shared" si="25"/>
        <v>0</v>
      </c>
      <c r="Q93" s="208">
        <f t="shared" si="21"/>
        <v>0</v>
      </c>
      <c r="R93" s="208">
        <f t="shared" si="22"/>
        <v>0</v>
      </c>
      <c r="S93" s="208">
        <f t="shared" si="23"/>
        <v>0</v>
      </c>
      <c r="T93" s="208">
        <f t="shared" si="24"/>
        <v>0</v>
      </c>
    </row>
    <row r="94" spans="2:20" x14ac:dyDescent="0.2">
      <c r="B94" s="139"/>
      <c r="C94" s="140"/>
      <c r="D94" s="123"/>
      <c r="E94" s="115"/>
      <c r="F94" s="112"/>
      <c r="G94" s="112"/>
      <c r="H94" s="112"/>
      <c r="I94" s="112"/>
      <c r="J94" s="112"/>
      <c r="K94" s="208">
        <f t="shared" si="26"/>
        <v>0</v>
      </c>
      <c r="L94" s="208">
        <f t="shared" si="27"/>
        <v>0</v>
      </c>
      <c r="M94" s="208">
        <f t="shared" si="28"/>
        <v>0</v>
      </c>
      <c r="N94" s="208">
        <f t="shared" si="29"/>
        <v>0</v>
      </c>
      <c r="O94" s="208">
        <f t="shared" si="30"/>
        <v>0</v>
      </c>
      <c r="P94" s="208">
        <f t="shared" si="25"/>
        <v>0</v>
      </c>
      <c r="Q94" s="208">
        <f t="shared" si="21"/>
        <v>0</v>
      </c>
      <c r="R94" s="208">
        <f t="shared" si="22"/>
        <v>0</v>
      </c>
      <c r="S94" s="208">
        <f t="shared" si="23"/>
        <v>0</v>
      </c>
      <c r="T94" s="208">
        <f t="shared" si="24"/>
        <v>0</v>
      </c>
    </row>
    <row r="95" spans="2:20" x14ac:dyDescent="0.2">
      <c r="B95" s="139"/>
      <c r="C95" s="140"/>
      <c r="D95" s="123"/>
      <c r="E95" s="115"/>
      <c r="F95" s="112"/>
      <c r="G95" s="112"/>
      <c r="H95" s="112"/>
      <c r="I95" s="112"/>
      <c r="J95" s="112"/>
      <c r="K95" s="208">
        <f t="shared" si="26"/>
        <v>0</v>
      </c>
      <c r="L95" s="208">
        <f t="shared" si="27"/>
        <v>0</v>
      </c>
      <c r="M95" s="208">
        <f t="shared" si="28"/>
        <v>0</v>
      </c>
      <c r="N95" s="208">
        <f t="shared" si="29"/>
        <v>0</v>
      </c>
      <c r="O95" s="208">
        <f t="shared" si="30"/>
        <v>0</v>
      </c>
      <c r="P95" s="208">
        <f t="shared" si="25"/>
        <v>0</v>
      </c>
      <c r="Q95" s="208">
        <f t="shared" si="21"/>
        <v>0</v>
      </c>
      <c r="R95" s="208">
        <f t="shared" si="22"/>
        <v>0</v>
      </c>
      <c r="S95" s="208">
        <f t="shared" si="23"/>
        <v>0</v>
      </c>
      <c r="T95" s="208">
        <f t="shared" si="24"/>
        <v>0</v>
      </c>
    </row>
    <row r="96" spans="2:20" x14ac:dyDescent="0.2">
      <c r="B96" s="139"/>
      <c r="C96" s="140"/>
      <c r="D96" s="123"/>
      <c r="E96" s="115"/>
      <c r="F96" s="112"/>
      <c r="G96" s="112"/>
      <c r="H96" s="112"/>
      <c r="I96" s="112"/>
      <c r="J96" s="112"/>
      <c r="K96" s="208">
        <f t="shared" si="26"/>
        <v>0</v>
      </c>
      <c r="L96" s="208">
        <f t="shared" si="27"/>
        <v>0</v>
      </c>
      <c r="M96" s="208">
        <f t="shared" si="28"/>
        <v>0</v>
      </c>
      <c r="N96" s="208">
        <f t="shared" si="29"/>
        <v>0</v>
      </c>
      <c r="O96" s="208">
        <f t="shared" si="30"/>
        <v>0</v>
      </c>
      <c r="P96" s="208">
        <f t="shared" si="25"/>
        <v>0</v>
      </c>
      <c r="Q96" s="208">
        <f t="shared" si="21"/>
        <v>0</v>
      </c>
      <c r="R96" s="208">
        <f t="shared" si="22"/>
        <v>0</v>
      </c>
      <c r="S96" s="208">
        <f t="shared" si="23"/>
        <v>0</v>
      </c>
      <c r="T96" s="208">
        <f t="shared" si="24"/>
        <v>0</v>
      </c>
    </row>
    <row r="97" spans="2:20" x14ac:dyDescent="0.2">
      <c r="B97" s="139"/>
      <c r="C97" s="140"/>
      <c r="D97" s="123"/>
      <c r="E97" s="115"/>
      <c r="F97" s="112"/>
      <c r="G97" s="112"/>
      <c r="H97" s="112"/>
      <c r="I97" s="112"/>
      <c r="J97" s="112"/>
      <c r="K97" s="208">
        <f t="shared" si="26"/>
        <v>0</v>
      </c>
      <c r="L97" s="208">
        <f t="shared" si="27"/>
        <v>0</v>
      </c>
      <c r="M97" s="208">
        <f t="shared" si="28"/>
        <v>0</v>
      </c>
      <c r="N97" s="208">
        <f t="shared" si="29"/>
        <v>0</v>
      </c>
      <c r="O97" s="208">
        <f t="shared" si="30"/>
        <v>0</v>
      </c>
      <c r="P97" s="208">
        <f t="shared" si="25"/>
        <v>0</v>
      </c>
      <c r="Q97" s="208">
        <f t="shared" si="21"/>
        <v>0</v>
      </c>
      <c r="R97" s="208">
        <f t="shared" si="22"/>
        <v>0</v>
      </c>
      <c r="S97" s="208">
        <f t="shared" si="23"/>
        <v>0</v>
      </c>
      <c r="T97" s="208">
        <f t="shared" si="24"/>
        <v>0</v>
      </c>
    </row>
    <row r="98" spans="2:20" x14ac:dyDescent="0.2">
      <c r="B98" s="139"/>
      <c r="C98" s="140"/>
      <c r="D98" s="123"/>
      <c r="E98" s="115"/>
      <c r="F98" s="112"/>
      <c r="G98" s="112"/>
      <c r="H98" s="112"/>
      <c r="I98" s="112"/>
      <c r="J98" s="112"/>
      <c r="K98" s="208">
        <f t="shared" si="26"/>
        <v>0</v>
      </c>
      <c r="L98" s="208">
        <f t="shared" si="27"/>
        <v>0</v>
      </c>
      <c r="M98" s="208">
        <f t="shared" si="28"/>
        <v>0</v>
      </c>
      <c r="N98" s="208">
        <f t="shared" si="29"/>
        <v>0</v>
      </c>
      <c r="O98" s="208">
        <f t="shared" si="30"/>
        <v>0</v>
      </c>
      <c r="P98" s="208">
        <f t="shared" si="25"/>
        <v>0</v>
      </c>
      <c r="Q98" s="208">
        <f t="shared" si="21"/>
        <v>0</v>
      </c>
      <c r="R98" s="208">
        <f t="shared" si="22"/>
        <v>0</v>
      </c>
      <c r="S98" s="208">
        <f t="shared" si="23"/>
        <v>0</v>
      </c>
      <c r="T98" s="208">
        <f t="shared" si="24"/>
        <v>0</v>
      </c>
    </row>
    <row r="99" spans="2:20" x14ac:dyDescent="0.2">
      <c r="B99" s="139"/>
      <c r="C99" s="140"/>
      <c r="D99" s="123"/>
      <c r="E99" s="115"/>
      <c r="F99" s="112"/>
      <c r="G99" s="112"/>
      <c r="H99" s="112"/>
      <c r="I99" s="112"/>
      <c r="J99" s="112"/>
      <c r="K99" s="208">
        <f t="shared" si="26"/>
        <v>0</v>
      </c>
      <c r="L99" s="208">
        <f t="shared" si="27"/>
        <v>0</v>
      </c>
      <c r="M99" s="208">
        <f t="shared" si="28"/>
        <v>0</v>
      </c>
      <c r="N99" s="208">
        <f t="shared" si="29"/>
        <v>0</v>
      </c>
      <c r="O99" s="208">
        <f t="shared" si="30"/>
        <v>0</v>
      </c>
      <c r="P99" s="208">
        <f t="shared" si="25"/>
        <v>0</v>
      </c>
      <c r="Q99" s="208">
        <f t="shared" si="21"/>
        <v>0</v>
      </c>
      <c r="R99" s="208">
        <f t="shared" si="22"/>
        <v>0</v>
      </c>
      <c r="S99" s="208">
        <f t="shared" si="23"/>
        <v>0</v>
      </c>
      <c r="T99" s="208">
        <f t="shared" si="24"/>
        <v>0</v>
      </c>
    </row>
    <row r="100" spans="2:20" x14ac:dyDescent="0.2">
      <c r="B100" s="139"/>
      <c r="C100" s="140"/>
      <c r="D100" s="123"/>
      <c r="E100" s="115"/>
      <c r="F100" s="112"/>
      <c r="G100" s="112"/>
      <c r="H100" s="112"/>
      <c r="I100" s="112"/>
      <c r="J100" s="112"/>
      <c r="K100" s="208">
        <f t="shared" si="26"/>
        <v>0</v>
      </c>
      <c r="L100" s="208">
        <f t="shared" si="27"/>
        <v>0</v>
      </c>
      <c r="M100" s="208">
        <f t="shared" si="28"/>
        <v>0</v>
      </c>
      <c r="N100" s="208">
        <f t="shared" si="29"/>
        <v>0</v>
      </c>
      <c r="O100" s="208">
        <f t="shared" si="30"/>
        <v>0</v>
      </c>
      <c r="P100" s="208">
        <f t="shared" si="25"/>
        <v>0</v>
      </c>
      <c r="Q100" s="208">
        <f t="shared" si="21"/>
        <v>0</v>
      </c>
      <c r="R100" s="208">
        <f t="shared" si="22"/>
        <v>0</v>
      </c>
      <c r="S100" s="208">
        <f t="shared" si="23"/>
        <v>0</v>
      </c>
      <c r="T100" s="208">
        <f t="shared" si="24"/>
        <v>0</v>
      </c>
    </row>
    <row r="101" spans="2:20" x14ac:dyDescent="0.2">
      <c r="B101" s="139"/>
      <c r="C101" s="140"/>
      <c r="D101" s="123"/>
      <c r="E101" s="115"/>
      <c r="F101" s="112"/>
      <c r="G101" s="112"/>
      <c r="H101" s="112"/>
      <c r="I101" s="112"/>
      <c r="J101" s="112"/>
      <c r="K101" s="208">
        <f t="shared" si="26"/>
        <v>0</v>
      </c>
      <c r="L101" s="208">
        <f t="shared" si="27"/>
        <v>0</v>
      </c>
      <c r="M101" s="208">
        <f t="shared" si="28"/>
        <v>0</v>
      </c>
      <c r="N101" s="208">
        <f t="shared" si="29"/>
        <v>0</v>
      </c>
      <c r="O101" s="208">
        <f t="shared" si="30"/>
        <v>0</v>
      </c>
      <c r="P101" s="208">
        <f t="shared" si="25"/>
        <v>0</v>
      </c>
      <c r="Q101" s="208">
        <f t="shared" si="21"/>
        <v>0</v>
      </c>
      <c r="R101" s="208">
        <f t="shared" si="22"/>
        <v>0</v>
      </c>
      <c r="S101" s="208">
        <f t="shared" si="23"/>
        <v>0</v>
      </c>
      <c r="T101" s="208">
        <f t="shared" si="24"/>
        <v>0</v>
      </c>
    </row>
    <row r="102" spans="2:20" x14ac:dyDescent="0.2">
      <c r="B102" s="139"/>
      <c r="C102" s="140"/>
      <c r="D102" s="123"/>
      <c r="E102" s="115"/>
      <c r="F102" s="112"/>
      <c r="G102" s="112"/>
      <c r="H102" s="112"/>
      <c r="I102" s="112"/>
      <c r="J102" s="112"/>
      <c r="K102" s="208">
        <f t="shared" si="26"/>
        <v>0</v>
      </c>
      <c r="L102" s="208">
        <f t="shared" si="27"/>
        <v>0</v>
      </c>
      <c r="M102" s="208">
        <f t="shared" si="28"/>
        <v>0</v>
      </c>
      <c r="N102" s="208">
        <f t="shared" si="29"/>
        <v>0</v>
      </c>
      <c r="O102" s="208">
        <f t="shared" si="30"/>
        <v>0</v>
      </c>
      <c r="P102" s="208">
        <f t="shared" si="25"/>
        <v>0</v>
      </c>
      <c r="Q102" s="208">
        <f t="shared" si="21"/>
        <v>0</v>
      </c>
      <c r="R102" s="208">
        <f t="shared" si="22"/>
        <v>0</v>
      </c>
      <c r="S102" s="208">
        <f t="shared" si="23"/>
        <v>0</v>
      </c>
      <c r="T102" s="208">
        <f t="shared" si="24"/>
        <v>0</v>
      </c>
    </row>
    <row r="103" spans="2:20" x14ac:dyDescent="0.2">
      <c r="B103" s="139"/>
      <c r="C103" s="140"/>
      <c r="D103" s="123"/>
      <c r="E103" s="115"/>
      <c r="F103" s="112"/>
      <c r="G103" s="112"/>
      <c r="H103" s="112"/>
      <c r="I103" s="112"/>
      <c r="J103" s="112"/>
      <c r="K103" s="208">
        <f t="shared" si="26"/>
        <v>0</v>
      </c>
      <c r="L103" s="208">
        <f t="shared" si="27"/>
        <v>0</v>
      </c>
      <c r="M103" s="208">
        <f t="shared" si="28"/>
        <v>0</v>
      </c>
      <c r="N103" s="208">
        <f t="shared" si="29"/>
        <v>0</v>
      </c>
      <c r="O103" s="208">
        <f t="shared" si="30"/>
        <v>0</v>
      </c>
      <c r="P103" s="208">
        <f t="shared" si="25"/>
        <v>0</v>
      </c>
      <c r="Q103" s="208">
        <f t="shared" si="21"/>
        <v>0</v>
      </c>
      <c r="R103" s="208">
        <f t="shared" si="22"/>
        <v>0</v>
      </c>
      <c r="S103" s="208">
        <f t="shared" si="23"/>
        <v>0</v>
      </c>
      <c r="T103" s="208">
        <f t="shared" si="24"/>
        <v>0</v>
      </c>
    </row>
    <row r="104" spans="2:20" x14ac:dyDescent="0.2">
      <c r="K104" s="22"/>
      <c r="L104" s="22"/>
      <c r="M104" s="22"/>
      <c r="N104" s="22"/>
      <c r="O104" s="22"/>
    </row>
    <row r="105" spans="2:20" x14ac:dyDescent="0.2">
      <c r="K105" s="22"/>
      <c r="L105" s="22"/>
      <c r="M105" s="22"/>
      <c r="N105" s="22"/>
      <c r="O105" s="22"/>
    </row>
    <row r="106" spans="2:20" x14ac:dyDescent="0.2">
      <c r="K106" s="22"/>
      <c r="L106" s="22"/>
      <c r="M106" s="22"/>
      <c r="N106" s="22"/>
      <c r="O106" s="22"/>
    </row>
    <row r="107" spans="2:20" x14ac:dyDescent="0.2">
      <c r="K107" s="22"/>
      <c r="L107" s="22"/>
      <c r="M107" s="22"/>
      <c r="N107" s="22"/>
      <c r="O107" s="22"/>
    </row>
    <row r="108" spans="2:20" x14ac:dyDescent="0.2">
      <c r="K108" s="22"/>
      <c r="L108" s="22"/>
      <c r="M108" s="22"/>
      <c r="N108" s="22"/>
      <c r="O108" s="22"/>
    </row>
    <row r="109" spans="2:20" x14ac:dyDescent="0.2">
      <c r="K109" s="22"/>
      <c r="L109" s="22"/>
      <c r="M109" s="22"/>
      <c r="N109" s="22"/>
      <c r="O109" s="22"/>
    </row>
    <row r="110" spans="2:20" x14ac:dyDescent="0.2">
      <c r="K110" s="22"/>
      <c r="L110" s="22"/>
      <c r="M110" s="22"/>
      <c r="N110" s="22"/>
      <c r="O110" s="22"/>
    </row>
    <row r="111" spans="2:20" x14ac:dyDescent="0.2">
      <c r="K111" s="22"/>
      <c r="L111" s="22"/>
      <c r="M111" s="22"/>
      <c r="N111" s="22"/>
      <c r="O111" s="22"/>
    </row>
    <row r="112" spans="2:20" x14ac:dyDescent="0.2">
      <c r="K112" s="22"/>
      <c r="L112" s="22"/>
      <c r="M112" s="22"/>
      <c r="N112" s="22"/>
      <c r="O112" s="22"/>
    </row>
    <row r="113" spans="11:15" x14ac:dyDescent="0.2">
      <c r="K113" s="22"/>
      <c r="L113" s="22"/>
      <c r="M113" s="22"/>
      <c r="N113" s="22"/>
      <c r="O113" s="22"/>
    </row>
    <row r="114" spans="11:15" x14ac:dyDescent="0.2">
      <c r="K114" s="22"/>
      <c r="L114" s="22"/>
      <c r="M114" s="22"/>
      <c r="N114" s="22"/>
      <c r="O114" s="22"/>
    </row>
    <row r="115" spans="11:15" x14ac:dyDescent="0.2">
      <c r="K115" s="22"/>
      <c r="L115" s="22"/>
      <c r="M115" s="22"/>
      <c r="N115" s="22"/>
      <c r="O115" s="22"/>
    </row>
    <row r="116" spans="11:15" x14ac:dyDescent="0.2">
      <c r="K116" s="22"/>
      <c r="L116" s="22"/>
      <c r="M116" s="22"/>
      <c r="N116" s="22"/>
      <c r="O116" s="22"/>
    </row>
    <row r="117" spans="11:15" x14ac:dyDescent="0.2">
      <c r="K117" s="22"/>
      <c r="L117" s="22"/>
      <c r="M117" s="22"/>
      <c r="N117" s="22"/>
      <c r="O117" s="22"/>
    </row>
    <row r="118" spans="11:15" x14ac:dyDescent="0.2">
      <c r="K118" s="22"/>
      <c r="L118" s="22"/>
      <c r="M118" s="22"/>
      <c r="N118" s="22"/>
      <c r="O118" s="22"/>
    </row>
    <row r="119" spans="11:15" x14ac:dyDescent="0.2">
      <c r="K119" s="22"/>
      <c r="L119" s="22"/>
      <c r="M119" s="22"/>
      <c r="N119" s="22"/>
      <c r="O119" s="22"/>
    </row>
    <row r="120" spans="11:15" x14ac:dyDescent="0.2">
      <c r="K120" s="22"/>
      <c r="L120" s="22"/>
      <c r="M120" s="22"/>
      <c r="N120" s="22"/>
      <c r="O120" s="22"/>
    </row>
    <row r="121" spans="11:15" x14ac:dyDescent="0.2">
      <c r="K121" s="22"/>
      <c r="L121" s="22"/>
      <c r="M121" s="22"/>
      <c r="N121" s="22"/>
      <c r="O121" s="22"/>
    </row>
    <row r="122" spans="11:15" x14ac:dyDescent="0.2">
      <c r="K122" s="22"/>
      <c r="L122" s="22"/>
      <c r="M122" s="22"/>
      <c r="N122" s="22"/>
      <c r="O122" s="22"/>
    </row>
    <row r="123" spans="11:15" x14ac:dyDescent="0.2">
      <c r="K123" s="22"/>
      <c r="L123" s="22"/>
      <c r="M123" s="22"/>
      <c r="N123" s="22"/>
      <c r="O123" s="22"/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C4:D4"/>
    <mergeCell ref="C5:D5"/>
    <mergeCell ref="F3:G3"/>
    <mergeCell ref="F4:G4"/>
    <mergeCell ref="F5:G5"/>
    <mergeCell ref="F6:G6"/>
    <mergeCell ref="F7:G7"/>
  </mergeCells>
  <phoneticPr fontId="0" type="noConversion"/>
  <conditionalFormatting sqref="D79:J103 F36:G78 G11:G15 F11:F28 D11:D78 H11:J78">
    <cfRule type="cellIs" dxfId="11" priority="10" stopIfTrue="1" operator="equal">
      <formula>0</formula>
    </cfRule>
  </conditionalFormatting>
  <conditionalFormatting sqref="G18:G35">
    <cfRule type="cellIs" dxfId="10" priority="8" stopIfTrue="1" operator="equal">
      <formula>0</formula>
    </cfRule>
  </conditionalFormatting>
  <conditionalFormatting sqref="F30:F35">
    <cfRule type="cellIs" dxfId="9" priority="7" stopIfTrue="1" operator="equal">
      <formula>0</formula>
    </cfRule>
  </conditionalFormatting>
  <conditionalFormatting sqref="E12:E78">
    <cfRule type="cellIs" dxfId="8" priority="5" stopIfTrue="1" operator="equal">
      <formula>0</formula>
    </cfRule>
  </conditionalFormatting>
  <conditionalFormatting sqref="F29">
    <cfRule type="cellIs" dxfId="7" priority="4" stopIfTrue="1" operator="equal">
      <formula>0</formula>
    </cfRule>
  </conditionalFormatting>
  <conditionalFormatting sqref="G16:G17">
    <cfRule type="cellIs" dxfId="6" priority="3" stopIfTrue="1" operator="equal">
      <formula>0</formula>
    </cfRule>
  </conditionalFormatting>
  <conditionalFormatting sqref="E11:I12">
    <cfRule type="cellIs" dxfId="3" priority="1" stopIfTrue="1" operator="equal">
      <formula>0</formula>
    </cfRule>
  </conditionalFormatting>
  <dataValidations count="1"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03" t="s">
        <v>55</v>
      </c>
      <c r="C1" s="304"/>
      <c r="D1" s="304"/>
      <c r="E1" s="304"/>
      <c r="F1" s="304"/>
      <c r="G1" s="304"/>
      <c r="H1" s="305"/>
    </row>
    <row r="2" spans="2:10" ht="17.25" customHeight="1" x14ac:dyDescent="0.2">
      <c r="B2" s="116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15" t="s">
        <v>56</v>
      </c>
      <c r="H2" s="316"/>
    </row>
    <row r="3" spans="2:10" ht="17.25" customHeight="1" x14ac:dyDescent="0.2">
      <c r="B3" s="161" t="str">
        <f>IF('TASK LIST SC'!D2="","",'TASK LIST SC'!D2)</f>
        <v/>
      </c>
      <c r="C3" s="162" t="str">
        <f>'TASK LIST SC'!D3</f>
        <v/>
      </c>
      <c r="D3" s="162" t="str">
        <f>'TASK LIST SC'!F2</f>
        <v/>
      </c>
      <c r="E3" s="162" t="str">
        <f>'TASK LIST SC'!F3</f>
        <v/>
      </c>
      <c r="F3" s="163" t="str">
        <f>'TASK LIST SC'!I3</f>
        <v/>
      </c>
      <c r="G3" s="313" t="str">
        <f>'TASK LIST SC'!J2</f>
        <v/>
      </c>
      <c r="H3" s="314"/>
    </row>
    <row r="4" spans="2:10" ht="33" customHeight="1" x14ac:dyDescent="0.2">
      <c r="B4" s="236" t="s">
        <v>58</v>
      </c>
      <c r="C4" s="236"/>
      <c r="D4" s="236"/>
      <c r="E4" s="236"/>
      <c r="G4" s="236" t="s">
        <v>79</v>
      </c>
      <c r="H4" s="236"/>
    </row>
    <row r="5" spans="2:10" ht="17.25" customHeight="1" x14ac:dyDescent="0.2">
      <c r="C5" s="8" t="s">
        <v>22</v>
      </c>
      <c r="D5" s="8" t="s">
        <v>77</v>
      </c>
      <c r="E5" s="146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4">
        <f>'HRS DIST #1 SC'!C85</f>
        <v>0</v>
      </c>
      <c r="D6" s="169">
        <f>'HRS DIST #1 SC'!D85</f>
        <v>0</v>
      </c>
      <c r="E6" s="170" t="str">
        <f>IFERROR(D6/C6,"")</f>
        <v/>
      </c>
      <c r="G6" s="86" t="str">
        <f>'PARTS LIST SC'!E10</f>
        <v>CAT</v>
      </c>
      <c r="H6" s="168">
        <f>'PARTS LIST SC'!L3</f>
        <v>161.25</v>
      </c>
    </row>
    <row r="7" spans="2:10" ht="17.25" customHeight="1" x14ac:dyDescent="0.2">
      <c r="B7" s="62" t="s">
        <v>19</v>
      </c>
      <c r="C7" s="85"/>
      <c r="D7" s="168">
        <f>'HRS DIST #1 SC'!D86</f>
        <v>0</v>
      </c>
      <c r="G7" s="62" t="str">
        <f>'PARTS LIST SC'!K4</f>
        <v>IPD</v>
      </c>
      <c r="H7" s="168">
        <f>'PARTS LIST SC'!L4</f>
        <v>1351.875</v>
      </c>
    </row>
    <row r="8" spans="2:10" ht="17.25" customHeight="1" x14ac:dyDescent="0.2">
      <c r="B8" s="62" t="s">
        <v>75</v>
      </c>
      <c r="C8" s="162">
        <f>'HRS DIST #1 SC'!C87</f>
        <v>0</v>
      </c>
      <c r="D8" s="168">
        <f>'HRS DIST #1 SC'!D87</f>
        <v>0</v>
      </c>
      <c r="G8" s="62" t="str">
        <f>'PARTS LIST SC'!K5</f>
        <v>Coastal Casting</v>
      </c>
      <c r="H8" s="168">
        <f>'PARTS LIST SC'!L5</f>
        <v>2306.25</v>
      </c>
    </row>
    <row r="9" spans="2:10" ht="17.25" customHeight="1" x14ac:dyDescent="0.2">
      <c r="B9" s="62" t="s">
        <v>23</v>
      </c>
      <c r="C9" s="85"/>
      <c r="D9" s="168">
        <f>'HRS DIST #1 SC'!D88</f>
        <v>0</v>
      </c>
      <c r="G9" s="62" t="str">
        <f>'PARTS LIST SC'!K6</f>
        <v>Misc</v>
      </c>
      <c r="H9" s="168">
        <f>'PARTS LIST SC'!L6</f>
        <v>915</v>
      </c>
    </row>
    <row r="10" spans="2:10" ht="17.25" customHeight="1" thickBot="1" x14ac:dyDescent="0.25">
      <c r="B10" s="144" t="s">
        <v>57</v>
      </c>
      <c r="C10" s="145"/>
      <c r="D10" s="167">
        <f>'HRS DIST #1 SC'!D89</f>
        <v>0</v>
      </c>
      <c r="G10" s="144" t="str">
        <f>'PARTS LIST SC'!K7</f>
        <v>ISC</v>
      </c>
      <c r="H10" s="167">
        <f>'PARTS LIST SC'!L7</f>
        <v>2503.125</v>
      </c>
    </row>
    <row r="11" spans="2:10" ht="17.25" customHeight="1" thickTop="1" x14ac:dyDescent="0.2">
      <c r="B11" s="143" t="s">
        <v>61</v>
      </c>
      <c r="C11" s="165">
        <f>SUM(C6:C10)</f>
        <v>0</v>
      </c>
      <c r="D11" s="166">
        <f>SUM(D6:D10)</f>
        <v>0</v>
      </c>
      <c r="G11" s="147" t="s">
        <v>62</v>
      </c>
      <c r="H11" s="171">
        <f>SUM(H6:H10)</f>
        <v>7237.5</v>
      </c>
      <c r="J11" s="25"/>
    </row>
    <row r="12" spans="2:10" ht="17.25" customHeight="1" x14ac:dyDescent="0.2">
      <c r="B12" s="17"/>
      <c r="C12" s="18"/>
      <c r="D12" s="19"/>
      <c r="F12" s="318" t="s">
        <v>90</v>
      </c>
      <c r="G12" s="318"/>
      <c r="H12" s="172">
        <v>3</v>
      </c>
      <c r="I12" t="s">
        <v>87</v>
      </c>
    </row>
    <row r="13" spans="2:10" ht="17.25" customHeight="1" x14ac:dyDescent="0.2">
      <c r="B13" s="317" t="str">
        <f>'HRS DIST #1 SC'!E86</f>
        <v>Field/Shop Misc. Supplies (%)</v>
      </c>
      <c r="C13" s="317"/>
      <c r="D13" s="173">
        <f>'HRS DIST #1 SC'!H86</f>
        <v>3</v>
      </c>
      <c r="F13" s="318" t="s">
        <v>69</v>
      </c>
      <c r="G13" s="318"/>
      <c r="H13" s="173">
        <v>0.5</v>
      </c>
      <c r="I13" t="s">
        <v>87</v>
      </c>
    </row>
    <row r="14" spans="2:10" ht="17.25" customHeight="1" thickBot="1" x14ac:dyDescent="0.25">
      <c r="B14" s="317" t="str">
        <f>'HRS DIST #1 SC'!E87</f>
        <v>Environmental Fee (%)</v>
      </c>
      <c r="C14" s="317"/>
      <c r="D14" s="173">
        <f>'HRS DIST #1 SC'!H87</f>
        <v>0.5</v>
      </c>
      <c r="F14" s="299" t="s">
        <v>60</v>
      </c>
      <c r="G14" s="299"/>
      <c r="H14" s="174">
        <v>2</v>
      </c>
      <c r="I14" t="s">
        <v>88</v>
      </c>
    </row>
    <row r="15" spans="2:10" ht="17.25" customHeight="1" thickTop="1" thickBot="1" x14ac:dyDescent="0.25">
      <c r="B15" s="311" t="str">
        <f>'HRS DIST #1 SC'!E88</f>
        <v>Labor Contingency (%)</v>
      </c>
      <c r="C15" s="311"/>
      <c r="D15" s="176">
        <f>'HRS DIST #1 SC'!H88</f>
        <v>2</v>
      </c>
      <c r="E15" t="s">
        <v>86</v>
      </c>
      <c r="F15" s="292" t="s">
        <v>89</v>
      </c>
      <c r="G15" s="292"/>
      <c r="H15" s="175">
        <f>SUM(H12:H14)</f>
        <v>5.5</v>
      </c>
    </row>
    <row r="16" spans="2:10" ht="17.25" customHeight="1" thickTop="1" x14ac:dyDescent="0.2">
      <c r="B16" s="294" t="str">
        <f>'HRS DIST #1 SC'!E89</f>
        <v>Total Labor Contingency &amp; Fees</v>
      </c>
      <c r="C16" s="295"/>
      <c r="D16" s="177">
        <f>'HRS DIST #1 SC'!H89</f>
        <v>0</v>
      </c>
      <c r="F16" s="293" t="s">
        <v>93</v>
      </c>
      <c r="G16" s="293"/>
      <c r="H16" s="177">
        <f>H11*(H15/100)</f>
        <v>398.0625</v>
      </c>
      <c r="I16" t="s">
        <v>86</v>
      </c>
    </row>
    <row r="17" spans="2:10" ht="17.25" customHeight="1" x14ac:dyDescent="0.2"/>
    <row r="18" spans="2:10" ht="35.25" customHeight="1" x14ac:dyDescent="0.2">
      <c r="B18" s="309" t="s">
        <v>71</v>
      </c>
      <c r="C18" s="310"/>
      <c r="D18" s="178">
        <f>D11+D16</f>
        <v>0</v>
      </c>
      <c r="E18" s="16"/>
      <c r="F18" s="309" t="s">
        <v>63</v>
      </c>
      <c r="G18" s="310"/>
      <c r="H18" s="179">
        <f>H11+H16</f>
        <v>7635.5625</v>
      </c>
    </row>
    <row r="19" spans="2:10" ht="17.25" customHeight="1" x14ac:dyDescent="0.2"/>
    <row r="20" spans="2:10" ht="24" customHeight="1" x14ac:dyDescent="0.2">
      <c r="B20" s="306" t="s">
        <v>78</v>
      </c>
      <c r="C20" s="307"/>
      <c r="D20" s="307"/>
      <c r="E20" s="178">
        <f>D18+H18</f>
        <v>7635.5625</v>
      </c>
      <c r="F20" s="312" t="s">
        <v>84</v>
      </c>
      <c r="G20" s="228"/>
      <c r="H20" s="228"/>
    </row>
    <row r="21" spans="2:10" ht="17.25" customHeight="1" x14ac:dyDescent="0.2">
      <c r="C21" s="62" t="s">
        <v>96</v>
      </c>
      <c r="D21" s="148">
        <v>0</v>
      </c>
      <c r="E21" s="170">
        <f>E20*D21</f>
        <v>0</v>
      </c>
      <c r="F21" s="150" t="s">
        <v>83</v>
      </c>
      <c r="G21" s="308" t="s">
        <v>85</v>
      </c>
      <c r="H21" s="308"/>
    </row>
    <row r="22" spans="2:10" ht="17.25" customHeight="1" thickBot="1" x14ac:dyDescent="0.25">
      <c r="C22" s="21"/>
      <c r="D22" s="21"/>
      <c r="E22" s="149"/>
      <c r="F22" s="151">
        <v>0</v>
      </c>
      <c r="G22" s="300">
        <f>(E20*F22)+E20</f>
        <v>7635.5625</v>
      </c>
      <c r="H22" s="300"/>
    </row>
    <row r="23" spans="2:10" ht="17.25" customHeight="1" thickTop="1" x14ac:dyDescent="0.2">
      <c r="D23" s="31" t="s">
        <v>97</v>
      </c>
      <c r="E23" s="166">
        <f>SUM(E20:E22)</f>
        <v>7635.5625</v>
      </c>
      <c r="F23" s="20"/>
      <c r="G23" s="301"/>
      <c r="H23" s="301"/>
    </row>
    <row r="24" spans="2:10" ht="17.25" customHeight="1" x14ac:dyDescent="0.2">
      <c r="B24" s="152" t="s">
        <v>65</v>
      </c>
      <c r="F24" s="20"/>
      <c r="G24" s="301"/>
      <c r="H24" s="301"/>
    </row>
    <row r="25" spans="2:10" ht="17.25" customHeight="1" x14ac:dyDescent="0.2">
      <c r="B25" s="322"/>
      <c r="C25" s="322"/>
      <c r="D25" s="322"/>
      <c r="E25" s="322"/>
      <c r="F25" s="23"/>
      <c r="G25" s="301"/>
      <c r="H25" s="301"/>
    </row>
    <row r="26" spans="2:10" ht="17.25" customHeight="1" x14ac:dyDescent="0.2">
      <c r="B26" s="322"/>
      <c r="C26" s="322"/>
      <c r="D26" s="322"/>
      <c r="E26" s="322"/>
      <c r="F26" s="23"/>
      <c r="G26" s="323"/>
      <c r="H26" s="323"/>
      <c r="I26" s="38"/>
      <c r="J26" s="38"/>
    </row>
    <row r="27" spans="2:10" ht="17.25" customHeight="1" x14ac:dyDescent="0.25">
      <c r="C27" s="321" t="s">
        <v>114</v>
      </c>
      <c r="D27" s="321"/>
      <c r="E27" s="321"/>
      <c r="G27" s="302"/>
      <c r="H27" s="302"/>
      <c r="I27" s="302"/>
      <c r="J27" s="302"/>
    </row>
    <row r="28" spans="2:10" ht="17.25" customHeight="1" x14ac:dyDescent="0.2">
      <c r="C28" s="298" t="s">
        <v>182</v>
      </c>
      <c r="D28" s="298"/>
      <c r="E28" s="180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299" t="s">
        <v>101</v>
      </c>
      <c r="D29" s="299"/>
      <c r="E29" s="181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296" t="s">
        <v>102</v>
      </c>
      <c r="D30" s="296"/>
      <c r="E30" s="158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297" t="s">
        <v>112</v>
      </c>
      <c r="D31" s="297"/>
      <c r="E31" s="159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24" t="s">
        <v>103</v>
      </c>
      <c r="D32" s="325"/>
      <c r="E32" s="180">
        <f>'PARTS LIST SC'!G2</f>
        <v>6170</v>
      </c>
      <c r="F32" s="38"/>
      <c r="G32" s="38"/>
      <c r="H32" s="38"/>
      <c r="I32" s="43"/>
      <c r="J32" s="43"/>
    </row>
    <row r="33" spans="3:10" ht="21" thickBot="1" x14ac:dyDescent="0.35">
      <c r="C33" s="326" t="s">
        <v>121</v>
      </c>
      <c r="D33" s="327"/>
      <c r="E33" s="181">
        <f>'PARTS LIST SC'!M2</f>
        <v>7237.5</v>
      </c>
      <c r="F33" s="38"/>
      <c r="G33" s="44"/>
      <c r="H33" s="45"/>
      <c r="I33" s="46"/>
      <c r="J33" s="47"/>
    </row>
    <row r="34" spans="3:10" ht="15.75" thickTop="1" x14ac:dyDescent="0.2">
      <c r="C34" s="328" t="s">
        <v>104</v>
      </c>
      <c r="D34" s="329"/>
      <c r="E34" s="155">
        <f>SUM(E33-E32)</f>
        <v>1067.5</v>
      </c>
      <c r="F34" s="1"/>
      <c r="G34" s="38"/>
      <c r="H34" s="38"/>
      <c r="I34" s="38"/>
      <c r="J34" s="38"/>
    </row>
    <row r="35" spans="3:10" ht="15.75" thickBot="1" x14ac:dyDescent="0.25">
      <c r="C35" s="330" t="s">
        <v>113</v>
      </c>
      <c r="D35" s="331"/>
      <c r="E35" s="157">
        <f>IFERROR((E33-E32)/E33,"")</f>
        <v>0.14749568221070811</v>
      </c>
      <c r="F35" s="1"/>
      <c r="G35" s="38"/>
      <c r="H35" s="39"/>
      <c r="I35" s="39"/>
      <c r="J35" s="38"/>
    </row>
    <row r="36" spans="3:10" ht="15.75" thickTop="1" x14ac:dyDescent="0.2">
      <c r="C36" s="328" t="s">
        <v>106</v>
      </c>
      <c r="D36" s="329"/>
      <c r="E36" s="156">
        <f>SUM(E30,E34)</f>
        <v>1067.5</v>
      </c>
      <c r="G36" s="38"/>
      <c r="H36" s="40"/>
      <c r="I36" s="40"/>
      <c r="J36" s="38"/>
    </row>
    <row r="37" spans="3:10" x14ac:dyDescent="0.2">
      <c r="C37" s="332" t="s">
        <v>107</v>
      </c>
      <c r="D37" s="333"/>
      <c r="E37" s="170">
        <f>D18</f>
        <v>0</v>
      </c>
      <c r="G37" s="38"/>
      <c r="H37" s="42"/>
      <c r="I37" s="42"/>
      <c r="J37" s="38"/>
    </row>
    <row r="38" spans="3:10" x14ac:dyDescent="0.2">
      <c r="C38" s="332" t="s">
        <v>108</v>
      </c>
      <c r="D38" s="333"/>
      <c r="E38" s="170">
        <f>H18</f>
        <v>7635.5625</v>
      </c>
      <c r="G38" s="38"/>
      <c r="H38" s="43"/>
      <c r="I38" s="42"/>
      <c r="J38" s="38"/>
    </row>
    <row r="39" spans="3:10" x14ac:dyDescent="0.2">
      <c r="C39" s="332" t="s">
        <v>109</v>
      </c>
      <c r="D39" s="333"/>
      <c r="E39" s="170">
        <f>SUM(E37:E38)</f>
        <v>7635.5625</v>
      </c>
      <c r="G39" s="38"/>
      <c r="H39" s="43"/>
      <c r="I39" s="43"/>
      <c r="J39" s="38"/>
    </row>
    <row r="40" spans="3:10" ht="20.25" x14ac:dyDescent="0.3">
      <c r="C40" s="332" t="s">
        <v>115</v>
      </c>
      <c r="D40" s="333"/>
      <c r="E40" s="170">
        <f>SUM(E28,E32,D7,D8)</f>
        <v>6170</v>
      </c>
      <c r="G40" s="38"/>
      <c r="I40" s="47"/>
      <c r="J40" s="38"/>
    </row>
    <row r="41" spans="3:10" x14ac:dyDescent="0.2">
      <c r="C41" s="332" t="s">
        <v>110</v>
      </c>
      <c r="D41" s="333"/>
      <c r="E41" s="170">
        <f>E23</f>
        <v>7635.5625</v>
      </c>
      <c r="G41" s="38"/>
      <c r="H41" s="38"/>
      <c r="I41" s="38"/>
      <c r="J41" s="38"/>
    </row>
    <row r="42" spans="3:10" ht="18" x14ac:dyDescent="0.25">
      <c r="C42" s="334" t="s">
        <v>111</v>
      </c>
      <c r="D42" s="335"/>
      <c r="E42" s="153">
        <f>IFERROR((E39-E40)/E39,"")</f>
        <v>0.19193903527081338</v>
      </c>
      <c r="G42" s="38"/>
      <c r="H42" s="38"/>
      <c r="I42" s="38"/>
      <c r="J42" s="38"/>
    </row>
    <row r="43" spans="3:10" ht="20.25" x14ac:dyDescent="0.3">
      <c r="C43" s="319" t="s">
        <v>188</v>
      </c>
      <c r="D43" s="320"/>
      <c r="E43" s="154">
        <f>IFERROR(E42+F22,"")</f>
        <v>0.19193903527081338</v>
      </c>
      <c r="G43" s="38"/>
      <c r="H43" s="38"/>
      <c r="I43" s="38"/>
      <c r="J43" s="38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5" priority="1" stopIfTrue="1" operator="equal">
      <formula>0</formula>
    </cfRule>
  </conditionalFormatting>
  <conditionalFormatting sqref="H6:H10">
    <cfRule type="cellIs" dxfId="4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36" t="s">
        <v>124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</row>
    <row r="2" spans="2:13" x14ac:dyDescent="0.2"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</row>
    <row r="3" spans="2:13" x14ac:dyDescent="0.2"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</row>
    <row r="4" spans="2:13" x14ac:dyDescent="0.2">
      <c r="B4" s="160" t="s">
        <v>125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</row>
    <row r="5" spans="2:13" x14ac:dyDescent="0.2">
      <c r="B5" s="62">
        <v>1</v>
      </c>
      <c r="C5" s="233" t="s">
        <v>356</v>
      </c>
      <c r="D5" s="337"/>
      <c r="E5" s="337"/>
      <c r="F5" s="337"/>
      <c r="G5" s="337"/>
      <c r="H5" s="337"/>
      <c r="I5" s="337"/>
      <c r="J5" s="337"/>
      <c r="K5" s="337"/>
      <c r="L5" s="337"/>
      <c r="M5" s="337"/>
    </row>
    <row r="6" spans="2:13" x14ac:dyDescent="0.2">
      <c r="B6" s="62">
        <v>2</v>
      </c>
      <c r="C6" s="233" t="s">
        <v>357</v>
      </c>
      <c r="D6" s="337"/>
      <c r="E6" s="337"/>
      <c r="F6" s="337"/>
      <c r="G6" s="337"/>
      <c r="H6" s="337"/>
      <c r="I6" s="337"/>
      <c r="J6" s="337"/>
      <c r="K6" s="337"/>
      <c r="L6" s="337"/>
      <c r="M6" s="337"/>
    </row>
    <row r="7" spans="2:13" x14ac:dyDescent="0.2">
      <c r="B7" s="62">
        <v>3</v>
      </c>
      <c r="C7" s="233" t="s">
        <v>358</v>
      </c>
      <c r="D7" s="337"/>
      <c r="E7" s="337"/>
      <c r="F7" s="337"/>
      <c r="G7" s="337"/>
      <c r="H7" s="337"/>
      <c r="I7" s="337"/>
      <c r="J7" s="337"/>
      <c r="K7" s="337"/>
      <c r="L7" s="337"/>
      <c r="M7" s="337"/>
    </row>
    <row r="8" spans="2:13" x14ac:dyDescent="0.2">
      <c r="B8" s="62">
        <v>4</v>
      </c>
      <c r="C8" s="233" t="s">
        <v>359</v>
      </c>
      <c r="D8" s="337"/>
      <c r="E8" s="337"/>
      <c r="F8" s="337"/>
      <c r="G8" s="337"/>
      <c r="H8" s="337"/>
      <c r="I8" s="337"/>
      <c r="J8" s="337"/>
      <c r="K8" s="337"/>
      <c r="L8" s="337"/>
      <c r="M8" s="337"/>
    </row>
    <row r="9" spans="2:13" x14ac:dyDescent="0.2">
      <c r="B9" s="62">
        <v>5</v>
      </c>
      <c r="C9" s="233" t="s">
        <v>360</v>
      </c>
      <c r="D9" s="337"/>
      <c r="E9" s="337"/>
      <c r="F9" s="337"/>
      <c r="G9" s="337"/>
      <c r="H9" s="337"/>
      <c r="I9" s="337"/>
      <c r="J9" s="337"/>
      <c r="K9" s="337"/>
      <c r="L9" s="337"/>
      <c r="M9" s="337"/>
    </row>
    <row r="10" spans="2:13" x14ac:dyDescent="0.2">
      <c r="B10" s="62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</row>
    <row r="11" spans="2:13" x14ac:dyDescent="0.2">
      <c r="B11" s="62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</row>
    <row r="12" spans="2:13" x14ac:dyDescent="0.2">
      <c r="B12" s="62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</row>
    <row r="13" spans="2:13" x14ac:dyDescent="0.2">
      <c r="B13" s="62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</row>
    <row r="14" spans="2:13" x14ac:dyDescent="0.2">
      <c r="B14" s="62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</row>
    <row r="15" spans="2:13" x14ac:dyDescent="0.2">
      <c r="B15" s="62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</row>
    <row r="16" spans="2:13" x14ac:dyDescent="0.2">
      <c r="B16" s="62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</row>
    <row r="17" spans="2:13" x14ac:dyDescent="0.2">
      <c r="B17" s="62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</row>
    <row r="18" spans="2:13" x14ac:dyDescent="0.2">
      <c r="B18" s="62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</row>
    <row r="19" spans="2:13" x14ac:dyDescent="0.2">
      <c r="B19" s="62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</row>
    <row r="20" spans="2:13" x14ac:dyDescent="0.2">
      <c r="B20" s="62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</row>
    <row r="21" spans="2:13" x14ac:dyDescent="0.2">
      <c r="B21" s="62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</row>
    <row r="22" spans="2:13" x14ac:dyDescent="0.2">
      <c r="B22" s="62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</row>
    <row r="23" spans="2:13" x14ac:dyDescent="0.2">
      <c r="B23" s="62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</row>
    <row r="24" spans="2:13" x14ac:dyDescent="0.2">
      <c r="B24" s="62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</row>
    <row r="25" spans="2:13" x14ac:dyDescent="0.2">
      <c r="B25" s="62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</row>
    <row r="26" spans="2:13" x14ac:dyDescent="0.2">
      <c r="B26" s="62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</row>
    <row r="27" spans="2:13" x14ac:dyDescent="0.2">
      <c r="B27" s="62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</row>
    <row r="28" spans="2:13" x14ac:dyDescent="0.2">
      <c r="B28" s="62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</row>
    <row r="29" spans="2:13" x14ac:dyDescent="0.2">
      <c r="B29" s="62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</row>
    <row r="30" spans="2:13" x14ac:dyDescent="0.2">
      <c r="B30" s="62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</row>
    <row r="31" spans="2:13" x14ac:dyDescent="0.2">
      <c r="B31" s="62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</row>
    <row r="32" spans="2:13" x14ac:dyDescent="0.2">
      <c r="B32" s="62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</row>
    <row r="33" spans="2:13" x14ac:dyDescent="0.2">
      <c r="B33" s="62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</row>
    <row r="34" spans="2:13" x14ac:dyDescent="0.2">
      <c r="B34" s="62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</row>
    <row r="35" spans="2:13" x14ac:dyDescent="0.2">
      <c r="B35" s="62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</row>
    <row r="36" spans="2:13" x14ac:dyDescent="0.2">
      <c r="B36" s="62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</row>
    <row r="37" spans="2:13" x14ac:dyDescent="0.2">
      <c r="B37" s="62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</row>
    <row r="38" spans="2:13" x14ac:dyDescent="0.2">
      <c r="B38" s="62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</row>
    <row r="39" spans="2:13" x14ac:dyDescent="0.2">
      <c r="B39" s="62"/>
      <c r="C39" s="233" t="s">
        <v>189</v>
      </c>
      <c r="D39" s="337"/>
      <c r="E39" s="337"/>
      <c r="F39" s="337"/>
      <c r="G39" s="337"/>
      <c r="H39" s="337"/>
      <c r="I39" s="337"/>
      <c r="J39" s="337"/>
      <c r="K39" s="337"/>
      <c r="L39" s="337"/>
      <c r="M39" s="337"/>
    </row>
    <row r="40" spans="2:13" x14ac:dyDescent="0.2">
      <c r="B40" s="62"/>
      <c r="C40" s="233" t="s">
        <v>190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</row>
    <row r="41" spans="2:13" x14ac:dyDescent="0.2">
      <c r="B41" s="62"/>
      <c r="C41" s="233" t="s">
        <v>191</v>
      </c>
      <c r="D41" s="337"/>
      <c r="E41" s="337"/>
      <c r="F41" s="337"/>
      <c r="G41" s="337"/>
      <c r="H41" s="337"/>
      <c r="I41" s="337"/>
      <c r="J41" s="337"/>
      <c r="K41" s="337"/>
      <c r="L41" s="337"/>
      <c r="M41" s="337"/>
    </row>
    <row r="42" spans="2:13" x14ac:dyDescent="0.2">
      <c r="B42" s="62"/>
      <c r="C42" s="233" t="s">
        <v>192</v>
      </c>
      <c r="D42" s="337"/>
      <c r="E42" s="337"/>
      <c r="F42" s="337"/>
      <c r="G42" s="337"/>
      <c r="H42" s="337"/>
      <c r="I42" s="337"/>
      <c r="J42" s="337"/>
      <c r="K42" s="337"/>
      <c r="L42" s="337"/>
      <c r="M42" s="337"/>
    </row>
    <row r="43" spans="2:13" x14ac:dyDescent="0.2">
      <c r="B43" s="146" t="s">
        <v>196</v>
      </c>
      <c r="C43" s="233" t="s">
        <v>193</v>
      </c>
      <c r="D43" s="337"/>
      <c r="E43" s="337"/>
      <c r="F43" s="337"/>
      <c r="G43" s="337"/>
      <c r="H43" s="337"/>
      <c r="I43" s="337"/>
      <c r="J43" s="337"/>
      <c r="K43" s="337"/>
      <c r="L43" s="337"/>
      <c r="M43" s="337"/>
    </row>
    <row r="44" spans="2:13" x14ac:dyDescent="0.2">
      <c r="B44" s="146" t="s">
        <v>197</v>
      </c>
      <c r="C44" s="233" t="s">
        <v>194</v>
      </c>
      <c r="D44" s="337"/>
      <c r="E44" s="337"/>
      <c r="F44" s="337"/>
      <c r="G44" s="337"/>
      <c r="H44" s="337"/>
      <c r="I44" s="337"/>
      <c r="J44" s="337"/>
      <c r="K44" s="337"/>
      <c r="L44" s="337"/>
      <c r="M44" s="337"/>
    </row>
    <row r="45" spans="2:13" x14ac:dyDescent="0.2">
      <c r="B45" s="146" t="s">
        <v>198</v>
      </c>
      <c r="C45" s="233" t="s">
        <v>195</v>
      </c>
      <c r="D45" s="337"/>
      <c r="E45" s="337"/>
      <c r="F45" s="337"/>
      <c r="G45" s="337"/>
      <c r="H45" s="337"/>
      <c r="I45" s="337"/>
      <c r="J45" s="337"/>
      <c r="K45" s="337"/>
      <c r="L45" s="337"/>
      <c r="M45" s="337"/>
    </row>
    <row r="46" spans="2:13" x14ac:dyDescent="0.2">
      <c r="B46" s="146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</row>
    <row r="47" spans="2:13" x14ac:dyDescent="0.2">
      <c r="B47" s="62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</row>
    <row r="48" spans="2:13" x14ac:dyDescent="0.2">
      <c r="B48" s="146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</row>
    <row r="49" spans="2:13" x14ac:dyDescent="0.2">
      <c r="B49" s="62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</row>
    <row r="50" spans="2:13" x14ac:dyDescent="0.2">
      <c r="B50" s="62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</row>
    <row r="51" spans="2:13" x14ac:dyDescent="0.2">
      <c r="B51" s="62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2:13" x14ac:dyDescent="0.2">
      <c r="B52" s="62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2:13" x14ac:dyDescent="0.2">
      <c r="B53" s="62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</row>
    <row r="54" spans="2:13" x14ac:dyDescent="0.2">
      <c r="B54" s="62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</row>
    <row r="55" spans="2:13" x14ac:dyDescent="0.2">
      <c r="B55" s="62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</row>
    <row r="56" spans="2:13" x14ac:dyDescent="0.2">
      <c r="B56" s="62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</row>
    <row r="57" spans="2:13" x14ac:dyDescent="0.2">
      <c r="B57" s="62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</row>
    <row r="58" spans="2:13" x14ac:dyDescent="0.2">
      <c r="B58" s="62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</row>
    <row r="59" spans="2:13" x14ac:dyDescent="0.2">
      <c r="B59" s="62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</row>
    <row r="60" spans="2:13" x14ac:dyDescent="0.2">
      <c r="B60" s="62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</row>
    <row r="61" spans="2:13" x14ac:dyDescent="0.2">
      <c r="B61" s="62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</row>
    <row r="62" spans="2:13" x14ac:dyDescent="0.2">
      <c r="B62" s="62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</row>
    <row r="63" spans="2:13" x14ac:dyDescent="0.2">
      <c r="B63" s="62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</row>
    <row r="64" spans="2:13" x14ac:dyDescent="0.2">
      <c r="B64" s="62"/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</row>
    <row r="65" spans="2:13" x14ac:dyDescent="0.2">
      <c r="B65" s="62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</row>
    <row r="66" spans="2:13" x14ac:dyDescent="0.2">
      <c r="B66" s="62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</row>
    <row r="67" spans="2:13" x14ac:dyDescent="0.2">
      <c r="B67" s="62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</row>
    <row r="68" spans="2:13" x14ac:dyDescent="0.2">
      <c r="B68" s="62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</row>
    <row r="69" spans="2:13" x14ac:dyDescent="0.2">
      <c r="B69" s="62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</row>
    <row r="70" spans="2:13" x14ac:dyDescent="0.2">
      <c r="B70" s="62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</row>
    <row r="71" spans="2:13" x14ac:dyDescent="0.2">
      <c r="B71" s="62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</row>
    <row r="72" spans="2:13" x14ac:dyDescent="0.2">
      <c r="B72" s="62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</row>
    <row r="73" spans="2:13" x14ac:dyDescent="0.2">
      <c r="B73" s="62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</row>
    <row r="74" spans="2:13" x14ac:dyDescent="0.2">
      <c r="B74" s="62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</row>
    <row r="75" spans="2:13" x14ac:dyDescent="0.2">
      <c r="B75" s="62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</row>
    <row r="76" spans="2:13" x14ac:dyDescent="0.2">
      <c r="B76" s="62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</row>
    <row r="77" spans="2:13" x14ac:dyDescent="0.2">
      <c r="B77" s="62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</row>
    <row r="78" spans="2:13" x14ac:dyDescent="0.2">
      <c r="B78" s="62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</row>
    <row r="79" spans="2:13" x14ac:dyDescent="0.2">
      <c r="B79" s="62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</row>
    <row r="80" spans="2:13" x14ac:dyDescent="0.2">
      <c r="B80" s="62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</row>
    <row r="81" spans="2:13" x14ac:dyDescent="0.2">
      <c r="B81" s="62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</row>
    <row r="82" spans="2:13" x14ac:dyDescent="0.2">
      <c r="B82" s="62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</row>
    <row r="83" spans="2:13" x14ac:dyDescent="0.2">
      <c r="B83" s="62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</row>
    <row r="84" spans="2:13" x14ac:dyDescent="0.2">
      <c r="B84" s="62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</row>
    <row r="85" spans="2:13" x14ac:dyDescent="0.2">
      <c r="B85" s="62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</row>
    <row r="86" spans="2:13" x14ac:dyDescent="0.2">
      <c r="B86" s="62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</row>
    <row r="87" spans="2:13" x14ac:dyDescent="0.2">
      <c r="B87" s="62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</row>
    <row r="88" spans="2:13" x14ac:dyDescent="0.2">
      <c r="B88" s="62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</row>
    <row r="89" spans="2:13" x14ac:dyDescent="0.2">
      <c r="B89" s="62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</row>
    <row r="90" spans="2:13" x14ac:dyDescent="0.2">
      <c r="B90" s="62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</row>
    <row r="91" spans="2:13" x14ac:dyDescent="0.2">
      <c r="B91" s="62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</row>
    <row r="92" spans="2:13" x14ac:dyDescent="0.2">
      <c r="B92" s="62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</row>
    <row r="93" spans="2:13" x14ac:dyDescent="0.2">
      <c r="B93" s="62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</row>
    <row r="94" spans="2:13" x14ac:dyDescent="0.2">
      <c r="B94" s="62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</row>
    <row r="95" spans="2:13" x14ac:dyDescent="0.2">
      <c r="B95" s="62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</row>
    <row r="96" spans="2:13" x14ac:dyDescent="0.2">
      <c r="B96" s="62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</row>
    <row r="97" spans="2:13" x14ac:dyDescent="0.2">
      <c r="B97" s="62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</row>
    <row r="98" spans="2:13" x14ac:dyDescent="0.2">
      <c r="B98" s="62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</row>
    <row r="99" spans="2:13" x14ac:dyDescent="0.2">
      <c r="B99" s="62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</row>
    <row r="100" spans="2:13" x14ac:dyDescent="0.2">
      <c r="B100" s="62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</row>
    <row r="101" spans="2:13" x14ac:dyDescent="0.2">
      <c r="B101" s="62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</row>
    <row r="102" spans="2:13" x14ac:dyDescent="0.2">
      <c r="B102" s="62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</row>
    <row r="103" spans="2:13" x14ac:dyDescent="0.2">
      <c r="B103" s="62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</row>
    <row r="104" spans="2:13" x14ac:dyDescent="0.2">
      <c r="B104" s="62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</row>
    <row r="105" spans="2:13" x14ac:dyDescent="0.2">
      <c r="B105" s="62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</row>
    <row r="106" spans="2:13" x14ac:dyDescent="0.2">
      <c r="B106" s="62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</row>
    <row r="107" spans="2:13" x14ac:dyDescent="0.2">
      <c r="B107" s="62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</row>
    <row r="108" spans="2:13" x14ac:dyDescent="0.2">
      <c r="B108" s="62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</row>
    <row r="109" spans="2:13" x14ac:dyDescent="0.2">
      <c r="B109" s="62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109"/>
  <sheetViews>
    <sheetView zoomScale="85" zoomScaleNormal="85" workbookViewId="0">
      <selection activeCell="I17" sqref="I17:L17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4" customWidth="1"/>
    <col min="6" max="6" width="16.7109375" customWidth="1"/>
    <col min="9" max="9" width="30.7109375" customWidth="1"/>
    <col min="14" max="14" width="14.28515625" customWidth="1"/>
    <col min="15" max="15" width="11.28515625" customWidth="1"/>
    <col min="16" max="16" width="10.140625" bestFit="1" customWidth="1"/>
  </cols>
  <sheetData>
    <row r="1" spans="2:16" ht="7.5" customHeight="1" x14ac:dyDescent="0.2"/>
    <row r="2" spans="2:16" x14ac:dyDescent="0.2">
      <c r="J2" s="344" t="s">
        <v>162</v>
      </c>
      <c r="K2" s="344"/>
      <c r="L2" s="344"/>
      <c r="M2" s="344"/>
      <c r="N2" s="52" t="s">
        <v>163</v>
      </c>
      <c r="O2" s="339"/>
      <c r="P2" s="339"/>
    </row>
    <row r="3" spans="2:16" x14ac:dyDescent="0.2">
      <c r="J3" s="344"/>
      <c r="K3" s="344"/>
      <c r="L3" s="344"/>
      <c r="M3" s="344"/>
      <c r="N3" s="52" t="s">
        <v>164</v>
      </c>
      <c r="O3" s="342"/>
      <c r="P3" s="339"/>
    </row>
    <row r="4" spans="2:16" x14ac:dyDescent="0.2">
      <c r="J4" s="236" t="s">
        <v>6</v>
      </c>
      <c r="K4" s="236"/>
      <c r="L4" s="345"/>
      <c r="M4" s="345"/>
      <c r="N4" s="52" t="s">
        <v>165</v>
      </c>
      <c r="O4" s="339"/>
      <c r="P4" s="339"/>
    </row>
    <row r="5" spans="2:16" x14ac:dyDescent="0.2">
      <c r="J5" s="236" t="s">
        <v>31</v>
      </c>
      <c r="K5" s="236"/>
      <c r="L5" s="236"/>
      <c r="M5" s="236" t="s">
        <v>167</v>
      </c>
      <c r="N5" s="236"/>
      <c r="O5" s="236"/>
      <c r="P5" s="236"/>
    </row>
    <row r="6" spans="2:16" x14ac:dyDescent="0.2">
      <c r="J6" s="340" t="str">
        <f>IF('Information Sales'!C3="","",'Information Sales'!C3)</f>
        <v/>
      </c>
      <c r="K6" s="340"/>
      <c r="L6" s="340"/>
      <c r="M6" s="340" t="str">
        <f>IF('Information Sales'!K10="","",'Information Sales'!K10)</f>
        <v/>
      </c>
      <c r="N6" s="340"/>
      <c r="O6" s="340"/>
      <c r="P6" s="340"/>
    </row>
    <row r="7" spans="2:16" x14ac:dyDescent="0.2">
      <c r="B7" s="338" t="s">
        <v>425</v>
      </c>
      <c r="C7" s="338"/>
      <c r="D7" s="338"/>
      <c r="E7" s="338"/>
      <c r="F7" s="209"/>
      <c r="J7" s="236" t="s">
        <v>168</v>
      </c>
      <c r="K7" s="236"/>
      <c r="L7" s="343" t="str">
        <f>IF('Information Sales'!C14="","",'Information Sales'!C14)</f>
        <v/>
      </c>
      <c r="M7" s="343"/>
      <c r="N7" s="236" t="s">
        <v>173</v>
      </c>
      <c r="O7" s="236"/>
      <c r="P7" s="236"/>
    </row>
    <row r="8" spans="2:16" x14ac:dyDescent="0.2">
      <c r="B8" s="338" t="s">
        <v>426</v>
      </c>
      <c r="C8" s="338"/>
      <c r="D8" s="338"/>
      <c r="E8" s="338"/>
      <c r="F8" s="209"/>
      <c r="J8" s="236" t="s">
        <v>421</v>
      </c>
      <c r="K8" s="236"/>
      <c r="L8" s="343" t="str">
        <f>IF('Information Sales'!C15="","",'Information Sales'!C15)</f>
        <v/>
      </c>
      <c r="M8" s="343"/>
      <c r="N8" s="53" t="s">
        <v>174</v>
      </c>
      <c r="O8" s="236" t="s">
        <v>175</v>
      </c>
      <c r="P8" s="236"/>
    </row>
    <row r="9" spans="2:16" x14ac:dyDescent="0.2">
      <c r="B9" s="338" t="s">
        <v>427</v>
      </c>
      <c r="C9" s="338"/>
      <c r="D9" s="338"/>
      <c r="E9" s="338"/>
      <c r="F9" s="209"/>
      <c r="J9" s="236" t="s">
        <v>169</v>
      </c>
      <c r="K9" s="236"/>
      <c r="L9" s="343" t="str">
        <f>IF('Information Sales'!C16="","",'Information Sales'!C16)</f>
        <v/>
      </c>
      <c r="M9" s="343"/>
      <c r="N9" s="339"/>
      <c r="O9" s="339"/>
      <c r="P9" s="339"/>
    </row>
    <row r="10" spans="2:16" x14ac:dyDescent="0.2">
      <c r="B10" s="338" t="s">
        <v>428</v>
      </c>
      <c r="C10" s="338"/>
      <c r="D10" s="338"/>
      <c r="E10" s="338"/>
      <c r="F10" s="209"/>
      <c r="J10" s="236" t="s">
        <v>171</v>
      </c>
      <c r="K10" s="236"/>
      <c r="L10" s="343" t="str">
        <f>IF('Information Sales'!C18="","",'Information Sales'!C18)</f>
        <v/>
      </c>
      <c r="M10" s="343"/>
      <c r="N10" s="339"/>
      <c r="O10" s="339"/>
      <c r="P10" s="339"/>
    </row>
    <row r="11" spans="2:16" x14ac:dyDescent="0.2">
      <c r="B11" s="338" t="s">
        <v>429</v>
      </c>
      <c r="C11" s="338"/>
      <c r="D11" s="338"/>
      <c r="E11" s="338"/>
      <c r="F11" s="209"/>
      <c r="J11" s="236" t="s">
        <v>422</v>
      </c>
      <c r="K11" s="236"/>
      <c r="L11" s="343" t="str">
        <f>IF('Information Sales'!C19="","",'Information Sales'!C19)</f>
        <v/>
      </c>
      <c r="M11" s="343"/>
      <c r="N11" s="339"/>
      <c r="O11" s="339"/>
      <c r="P11" s="339"/>
    </row>
    <row r="12" spans="2:16" x14ac:dyDescent="0.2">
      <c r="J12" s="236" t="s">
        <v>170</v>
      </c>
      <c r="K12" s="236"/>
      <c r="L12" s="343" t="str">
        <f>IF('Information Sales'!C20="","",'Information Sales'!C20)</f>
        <v/>
      </c>
      <c r="M12" s="343"/>
      <c r="N12" s="339"/>
      <c r="O12" s="339"/>
      <c r="P12" s="339"/>
    </row>
    <row r="13" spans="2:16" x14ac:dyDescent="0.2">
      <c r="J13" s="236" t="s">
        <v>172</v>
      </c>
      <c r="K13" s="236"/>
      <c r="L13" s="236"/>
      <c r="M13" s="236"/>
      <c r="N13" s="236"/>
      <c r="O13" s="236"/>
      <c r="P13" s="236"/>
    </row>
    <row r="14" spans="2:16" x14ac:dyDescent="0.2">
      <c r="J14" s="160" t="s">
        <v>135</v>
      </c>
      <c r="K14" s="160" t="s">
        <v>136</v>
      </c>
      <c r="L14" s="160" t="s">
        <v>137</v>
      </c>
      <c r="M14" s="160" t="s">
        <v>138</v>
      </c>
      <c r="N14" s="160" t="s">
        <v>139</v>
      </c>
      <c r="O14" s="346" t="s">
        <v>140</v>
      </c>
      <c r="P14" s="346"/>
    </row>
    <row r="15" spans="2:16" x14ac:dyDescent="0.2">
      <c r="J15" s="211" t="str">
        <f>IF('Information Sales'!D21="","",'Information Sales'!D21)</f>
        <v/>
      </c>
      <c r="K15" s="211" t="str">
        <f>IF('Information Sales'!F21="","",'Information Sales'!F21)</f>
        <v/>
      </c>
      <c r="L15" s="211" t="str">
        <f>IF('Information Sales'!H21="","",'Information Sales'!H21)</f>
        <v/>
      </c>
      <c r="M15" s="211" t="str">
        <f>IF('Information Sales'!J21="","",'Information Sales'!J21)</f>
        <v/>
      </c>
      <c r="N15" s="211" t="str">
        <f>IF('Information Sales'!L21="","",'Information Sales'!L21)</f>
        <v/>
      </c>
      <c r="O15" s="347" t="str">
        <f>IF('Information Sales'!N21="","",'Information Sales'!N21)</f>
        <v/>
      </c>
      <c r="P15" s="347"/>
    </row>
    <row r="16" spans="2:16" ht="44.25" customHeight="1" x14ac:dyDescent="0.2">
      <c r="B16" s="212" t="s">
        <v>125</v>
      </c>
      <c r="C16" s="212" t="s">
        <v>176</v>
      </c>
      <c r="D16" s="212" t="s">
        <v>177</v>
      </c>
      <c r="E16" s="212" t="s">
        <v>178</v>
      </c>
      <c r="F16" s="212" t="s">
        <v>423</v>
      </c>
      <c r="G16" s="341" t="s">
        <v>179</v>
      </c>
      <c r="H16" s="341"/>
      <c r="I16" s="341" t="s">
        <v>36</v>
      </c>
      <c r="J16" s="341"/>
      <c r="K16" s="341"/>
      <c r="L16" s="341"/>
      <c r="M16" s="212" t="s">
        <v>3</v>
      </c>
      <c r="N16" s="212" t="s">
        <v>183</v>
      </c>
      <c r="O16" s="213" t="s">
        <v>184</v>
      </c>
      <c r="P16" s="214" t="s">
        <v>424</v>
      </c>
    </row>
    <row r="17" spans="2:16" x14ac:dyDescent="0.2">
      <c r="B17" s="210">
        <v>1</v>
      </c>
      <c r="C17" s="215"/>
      <c r="D17" s="216"/>
      <c r="E17" s="216"/>
      <c r="F17" s="216"/>
      <c r="G17" s="340" t="str">
        <f>IF('PARTS LIST SC'!$B11="","",'PARTS LIST SC'!$B11)</f>
        <v>#TEST123</v>
      </c>
      <c r="H17" s="340"/>
      <c r="I17" s="340" t="str">
        <f>IF('PARTS LIST SC'!$C11="","",'PARTS LIST SC'!$C11)</f>
        <v>Test Part 123</v>
      </c>
      <c r="J17" s="340"/>
      <c r="K17" s="340"/>
      <c r="L17" s="340"/>
      <c r="M17" s="217">
        <f>IF('PARTS LIST SC'!$D11="","",'PARTS LIST SC'!$D11)</f>
        <v>5</v>
      </c>
      <c r="N17" s="218"/>
      <c r="O17" s="219" t="str">
        <f>IF('Information Sales'!$K$7="","",'Information Sales'!$K$7)</f>
        <v/>
      </c>
      <c r="P17" s="220"/>
    </row>
    <row r="18" spans="2:16" x14ac:dyDescent="0.2">
      <c r="B18" s="210">
        <f>(B17+1)</f>
        <v>2</v>
      </c>
      <c r="C18" s="210" t="str">
        <f>IF($C$17="","",$C$17)</f>
        <v/>
      </c>
      <c r="D18" s="210" t="str">
        <f>IF($D$17="","",$D$17)</f>
        <v/>
      </c>
      <c r="E18" s="216"/>
      <c r="F18" s="216"/>
      <c r="G18" s="340" t="str">
        <f>IF('PARTS LIST SC'!$B12="","",'PARTS LIST SC'!$B12)</f>
        <v>#TEST456</v>
      </c>
      <c r="H18" s="340"/>
      <c r="I18" s="340" t="str">
        <f>IF('PARTS LIST SC'!$C12="","",'PARTS LIST SC'!$C12)</f>
        <v>Test Part 456</v>
      </c>
      <c r="J18" s="340"/>
      <c r="K18" s="340"/>
      <c r="L18" s="340"/>
      <c r="M18" s="217">
        <f>IF('PARTS LIST SC'!$D12="","",'PARTS LIST SC'!$D12)</f>
        <v>3</v>
      </c>
      <c r="N18" s="218"/>
      <c r="O18" s="219" t="str">
        <f>IF('Information Sales'!$K$7="","",'Information Sales'!$K$7)</f>
        <v/>
      </c>
      <c r="P18" s="221" t="str">
        <f>IF($P$17="","",$P$17)</f>
        <v/>
      </c>
    </row>
    <row r="19" spans="2:16" x14ac:dyDescent="0.2">
      <c r="B19" s="210">
        <f>(B18+1)</f>
        <v>3</v>
      </c>
      <c r="C19" s="210" t="str">
        <f t="shared" ref="C19:C82" si="0">IF($C$17="","",$C$17)</f>
        <v/>
      </c>
      <c r="D19" s="210" t="str">
        <f t="shared" ref="D19:D82" si="1">IF($D$17="","",$D$17)</f>
        <v/>
      </c>
      <c r="E19" s="216"/>
      <c r="F19" s="216"/>
      <c r="G19" s="340" t="str">
        <f>IF('PARTS LIST SC'!$B13="","",'PARTS LIST SC'!$B13)</f>
        <v/>
      </c>
      <c r="H19" s="340"/>
      <c r="I19" s="340" t="str">
        <f>IF('PARTS LIST SC'!$C13="","",'PARTS LIST SC'!$C13)</f>
        <v/>
      </c>
      <c r="J19" s="340"/>
      <c r="K19" s="340"/>
      <c r="L19" s="340"/>
      <c r="M19" s="217" t="str">
        <f>IF('PARTS LIST SC'!$D13="","",'PARTS LIST SC'!$D13)</f>
        <v/>
      </c>
      <c r="N19" s="218"/>
      <c r="O19" s="219" t="str">
        <f>IF('Information Sales'!$K$7="","",'Information Sales'!$K$7)</f>
        <v/>
      </c>
      <c r="P19" s="221" t="str">
        <f t="shared" ref="P19:P82" si="2">IF($P$17="","",$P$17)</f>
        <v/>
      </c>
    </row>
    <row r="20" spans="2:16" x14ac:dyDescent="0.2">
      <c r="B20" s="210">
        <f t="shared" ref="B20:B83" si="3">(B19+1)</f>
        <v>4</v>
      </c>
      <c r="C20" s="210" t="str">
        <f t="shared" si="0"/>
        <v/>
      </c>
      <c r="D20" s="210" t="str">
        <f t="shared" si="1"/>
        <v/>
      </c>
      <c r="E20" s="216"/>
      <c r="F20" s="216"/>
      <c r="G20" s="340" t="str">
        <f>IF('PARTS LIST SC'!$B14="","",'PARTS LIST SC'!$B14)</f>
        <v/>
      </c>
      <c r="H20" s="340"/>
      <c r="I20" s="340" t="str">
        <f>IF('PARTS LIST SC'!$C14="","",'PARTS LIST SC'!$C14)</f>
        <v/>
      </c>
      <c r="J20" s="340"/>
      <c r="K20" s="340"/>
      <c r="L20" s="340"/>
      <c r="M20" s="217" t="str">
        <f>IF('PARTS LIST SC'!$D14="","",'PARTS LIST SC'!$D14)</f>
        <v/>
      </c>
      <c r="N20" s="218"/>
      <c r="O20" s="219" t="str">
        <f>IF('Information Sales'!$K$7="","",'Information Sales'!$K$7)</f>
        <v/>
      </c>
      <c r="P20" s="221" t="str">
        <f t="shared" si="2"/>
        <v/>
      </c>
    </row>
    <row r="21" spans="2:16" x14ac:dyDescent="0.2">
      <c r="B21" s="210">
        <f t="shared" si="3"/>
        <v>5</v>
      </c>
      <c r="C21" s="210" t="str">
        <f t="shared" si="0"/>
        <v/>
      </c>
      <c r="D21" s="210" t="str">
        <f t="shared" si="1"/>
        <v/>
      </c>
      <c r="E21" s="216"/>
      <c r="F21" s="216"/>
      <c r="G21" s="340" t="str">
        <f>IF('PARTS LIST SC'!$B15="","",'PARTS LIST SC'!$B15)</f>
        <v/>
      </c>
      <c r="H21" s="340"/>
      <c r="I21" s="340" t="str">
        <f>IF('PARTS LIST SC'!$C15="","",'PARTS LIST SC'!$C15)</f>
        <v/>
      </c>
      <c r="J21" s="340"/>
      <c r="K21" s="340"/>
      <c r="L21" s="340"/>
      <c r="M21" s="217" t="str">
        <f>IF('PARTS LIST SC'!$D15="","",'PARTS LIST SC'!$D15)</f>
        <v/>
      </c>
      <c r="N21" s="218"/>
      <c r="O21" s="219" t="str">
        <f>IF('Information Sales'!$K$7="","",'Information Sales'!$K$7)</f>
        <v/>
      </c>
      <c r="P21" s="221" t="str">
        <f t="shared" si="2"/>
        <v/>
      </c>
    </row>
    <row r="22" spans="2:16" x14ac:dyDescent="0.2">
      <c r="B22" s="210">
        <f t="shared" si="3"/>
        <v>6</v>
      </c>
      <c r="C22" s="210" t="str">
        <f t="shared" si="0"/>
        <v/>
      </c>
      <c r="D22" s="210" t="str">
        <f t="shared" si="1"/>
        <v/>
      </c>
      <c r="E22" s="216"/>
      <c r="F22" s="216"/>
      <c r="G22" s="340" t="str">
        <f>IF('PARTS LIST SC'!$B16="","",'PARTS LIST SC'!$B16)</f>
        <v/>
      </c>
      <c r="H22" s="340"/>
      <c r="I22" s="340" t="str">
        <f>IF('PARTS LIST SC'!$C16="","",'PARTS LIST SC'!$C16)</f>
        <v/>
      </c>
      <c r="J22" s="340"/>
      <c r="K22" s="340"/>
      <c r="L22" s="340"/>
      <c r="M22" s="217" t="str">
        <f>IF('PARTS LIST SC'!$D16="","",'PARTS LIST SC'!$D16)</f>
        <v/>
      </c>
      <c r="N22" s="218"/>
      <c r="O22" s="219" t="str">
        <f>IF('Information Sales'!$K$7="","",'Information Sales'!$K$7)</f>
        <v/>
      </c>
      <c r="P22" s="221" t="str">
        <f t="shared" si="2"/>
        <v/>
      </c>
    </row>
    <row r="23" spans="2:16" x14ac:dyDescent="0.2">
      <c r="B23" s="210">
        <f t="shared" si="3"/>
        <v>7</v>
      </c>
      <c r="C23" s="210" t="str">
        <f t="shared" si="0"/>
        <v/>
      </c>
      <c r="D23" s="210" t="str">
        <f t="shared" si="1"/>
        <v/>
      </c>
      <c r="E23" s="216"/>
      <c r="F23" s="216"/>
      <c r="G23" s="340" t="str">
        <f>IF('PARTS LIST SC'!$B17="","",'PARTS LIST SC'!$B17)</f>
        <v/>
      </c>
      <c r="H23" s="340"/>
      <c r="I23" s="340" t="str">
        <f>IF('PARTS LIST SC'!$C17="","",'PARTS LIST SC'!$C17)</f>
        <v/>
      </c>
      <c r="J23" s="340"/>
      <c r="K23" s="340"/>
      <c r="L23" s="340"/>
      <c r="M23" s="217" t="str">
        <f>IF('PARTS LIST SC'!$D17="","",'PARTS LIST SC'!$D17)</f>
        <v/>
      </c>
      <c r="N23" s="218"/>
      <c r="O23" s="219" t="str">
        <f>IF('Information Sales'!$K$7="","",'Information Sales'!$K$7)</f>
        <v/>
      </c>
      <c r="P23" s="221" t="str">
        <f t="shared" si="2"/>
        <v/>
      </c>
    </row>
    <row r="24" spans="2:16" x14ac:dyDescent="0.2">
      <c r="B24" s="210">
        <f t="shared" si="3"/>
        <v>8</v>
      </c>
      <c r="C24" s="210" t="str">
        <f t="shared" si="0"/>
        <v/>
      </c>
      <c r="D24" s="210" t="str">
        <f t="shared" si="1"/>
        <v/>
      </c>
      <c r="E24" s="216"/>
      <c r="F24" s="216"/>
      <c r="G24" s="340" t="str">
        <f>IF('PARTS LIST SC'!$B18="","",'PARTS LIST SC'!$B18)</f>
        <v/>
      </c>
      <c r="H24" s="340"/>
      <c r="I24" s="340" t="str">
        <f>IF('PARTS LIST SC'!$C18="","",'PARTS LIST SC'!$C18)</f>
        <v/>
      </c>
      <c r="J24" s="340"/>
      <c r="K24" s="340"/>
      <c r="L24" s="340"/>
      <c r="M24" s="217" t="str">
        <f>IF('PARTS LIST SC'!$D18="","",'PARTS LIST SC'!$D18)</f>
        <v/>
      </c>
      <c r="N24" s="218"/>
      <c r="O24" s="219" t="str">
        <f>IF('Information Sales'!$K$7="","",'Information Sales'!$K$7)</f>
        <v/>
      </c>
      <c r="P24" s="221" t="str">
        <f t="shared" si="2"/>
        <v/>
      </c>
    </row>
    <row r="25" spans="2:16" x14ac:dyDescent="0.2">
      <c r="B25" s="210">
        <f t="shared" si="3"/>
        <v>9</v>
      </c>
      <c r="C25" s="210" t="str">
        <f t="shared" si="0"/>
        <v/>
      </c>
      <c r="D25" s="210" t="str">
        <f t="shared" si="1"/>
        <v/>
      </c>
      <c r="E25" s="216"/>
      <c r="F25" s="216"/>
      <c r="G25" s="340" t="str">
        <f>IF('PARTS LIST SC'!$B19="","",'PARTS LIST SC'!$B19)</f>
        <v/>
      </c>
      <c r="H25" s="340"/>
      <c r="I25" s="340" t="str">
        <f>IF('PARTS LIST SC'!$C19="","",'PARTS LIST SC'!$C19)</f>
        <v/>
      </c>
      <c r="J25" s="340"/>
      <c r="K25" s="340"/>
      <c r="L25" s="340"/>
      <c r="M25" s="217" t="str">
        <f>IF('PARTS LIST SC'!$D19="","",'PARTS LIST SC'!$D19)</f>
        <v/>
      </c>
      <c r="N25" s="218"/>
      <c r="O25" s="219" t="str">
        <f>IF('Information Sales'!$K$7="","",'Information Sales'!$K$7)</f>
        <v/>
      </c>
      <c r="P25" s="221" t="str">
        <f t="shared" si="2"/>
        <v/>
      </c>
    </row>
    <row r="26" spans="2:16" x14ac:dyDescent="0.2">
      <c r="B26" s="210">
        <f t="shared" si="3"/>
        <v>10</v>
      </c>
      <c r="C26" s="210" t="str">
        <f t="shared" si="0"/>
        <v/>
      </c>
      <c r="D26" s="210" t="str">
        <f t="shared" si="1"/>
        <v/>
      </c>
      <c r="E26" s="216"/>
      <c r="F26" s="216"/>
      <c r="G26" s="340" t="str">
        <f>IF('PARTS LIST SC'!$B20="","",'PARTS LIST SC'!$B20)</f>
        <v/>
      </c>
      <c r="H26" s="340"/>
      <c r="I26" s="340" t="str">
        <f>IF('PARTS LIST SC'!$C20="","",'PARTS LIST SC'!$C20)</f>
        <v/>
      </c>
      <c r="J26" s="340"/>
      <c r="K26" s="340"/>
      <c r="L26" s="340"/>
      <c r="M26" s="217" t="str">
        <f>IF('PARTS LIST SC'!$D20="","",'PARTS LIST SC'!$D20)</f>
        <v/>
      </c>
      <c r="N26" s="218"/>
      <c r="O26" s="219" t="str">
        <f>IF('Information Sales'!$K$7="","",'Information Sales'!$K$7)</f>
        <v/>
      </c>
      <c r="P26" s="221" t="str">
        <f t="shared" si="2"/>
        <v/>
      </c>
    </row>
    <row r="27" spans="2:16" x14ac:dyDescent="0.2">
      <c r="B27" s="210">
        <f t="shared" si="3"/>
        <v>11</v>
      </c>
      <c r="C27" s="210" t="str">
        <f t="shared" si="0"/>
        <v/>
      </c>
      <c r="D27" s="210" t="str">
        <f t="shared" si="1"/>
        <v/>
      </c>
      <c r="E27" s="216"/>
      <c r="F27" s="216"/>
      <c r="G27" s="340" t="str">
        <f>IF('PARTS LIST SC'!$B21="","",'PARTS LIST SC'!$B21)</f>
        <v/>
      </c>
      <c r="H27" s="340"/>
      <c r="I27" s="340" t="str">
        <f>IF('PARTS LIST SC'!$C21="","",'PARTS LIST SC'!$C21)</f>
        <v/>
      </c>
      <c r="J27" s="340"/>
      <c r="K27" s="340"/>
      <c r="L27" s="340"/>
      <c r="M27" s="217" t="str">
        <f>IF('PARTS LIST SC'!$D21="","",'PARTS LIST SC'!$D21)</f>
        <v/>
      </c>
      <c r="N27" s="218"/>
      <c r="O27" s="219" t="str">
        <f>IF('Information Sales'!$K$7="","",'Information Sales'!$K$7)</f>
        <v/>
      </c>
      <c r="P27" s="221" t="str">
        <f t="shared" si="2"/>
        <v/>
      </c>
    </row>
    <row r="28" spans="2:16" x14ac:dyDescent="0.2">
      <c r="B28" s="210">
        <f t="shared" si="3"/>
        <v>12</v>
      </c>
      <c r="C28" s="210" t="str">
        <f t="shared" si="0"/>
        <v/>
      </c>
      <c r="D28" s="210" t="str">
        <f t="shared" si="1"/>
        <v/>
      </c>
      <c r="E28" s="216"/>
      <c r="F28" s="216"/>
      <c r="G28" s="340" t="str">
        <f>IF('PARTS LIST SC'!$B22="","",'PARTS LIST SC'!$B22)</f>
        <v/>
      </c>
      <c r="H28" s="340"/>
      <c r="I28" s="340" t="str">
        <f>IF('PARTS LIST SC'!$C22="","",'PARTS LIST SC'!$C22)</f>
        <v/>
      </c>
      <c r="J28" s="340"/>
      <c r="K28" s="340"/>
      <c r="L28" s="340"/>
      <c r="M28" s="217" t="str">
        <f>IF('PARTS LIST SC'!$D22="","",'PARTS LIST SC'!$D22)</f>
        <v/>
      </c>
      <c r="N28" s="218"/>
      <c r="O28" s="219" t="str">
        <f>IF('Information Sales'!$K$7="","",'Information Sales'!$K$7)</f>
        <v/>
      </c>
      <c r="P28" s="221" t="str">
        <f t="shared" si="2"/>
        <v/>
      </c>
    </row>
    <row r="29" spans="2:16" x14ac:dyDescent="0.2">
      <c r="B29" s="210">
        <f t="shared" si="3"/>
        <v>13</v>
      </c>
      <c r="C29" s="210" t="str">
        <f t="shared" si="0"/>
        <v/>
      </c>
      <c r="D29" s="210" t="str">
        <f t="shared" si="1"/>
        <v/>
      </c>
      <c r="E29" s="216"/>
      <c r="F29" s="216"/>
      <c r="G29" s="340" t="str">
        <f>IF('PARTS LIST SC'!$B23="","",'PARTS LIST SC'!$B23)</f>
        <v/>
      </c>
      <c r="H29" s="340"/>
      <c r="I29" s="340" t="str">
        <f>IF('PARTS LIST SC'!$C23="","",'PARTS LIST SC'!$C23)</f>
        <v/>
      </c>
      <c r="J29" s="340"/>
      <c r="K29" s="340"/>
      <c r="L29" s="340"/>
      <c r="M29" s="217" t="str">
        <f>IF('PARTS LIST SC'!$D23="","",'PARTS LIST SC'!$D23)</f>
        <v/>
      </c>
      <c r="N29" s="218"/>
      <c r="O29" s="219" t="str">
        <f>IF('Information Sales'!$K$7="","",'Information Sales'!$K$7)</f>
        <v/>
      </c>
      <c r="P29" s="221" t="str">
        <f t="shared" si="2"/>
        <v/>
      </c>
    </row>
    <row r="30" spans="2:16" x14ac:dyDescent="0.2">
      <c r="B30" s="210">
        <f t="shared" si="3"/>
        <v>14</v>
      </c>
      <c r="C30" s="210" t="str">
        <f t="shared" si="0"/>
        <v/>
      </c>
      <c r="D30" s="210" t="str">
        <f t="shared" si="1"/>
        <v/>
      </c>
      <c r="E30" s="216"/>
      <c r="F30" s="216"/>
      <c r="G30" s="340" t="str">
        <f>IF('PARTS LIST SC'!$B24="","",'PARTS LIST SC'!$B24)</f>
        <v/>
      </c>
      <c r="H30" s="340"/>
      <c r="I30" s="340" t="str">
        <f>IF('PARTS LIST SC'!$C24="","",'PARTS LIST SC'!$C24)</f>
        <v/>
      </c>
      <c r="J30" s="340"/>
      <c r="K30" s="340"/>
      <c r="L30" s="340"/>
      <c r="M30" s="217" t="str">
        <f>IF('PARTS LIST SC'!$D24="","",'PARTS LIST SC'!$D24)</f>
        <v/>
      </c>
      <c r="N30" s="218"/>
      <c r="O30" s="219" t="str">
        <f>IF('Information Sales'!$K$7="","",'Information Sales'!$K$7)</f>
        <v/>
      </c>
      <c r="P30" s="221" t="str">
        <f t="shared" si="2"/>
        <v/>
      </c>
    </row>
    <row r="31" spans="2:16" x14ac:dyDescent="0.2">
      <c r="B31" s="210">
        <f t="shared" si="3"/>
        <v>15</v>
      </c>
      <c r="C31" s="210" t="str">
        <f t="shared" si="0"/>
        <v/>
      </c>
      <c r="D31" s="210" t="str">
        <f t="shared" si="1"/>
        <v/>
      </c>
      <c r="E31" s="216"/>
      <c r="F31" s="216"/>
      <c r="G31" s="340" t="str">
        <f>IF('PARTS LIST SC'!$B25="","",'PARTS LIST SC'!$B25)</f>
        <v/>
      </c>
      <c r="H31" s="340"/>
      <c r="I31" s="340" t="str">
        <f>IF('PARTS LIST SC'!$C25="","",'PARTS LIST SC'!$C25)</f>
        <v/>
      </c>
      <c r="J31" s="340"/>
      <c r="K31" s="340"/>
      <c r="L31" s="340"/>
      <c r="M31" s="217" t="str">
        <f>IF('PARTS LIST SC'!$D25="","",'PARTS LIST SC'!$D25)</f>
        <v/>
      </c>
      <c r="N31" s="218"/>
      <c r="O31" s="219" t="str">
        <f>IF('Information Sales'!$K$7="","",'Information Sales'!$K$7)</f>
        <v/>
      </c>
      <c r="P31" s="221" t="str">
        <f t="shared" si="2"/>
        <v/>
      </c>
    </row>
    <row r="32" spans="2:16" x14ac:dyDescent="0.2">
      <c r="B32" s="210">
        <f t="shared" si="3"/>
        <v>16</v>
      </c>
      <c r="C32" s="210" t="str">
        <f t="shared" si="0"/>
        <v/>
      </c>
      <c r="D32" s="210" t="str">
        <f t="shared" si="1"/>
        <v/>
      </c>
      <c r="E32" s="216"/>
      <c r="F32" s="216"/>
      <c r="G32" s="340" t="str">
        <f>IF('PARTS LIST SC'!$B26="","",'PARTS LIST SC'!$B26)</f>
        <v/>
      </c>
      <c r="H32" s="340"/>
      <c r="I32" s="340" t="str">
        <f>IF('PARTS LIST SC'!$C26="","",'PARTS LIST SC'!$C26)</f>
        <v/>
      </c>
      <c r="J32" s="340"/>
      <c r="K32" s="340"/>
      <c r="L32" s="340"/>
      <c r="M32" s="217" t="str">
        <f>IF('PARTS LIST SC'!$D26="","",'PARTS LIST SC'!$D26)</f>
        <v/>
      </c>
      <c r="N32" s="218"/>
      <c r="O32" s="219" t="str">
        <f>IF('Information Sales'!$K$7="","",'Information Sales'!$K$7)</f>
        <v/>
      </c>
      <c r="P32" s="221" t="str">
        <f t="shared" si="2"/>
        <v/>
      </c>
    </row>
    <row r="33" spans="2:16" x14ac:dyDescent="0.2">
      <c r="B33" s="210">
        <f t="shared" si="3"/>
        <v>17</v>
      </c>
      <c r="C33" s="210" t="str">
        <f t="shared" si="0"/>
        <v/>
      </c>
      <c r="D33" s="210" t="str">
        <f t="shared" si="1"/>
        <v/>
      </c>
      <c r="E33" s="216"/>
      <c r="F33" s="216"/>
      <c r="G33" s="340" t="str">
        <f>IF('PARTS LIST SC'!$B27="","",'PARTS LIST SC'!$B27)</f>
        <v/>
      </c>
      <c r="H33" s="340"/>
      <c r="I33" s="340" t="str">
        <f>IF('PARTS LIST SC'!$C27="","",'PARTS LIST SC'!$C27)</f>
        <v/>
      </c>
      <c r="J33" s="340"/>
      <c r="K33" s="340"/>
      <c r="L33" s="340"/>
      <c r="M33" s="217" t="str">
        <f>IF('PARTS LIST SC'!$D27="","",'PARTS LIST SC'!$D27)</f>
        <v/>
      </c>
      <c r="N33" s="218"/>
      <c r="O33" s="219" t="str">
        <f>IF('Information Sales'!$K$7="","",'Information Sales'!$K$7)</f>
        <v/>
      </c>
      <c r="P33" s="221" t="str">
        <f t="shared" si="2"/>
        <v/>
      </c>
    </row>
    <row r="34" spans="2:16" x14ac:dyDescent="0.2">
      <c r="B34" s="210">
        <f t="shared" si="3"/>
        <v>18</v>
      </c>
      <c r="C34" s="210" t="str">
        <f t="shared" si="0"/>
        <v/>
      </c>
      <c r="D34" s="210" t="str">
        <f t="shared" si="1"/>
        <v/>
      </c>
      <c r="E34" s="216"/>
      <c r="F34" s="216"/>
      <c r="G34" s="340" t="str">
        <f>IF('PARTS LIST SC'!$B28="","",'PARTS LIST SC'!$B28)</f>
        <v/>
      </c>
      <c r="H34" s="340"/>
      <c r="I34" s="340" t="str">
        <f>IF('PARTS LIST SC'!$C28="","",'PARTS LIST SC'!$C28)</f>
        <v/>
      </c>
      <c r="J34" s="340"/>
      <c r="K34" s="340"/>
      <c r="L34" s="340"/>
      <c r="M34" s="217" t="str">
        <f>IF('PARTS LIST SC'!$D28="","",'PARTS LIST SC'!$D28)</f>
        <v/>
      </c>
      <c r="N34" s="218"/>
      <c r="O34" s="219" t="str">
        <f>IF('Information Sales'!$K$7="","",'Information Sales'!$K$7)</f>
        <v/>
      </c>
      <c r="P34" s="221" t="str">
        <f t="shared" si="2"/>
        <v/>
      </c>
    </row>
    <row r="35" spans="2:16" x14ac:dyDescent="0.2">
      <c r="B35" s="210">
        <f t="shared" si="3"/>
        <v>19</v>
      </c>
      <c r="C35" s="210" t="str">
        <f t="shared" si="0"/>
        <v/>
      </c>
      <c r="D35" s="210" t="str">
        <f t="shared" si="1"/>
        <v/>
      </c>
      <c r="E35" s="216"/>
      <c r="F35" s="216"/>
      <c r="G35" s="340" t="str">
        <f>IF('PARTS LIST SC'!$B29="","",'PARTS LIST SC'!$B29)</f>
        <v/>
      </c>
      <c r="H35" s="340"/>
      <c r="I35" s="340" t="str">
        <f>IF('PARTS LIST SC'!$C29="","",'PARTS LIST SC'!$C29)</f>
        <v/>
      </c>
      <c r="J35" s="340"/>
      <c r="K35" s="340"/>
      <c r="L35" s="340"/>
      <c r="M35" s="217" t="str">
        <f>IF('PARTS LIST SC'!$D29="","",'PARTS LIST SC'!$D29)</f>
        <v/>
      </c>
      <c r="N35" s="218"/>
      <c r="O35" s="219" t="str">
        <f>IF('Information Sales'!$K$7="","",'Information Sales'!$K$7)</f>
        <v/>
      </c>
      <c r="P35" s="221" t="str">
        <f t="shared" si="2"/>
        <v/>
      </c>
    </row>
    <row r="36" spans="2:16" x14ac:dyDescent="0.2">
      <c r="B36" s="210">
        <f t="shared" si="3"/>
        <v>20</v>
      </c>
      <c r="C36" s="210" t="str">
        <f t="shared" si="0"/>
        <v/>
      </c>
      <c r="D36" s="210" t="str">
        <f t="shared" si="1"/>
        <v/>
      </c>
      <c r="E36" s="216"/>
      <c r="F36" s="216"/>
      <c r="G36" s="340" t="str">
        <f>IF('PARTS LIST SC'!$B30="","",'PARTS LIST SC'!$B30)</f>
        <v/>
      </c>
      <c r="H36" s="340"/>
      <c r="I36" s="340" t="str">
        <f>IF('PARTS LIST SC'!$C30="","",'PARTS LIST SC'!$C30)</f>
        <v/>
      </c>
      <c r="J36" s="340"/>
      <c r="K36" s="340"/>
      <c r="L36" s="340"/>
      <c r="M36" s="217" t="str">
        <f>IF('PARTS LIST SC'!$D30="","",'PARTS LIST SC'!$D30)</f>
        <v/>
      </c>
      <c r="N36" s="218"/>
      <c r="O36" s="219" t="str">
        <f>IF('Information Sales'!$K$7="","",'Information Sales'!$K$7)</f>
        <v/>
      </c>
      <c r="P36" s="221" t="str">
        <f t="shared" si="2"/>
        <v/>
      </c>
    </row>
    <row r="37" spans="2:16" x14ac:dyDescent="0.2">
      <c r="B37" s="210">
        <f t="shared" si="3"/>
        <v>21</v>
      </c>
      <c r="C37" s="210" t="str">
        <f t="shared" si="0"/>
        <v/>
      </c>
      <c r="D37" s="210" t="str">
        <f t="shared" si="1"/>
        <v/>
      </c>
      <c r="E37" s="216"/>
      <c r="F37" s="216"/>
      <c r="G37" s="340" t="str">
        <f>IF('PARTS LIST SC'!$B31="","",'PARTS LIST SC'!$B31)</f>
        <v/>
      </c>
      <c r="H37" s="340"/>
      <c r="I37" s="340" t="str">
        <f>IF('PARTS LIST SC'!$C31="","",'PARTS LIST SC'!$C31)</f>
        <v/>
      </c>
      <c r="J37" s="340"/>
      <c r="K37" s="340"/>
      <c r="L37" s="340"/>
      <c r="M37" s="217" t="str">
        <f>IF('PARTS LIST SC'!$D31="","",'PARTS LIST SC'!$D31)</f>
        <v/>
      </c>
      <c r="N37" s="218"/>
      <c r="O37" s="219" t="str">
        <f>IF('Information Sales'!$K$7="","",'Information Sales'!$K$7)</f>
        <v/>
      </c>
      <c r="P37" s="221" t="str">
        <f t="shared" si="2"/>
        <v/>
      </c>
    </row>
    <row r="38" spans="2:16" x14ac:dyDescent="0.2">
      <c r="B38" s="210">
        <f t="shared" si="3"/>
        <v>22</v>
      </c>
      <c r="C38" s="210" t="str">
        <f t="shared" si="0"/>
        <v/>
      </c>
      <c r="D38" s="210" t="str">
        <f t="shared" si="1"/>
        <v/>
      </c>
      <c r="E38" s="216"/>
      <c r="F38" s="216"/>
      <c r="G38" s="340" t="str">
        <f>IF('PARTS LIST SC'!$B32="","",'PARTS LIST SC'!$B32)</f>
        <v/>
      </c>
      <c r="H38" s="340"/>
      <c r="I38" s="340" t="str">
        <f>IF('PARTS LIST SC'!$C32="","",'PARTS LIST SC'!$C32)</f>
        <v/>
      </c>
      <c r="J38" s="340"/>
      <c r="K38" s="340"/>
      <c r="L38" s="340"/>
      <c r="M38" s="217" t="str">
        <f>IF('PARTS LIST SC'!$D32="","",'PARTS LIST SC'!$D32)</f>
        <v/>
      </c>
      <c r="N38" s="218"/>
      <c r="O38" s="219" t="str">
        <f>IF('Information Sales'!$K$7="","",'Information Sales'!$K$7)</f>
        <v/>
      </c>
      <c r="P38" s="221" t="str">
        <f t="shared" si="2"/>
        <v/>
      </c>
    </row>
    <row r="39" spans="2:16" x14ac:dyDescent="0.2">
      <c r="B39" s="210">
        <f t="shared" si="3"/>
        <v>23</v>
      </c>
      <c r="C39" s="210" t="str">
        <f t="shared" si="0"/>
        <v/>
      </c>
      <c r="D39" s="210" t="str">
        <f t="shared" si="1"/>
        <v/>
      </c>
      <c r="E39" s="216"/>
      <c r="F39" s="216"/>
      <c r="G39" s="340" t="str">
        <f>IF('PARTS LIST SC'!$B33="","",'PARTS LIST SC'!$B33)</f>
        <v/>
      </c>
      <c r="H39" s="340"/>
      <c r="I39" s="340" t="str">
        <f>IF('PARTS LIST SC'!$C33="","",'PARTS LIST SC'!$C33)</f>
        <v/>
      </c>
      <c r="J39" s="340"/>
      <c r="K39" s="340"/>
      <c r="L39" s="340"/>
      <c r="M39" s="217" t="str">
        <f>IF('PARTS LIST SC'!$D33="","",'PARTS LIST SC'!$D33)</f>
        <v/>
      </c>
      <c r="N39" s="218"/>
      <c r="O39" s="219" t="str">
        <f>IF('Information Sales'!$K$7="","",'Information Sales'!$K$7)</f>
        <v/>
      </c>
      <c r="P39" s="221" t="str">
        <f t="shared" si="2"/>
        <v/>
      </c>
    </row>
    <row r="40" spans="2:16" x14ac:dyDescent="0.2">
      <c r="B40" s="210">
        <f t="shared" si="3"/>
        <v>24</v>
      </c>
      <c r="C40" s="210" t="str">
        <f t="shared" si="0"/>
        <v/>
      </c>
      <c r="D40" s="210" t="str">
        <f t="shared" si="1"/>
        <v/>
      </c>
      <c r="E40" s="216"/>
      <c r="F40" s="216"/>
      <c r="G40" s="340" t="str">
        <f>IF('PARTS LIST SC'!$B34="","",'PARTS LIST SC'!$B34)</f>
        <v/>
      </c>
      <c r="H40" s="340"/>
      <c r="I40" s="340" t="str">
        <f>IF('PARTS LIST SC'!$C34="","",'PARTS LIST SC'!$C34)</f>
        <v/>
      </c>
      <c r="J40" s="340"/>
      <c r="K40" s="340"/>
      <c r="L40" s="340"/>
      <c r="M40" s="217" t="str">
        <f>IF('PARTS LIST SC'!$D34="","",'PARTS LIST SC'!$D34)</f>
        <v/>
      </c>
      <c r="N40" s="218"/>
      <c r="O40" s="219" t="str">
        <f>IF('Information Sales'!$K$7="","",'Information Sales'!$K$7)</f>
        <v/>
      </c>
      <c r="P40" s="221" t="str">
        <f t="shared" si="2"/>
        <v/>
      </c>
    </row>
    <row r="41" spans="2:16" x14ac:dyDescent="0.2">
      <c r="B41" s="210">
        <f t="shared" si="3"/>
        <v>25</v>
      </c>
      <c r="C41" s="210" t="str">
        <f t="shared" si="0"/>
        <v/>
      </c>
      <c r="D41" s="210" t="str">
        <f t="shared" si="1"/>
        <v/>
      </c>
      <c r="E41" s="216"/>
      <c r="F41" s="216"/>
      <c r="G41" s="340" t="str">
        <f>IF('PARTS LIST SC'!$B35="","",'PARTS LIST SC'!$B35)</f>
        <v/>
      </c>
      <c r="H41" s="340"/>
      <c r="I41" s="340" t="str">
        <f>IF('PARTS LIST SC'!$C35="","",'PARTS LIST SC'!$C35)</f>
        <v/>
      </c>
      <c r="J41" s="340"/>
      <c r="K41" s="340"/>
      <c r="L41" s="340"/>
      <c r="M41" s="217" t="str">
        <f>IF('PARTS LIST SC'!$D35="","",'PARTS LIST SC'!$D35)</f>
        <v/>
      </c>
      <c r="N41" s="218"/>
      <c r="O41" s="219" t="str">
        <f>IF('Information Sales'!$K$7="","",'Information Sales'!$K$7)</f>
        <v/>
      </c>
      <c r="P41" s="221" t="str">
        <f t="shared" si="2"/>
        <v/>
      </c>
    </row>
    <row r="42" spans="2:16" x14ac:dyDescent="0.2">
      <c r="B42" s="210">
        <f t="shared" si="3"/>
        <v>26</v>
      </c>
      <c r="C42" s="210" t="str">
        <f t="shared" si="0"/>
        <v/>
      </c>
      <c r="D42" s="210" t="str">
        <f t="shared" si="1"/>
        <v/>
      </c>
      <c r="E42" s="216"/>
      <c r="F42" s="216"/>
      <c r="G42" s="340" t="str">
        <f>IF('PARTS LIST SC'!$B36="","",'PARTS LIST SC'!$B36)</f>
        <v/>
      </c>
      <c r="H42" s="340"/>
      <c r="I42" s="340" t="str">
        <f>IF('PARTS LIST SC'!$C36="","",'PARTS LIST SC'!$C36)</f>
        <v/>
      </c>
      <c r="J42" s="340"/>
      <c r="K42" s="340"/>
      <c r="L42" s="340"/>
      <c r="M42" s="217" t="str">
        <f>IF('PARTS LIST SC'!$D36="","",'PARTS LIST SC'!$D36)</f>
        <v/>
      </c>
      <c r="N42" s="218"/>
      <c r="O42" s="219" t="str">
        <f>IF('Information Sales'!$K$7="","",'Information Sales'!$K$7)</f>
        <v/>
      </c>
      <c r="P42" s="221" t="str">
        <f t="shared" si="2"/>
        <v/>
      </c>
    </row>
    <row r="43" spans="2:16" x14ac:dyDescent="0.2">
      <c r="B43" s="210">
        <f t="shared" si="3"/>
        <v>27</v>
      </c>
      <c r="C43" s="210" t="str">
        <f t="shared" si="0"/>
        <v/>
      </c>
      <c r="D43" s="210" t="str">
        <f t="shared" si="1"/>
        <v/>
      </c>
      <c r="E43" s="216"/>
      <c r="F43" s="216"/>
      <c r="G43" s="340" t="str">
        <f>IF('PARTS LIST SC'!$B37="","",'PARTS LIST SC'!$B37)</f>
        <v/>
      </c>
      <c r="H43" s="340"/>
      <c r="I43" s="340" t="str">
        <f>IF('PARTS LIST SC'!$C37="","",'PARTS LIST SC'!$C37)</f>
        <v/>
      </c>
      <c r="J43" s="340"/>
      <c r="K43" s="340"/>
      <c r="L43" s="340"/>
      <c r="M43" s="217" t="str">
        <f>IF('PARTS LIST SC'!$D37="","",'PARTS LIST SC'!$D37)</f>
        <v/>
      </c>
      <c r="N43" s="218"/>
      <c r="O43" s="219" t="str">
        <f>IF('Information Sales'!$K$7="","",'Information Sales'!$K$7)</f>
        <v/>
      </c>
      <c r="P43" s="221" t="str">
        <f t="shared" si="2"/>
        <v/>
      </c>
    </row>
    <row r="44" spans="2:16" x14ac:dyDescent="0.2">
      <c r="B44" s="210">
        <f t="shared" si="3"/>
        <v>28</v>
      </c>
      <c r="C44" s="210" t="str">
        <f t="shared" si="0"/>
        <v/>
      </c>
      <c r="D44" s="210" t="str">
        <f t="shared" si="1"/>
        <v/>
      </c>
      <c r="E44" s="216"/>
      <c r="F44" s="216"/>
      <c r="G44" s="340" t="str">
        <f>IF('PARTS LIST SC'!$B38="","",'PARTS LIST SC'!$B38)</f>
        <v/>
      </c>
      <c r="H44" s="340"/>
      <c r="I44" s="340" t="str">
        <f>IF('PARTS LIST SC'!$C38="","",'PARTS LIST SC'!$C38)</f>
        <v/>
      </c>
      <c r="J44" s="340"/>
      <c r="K44" s="340"/>
      <c r="L44" s="340"/>
      <c r="M44" s="217" t="str">
        <f>IF('PARTS LIST SC'!$D38="","",'PARTS LIST SC'!$D38)</f>
        <v/>
      </c>
      <c r="N44" s="218"/>
      <c r="O44" s="219" t="str">
        <f>IF('Information Sales'!$K$7="","",'Information Sales'!$K$7)</f>
        <v/>
      </c>
      <c r="P44" s="221" t="str">
        <f t="shared" si="2"/>
        <v/>
      </c>
    </row>
    <row r="45" spans="2:16" x14ac:dyDescent="0.2">
      <c r="B45" s="210">
        <f t="shared" si="3"/>
        <v>29</v>
      </c>
      <c r="C45" s="210" t="str">
        <f t="shared" si="0"/>
        <v/>
      </c>
      <c r="D45" s="210" t="str">
        <f t="shared" si="1"/>
        <v/>
      </c>
      <c r="E45" s="216"/>
      <c r="F45" s="216"/>
      <c r="G45" s="340" t="str">
        <f>IF('PARTS LIST SC'!$B39="","",'PARTS LIST SC'!$B39)</f>
        <v/>
      </c>
      <c r="H45" s="340"/>
      <c r="I45" s="340" t="str">
        <f>IF('PARTS LIST SC'!$C39="","",'PARTS LIST SC'!$C39)</f>
        <v/>
      </c>
      <c r="J45" s="340"/>
      <c r="K45" s="340"/>
      <c r="L45" s="340"/>
      <c r="M45" s="217" t="str">
        <f>IF('PARTS LIST SC'!$D39="","",'PARTS LIST SC'!$D39)</f>
        <v/>
      </c>
      <c r="N45" s="218"/>
      <c r="O45" s="219" t="str">
        <f>IF('Information Sales'!$K$7="","",'Information Sales'!$K$7)</f>
        <v/>
      </c>
      <c r="P45" s="221" t="str">
        <f t="shared" si="2"/>
        <v/>
      </c>
    </row>
    <row r="46" spans="2:16" x14ac:dyDescent="0.2">
      <c r="B46" s="210">
        <f t="shared" si="3"/>
        <v>30</v>
      </c>
      <c r="C46" s="210" t="str">
        <f t="shared" si="0"/>
        <v/>
      </c>
      <c r="D46" s="210" t="str">
        <f t="shared" si="1"/>
        <v/>
      </c>
      <c r="E46" s="216"/>
      <c r="F46" s="216"/>
      <c r="G46" s="340" t="str">
        <f>IF('PARTS LIST SC'!$B40="","",'PARTS LIST SC'!$B40)</f>
        <v/>
      </c>
      <c r="H46" s="340"/>
      <c r="I46" s="340" t="str">
        <f>IF('PARTS LIST SC'!$C40="","",'PARTS LIST SC'!$C40)</f>
        <v/>
      </c>
      <c r="J46" s="340"/>
      <c r="K46" s="340"/>
      <c r="L46" s="340"/>
      <c r="M46" s="217" t="str">
        <f>IF('PARTS LIST SC'!$D40="","",'PARTS LIST SC'!$D40)</f>
        <v/>
      </c>
      <c r="N46" s="218"/>
      <c r="O46" s="219" t="str">
        <f>IF('Information Sales'!$K$7="","",'Information Sales'!$K$7)</f>
        <v/>
      </c>
      <c r="P46" s="221" t="str">
        <f t="shared" si="2"/>
        <v/>
      </c>
    </row>
    <row r="47" spans="2:16" x14ac:dyDescent="0.2">
      <c r="B47" s="210">
        <f t="shared" si="3"/>
        <v>31</v>
      </c>
      <c r="C47" s="210" t="str">
        <f t="shared" si="0"/>
        <v/>
      </c>
      <c r="D47" s="210" t="str">
        <f t="shared" si="1"/>
        <v/>
      </c>
      <c r="E47" s="216"/>
      <c r="F47" s="216"/>
      <c r="G47" s="340" t="str">
        <f>IF('PARTS LIST SC'!$B41="","",'PARTS LIST SC'!$B41)</f>
        <v/>
      </c>
      <c r="H47" s="340"/>
      <c r="I47" s="340" t="str">
        <f>IF('PARTS LIST SC'!$C41="","",'PARTS LIST SC'!$C41)</f>
        <v/>
      </c>
      <c r="J47" s="340"/>
      <c r="K47" s="340"/>
      <c r="L47" s="340"/>
      <c r="M47" s="217" t="str">
        <f>IF('PARTS LIST SC'!$D41="","",'PARTS LIST SC'!$D41)</f>
        <v/>
      </c>
      <c r="N47" s="218"/>
      <c r="O47" s="219" t="str">
        <f>IF('Information Sales'!$K$7="","",'Information Sales'!$K$7)</f>
        <v/>
      </c>
      <c r="P47" s="221" t="str">
        <f t="shared" si="2"/>
        <v/>
      </c>
    </row>
    <row r="48" spans="2:16" x14ac:dyDescent="0.2">
      <c r="B48" s="210">
        <f t="shared" si="3"/>
        <v>32</v>
      </c>
      <c r="C48" s="210" t="str">
        <f t="shared" si="0"/>
        <v/>
      </c>
      <c r="D48" s="210" t="str">
        <f t="shared" si="1"/>
        <v/>
      </c>
      <c r="E48" s="216"/>
      <c r="F48" s="216"/>
      <c r="G48" s="340" t="str">
        <f>IF('PARTS LIST SC'!$B42="","",'PARTS LIST SC'!$B42)</f>
        <v/>
      </c>
      <c r="H48" s="340"/>
      <c r="I48" s="340" t="str">
        <f>IF('PARTS LIST SC'!$C42="","",'PARTS LIST SC'!$C42)</f>
        <v/>
      </c>
      <c r="J48" s="340"/>
      <c r="K48" s="340"/>
      <c r="L48" s="340"/>
      <c r="M48" s="217" t="str">
        <f>IF('PARTS LIST SC'!$D42="","",'PARTS LIST SC'!$D42)</f>
        <v/>
      </c>
      <c r="N48" s="218"/>
      <c r="O48" s="219" t="str">
        <f>IF('Information Sales'!$K$7="","",'Information Sales'!$K$7)</f>
        <v/>
      </c>
      <c r="P48" s="221" t="str">
        <f t="shared" si="2"/>
        <v/>
      </c>
    </row>
    <row r="49" spans="2:16" x14ac:dyDescent="0.2">
      <c r="B49" s="210">
        <f t="shared" si="3"/>
        <v>33</v>
      </c>
      <c r="C49" s="210" t="str">
        <f t="shared" si="0"/>
        <v/>
      </c>
      <c r="D49" s="210" t="str">
        <f t="shared" si="1"/>
        <v/>
      </c>
      <c r="E49" s="216"/>
      <c r="F49" s="216"/>
      <c r="G49" s="340" t="str">
        <f>IF('PARTS LIST SC'!$B43="","",'PARTS LIST SC'!$B43)</f>
        <v/>
      </c>
      <c r="H49" s="340"/>
      <c r="I49" s="340" t="str">
        <f>IF('PARTS LIST SC'!$C43="","",'PARTS LIST SC'!$C43)</f>
        <v/>
      </c>
      <c r="J49" s="340"/>
      <c r="K49" s="340"/>
      <c r="L49" s="340"/>
      <c r="M49" s="217" t="str">
        <f>IF('PARTS LIST SC'!$D43="","",'PARTS LIST SC'!$D43)</f>
        <v/>
      </c>
      <c r="N49" s="218"/>
      <c r="O49" s="219" t="str">
        <f>IF('Information Sales'!$K$7="","",'Information Sales'!$K$7)</f>
        <v/>
      </c>
      <c r="P49" s="221" t="str">
        <f t="shared" si="2"/>
        <v/>
      </c>
    </row>
    <row r="50" spans="2:16" x14ac:dyDescent="0.2">
      <c r="B50" s="210">
        <f t="shared" si="3"/>
        <v>34</v>
      </c>
      <c r="C50" s="210" t="str">
        <f t="shared" si="0"/>
        <v/>
      </c>
      <c r="D50" s="210" t="str">
        <f t="shared" si="1"/>
        <v/>
      </c>
      <c r="E50" s="216"/>
      <c r="F50" s="216"/>
      <c r="G50" s="340" t="str">
        <f>IF('PARTS LIST SC'!$B44="","",'PARTS LIST SC'!$B44)</f>
        <v/>
      </c>
      <c r="H50" s="340"/>
      <c r="I50" s="340" t="str">
        <f>IF('PARTS LIST SC'!$C44="","",'PARTS LIST SC'!$C44)</f>
        <v/>
      </c>
      <c r="J50" s="340"/>
      <c r="K50" s="340"/>
      <c r="L50" s="340"/>
      <c r="M50" s="217" t="str">
        <f>IF('PARTS LIST SC'!$D44="","",'PARTS LIST SC'!$D44)</f>
        <v/>
      </c>
      <c r="N50" s="218"/>
      <c r="O50" s="219" t="str">
        <f>IF('Information Sales'!$K$7="","",'Information Sales'!$K$7)</f>
        <v/>
      </c>
      <c r="P50" s="221" t="str">
        <f t="shared" si="2"/>
        <v/>
      </c>
    </row>
    <row r="51" spans="2:16" x14ac:dyDescent="0.2">
      <c r="B51" s="210">
        <f t="shared" si="3"/>
        <v>35</v>
      </c>
      <c r="C51" s="210" t="str">
        <f t="shared" si="0"/>
        <v/>
      </c>
      <c r="D51" s="210" t="str">
        <f t="shared" si="1"/>
        <v/>
      </c>
      <c r="E51" s="216"/>
      <c r="F51" s="216"/>
      <c r="G51" s="340" t="str">
        <f>IF('PARTS LIST SC'!$B45="","",'PARTS LIST SC'!$B45)</f>
        <v/>
      </c>
      <c r="H51" s="340"/>
      <c r="I51" s="340" t="str">
        <f>IF('PARTS LIST SC'!$C45="","",'PARTS LIST SC'!$C45)</f>
        <v/>
      </c>
      <c r="J51" s="340"/>
      <c r="K51" s="340"/>
      <c r="L51" s="340"/>
      <c r="M51" s="217" t="str">
        <f>IF('PARTS LIST SC'!$D45="","",'PARTS LIST SC'!$D45)</f>
        <v/>
      </c>
      <c r="N51" s="218"/>
      <c r="O51" s="219" t="str">
        <f>IF('Information Sales'!$K$7="","",'Information Sales'!$K$7)</f>
        <v/>
      </c>
      <c r="P51" s="221" t="str">
        <f t="shared" si="2"/>
        <v/>
      </c>
    </row>
    <row r="52" spans="2:16" x14ac:dyDescent="0.2">
      <c r="B52" s="210">
        <f t="shared" si="3"/>
        <v>36</v>
      </c>
      <c r="C52" s="210" t="str">
        <f t="shared" si="0"/>
        <v/>
      </c>
      <c r="D52" s="210" t="str">
        <f t="shared" si="1"/>
        <v/>
      </c>
      <c r="E52" s="216"/>
      <c r="F52" s="216"/>
      <c r="G52" s="340" t="str">
        <f>IF('PARTS LIST SC'!$B46="","",'PARTS LIST SC'!$B46)</f>
        <v/>
      </c>
      <c r="H52" s="340"/>
      <c r="I52" s="340" t="str">
        <f>IF('PARTS LIST SC'!$C46="","",'PARTS LIST SC'!$C46)</f>
        <v/>
      </c>
      <c r="J52" s="340"/>
      <c r="K52" s="340"/>
      <c r="L52" s="340"/>
      <c r="M52" s="217" t="str">
        <f>IF('PARTS LIST SC'!$D46="","",'PARTS LIST SC'!$D46)</f>
        <v/>
      </c>
      <c r="N52" s="218"/>
      <c r="O52" s="219" t="str">
        <f>IF('Information Sales'!$K$7="","",'Information Sales'!$K$7)</f>
        <v/>
      </c>
      <c r="P52" s="221" t="str">
        <f t="shared" si="2"/>
        <v/>
      </c>
    </row>
    <row r="53" spans="2:16" x14ac:dyDescent="0.2">
      <c r="B53" s="210">
        <f t="shared" si="3"/>
        <v>37</v>
      </c>
      <c r="C53" s="210" t="str">
        <f t="shared" si="0"/>
        <v/>
      </c>
      <c r="D53" s="210" t="str">
        <f t="shared" si="1"/>
        <v/>
      </c>
      <c r="E53" s="216"/>
      <c r="F53" s="216"/>
      <c r="G53" s="340" t="str">
        <f>IF('PARTS LIST SC'!$B47="","",'PARTS LIST SC'!$B47)</f>
        <v/>
      </c>
      <c r="H53" s="340"/>
      <c r="I53" s="340" t="str">
        <f>IF('PARTS LIST SC'!$C47="","",'PARTS LIST SC'!$C47)</f>
        <v/>
      </c>
      <c r="J53" s="340"/>
      <c r="K53" s="340"/>
      <c r="L53" s="340"/>
      <c r="M53" s="217" t="str">
        <f>IF('PARTS LIST SC'!$D47="","",'PARTS LIST SC'!$D47)</f>
        <v/>
      </c>
      <c r="N53" s="218"/>
      <c r="O53" s="219" t="str">
        <f>IF('Information Sales'!$K$7="","",'Information Sales'!$K$7)</f>
        <v/>
      </c>
      <c r="P53" s="221" t="str">
        <f t="shared" si="2"/>
        <v/>
      </c>
    </row>
    <row r="54" spans="2:16" x14ac:dyDescent="0.2">
      <c r="B54" s="210">
        <f t="shared" si="3"/>
        <v>38</v>
      </c>
      <c r="C54" s="210" t="str">
        <f t="shared" si="0"/>
        <v/>
      </c>
      <c r="D54" s="210" t="str">
        <f t="shared" si="1"/>
        <v/>
      </c>
      <c r="E54" s="216"/>
      <c r="F54" s="216"/>
      <c r="G54" s="340" t="str">
        <f>IF('PARTS LIST SC'!$B48="","",'PARTS LIST SC'!$B48)</f>
        <v/>
      </c>
      <c r="H54" s="340"/>
      <c r="I54" s="340" t="str">
        <f>IF('PARTS LIST SC'!$C48="","",'PARTS LIST SC'!$C48)</f>
        <v/>
      </c>
      <c r="J54" s="340"/>
      <c r="K54" s="340"/>
      <c r="L54" s="340"/>
      <c r="M54" s="217" t="str">
        <f>IF('PARTS LIST SC'!$D48="","",'PARTS LIST SC'!$D48)</f>
        <v/>
      </c>
      <c r="N54" s="218"/>
      <c r="O54" s="219" t="str">
        <f>IF('Information Sales'!$K$7="","",'Information Sales'!$K$7)</f>
        <v/>
      </c>
      <c r="P54" s="221" t="str">
        <f t="shared" si="2"/>
        <v/>
      </c>
    </row>
    <row r="55" spans="2:16" x14ac:dyDescent="0.2">
      <c r="B55" s="210">
        <f t="shared" si="3"/>
        <v>39</v>
      </c>
      <c r="C55" s="210" t="str">
        <f t="shared" si="0"/>
        <v/>
      </c>
      <c r="D55" s="210" t="str">
        <f t="shared" si="1"/>
        <v/>
      </c>
      <c r="E55" s="216"/>
      <c r="F55" s="216"/>
      <c r="G55" s="340" t="str">
        <f>IF('PARTS LIST SC'!$B49="","",'PARTS LIST SC'!$B49)</f>
        <v/>
      </c>
      <c r="H55" s="340"/>
      <c r="I55" s="340" t="str">
        <f>IF('PARTS LIST SC'!$C49="","",'PARTS LIST SC'!$C49)</f>
        <v/>
      </c>
      <c r="J55" s="340"/>
      <c r="K55" s="340"/>
      <c r="L55" s="340"/>
      <c r="M55" s="217" t="str">
        <f>IF('PARTS LIST SC'!$D49="","",'PARTS LIST SC'!$D49)</f>
        <v/>
      </c>
      <c r="N55" s="218"/>
      <c r="O55" s="219" t="str">
        <f>IF('Information Sales'!$K$7="","",'Information Sales'!$K$7)</f>
        <v/>
      </c>
      <c r="P55" s="221" t="str">
        <f t="shared" si="2"/>
        <v/>
      </c>
    </row>
    <row r="56" spans="2:16" x14ac:dyDescent="0.2">
      <c r="B56" s="210">
        <f t="shared" si="3"/>
        <v>40</v>
      </c>
      <c r="C56" s="210" t="str">
        <f t="shared" si="0"/>
        <v/>
      </c>
      <c r="D56" s="210" t="str">
        <f t="shared" si="1"/>
        <v/>
      </c>
      <c r="E56" s="216"/>
      <c r="F56" s="216"/>
      <c r="G56" s="340" t="str">
        <f>IF('PARTS LIST SC'!$B50="","",'PARTS LIST SC'!$B50)</f>
        <v/>
      </c>
      <c r="H56" s="340"/>
      <c r="I56" s="340" t="str">
        <f>IF('PARTS LIST SC'!$C50="","",'PARTS LIST SC'!$C50)</f>
        <v/>
      </c>
      <c r="J56" s="340"/>
      <c r="K56" s="340"/>
      <c r="L56" s="340"/>
      <c r="M56" s="217" t="str">
        <f>IF('PARTS LIST SC'!$D50="","",'PARTS LIST SC'!$D50)</f>
        <v/>
      </c>
      <c r="N56" s="218"/>
      <c r="O56" s="219" t="str">
        <f>IF('Information Sales'!$K$7="","",'Information Sales'!$K$7)</f>
        <v/>
      </c>
      <c r="P56" s="221" t="str">
        <f t="shared" si="2"/>
        <v/>
      </c>
    </row>
    <row r="57" spans="2:16" x14ac:dyDescent="0.2">
      <c r="B57" s="210">
        <f t="shared" si="3"/>
        <v>41</v>
      </c>
      <c r="C57" s="210" t="str">
        <f t="shared" si="0"/>
        <v/>
      </c>
      <c r="D57" s="210" t="str">
        <f t="shared" si="1"/>
        <v/>
      </c>
      <c r="E57" s="216"/>
      <c r="F57" s="216"/>
      <c r="G57" s="340" t="str">
        <f>IF('PARTS LIST SC'!$B51="","",'PARTS LIST SC'!$B51)</f>
        <v/>
      </c>
      <c r="H57" s="340"/>
      <c r="I57" s="340" t="str">
        <f>IF('PARTS LIST SC'!$C51="","",'PARTS LIST SC'!$C51)</f>
        <v/>
      </c>
      <c r="J57" s="340"/>
      <c r="K57" s="340"/>
      <c r="L57" s="340"/>
      <c r="M57" s="217" t="str">
        <f>IF('PARTS LIST SC'!$D51="","",'PARTS LIST SC'!$D51)</f>
        <v/>
      </c>
      <c r="N57" s="218"/>
      <c r="O57" s="219" t="str">
        <f>IF('Information Sales'!$K$7="","",'Information Sales'!$K$7)</f>
        <v/>
      </c>
      <c r="P57" s="221" t="str">
        <f t="shared" si="2"/>
        <v/>
      </c>
    </row>
    <row r="58" spans="2:16" x14ac:dyDescent="0.2">
      <c r="B58" s="210">
        <f t="shared" si="3"/>
        <v>42</v>
      </c>
      <c r="C58" s="210" t="str">
        <f t="shared" si="0"/>
        <v/>
      </c>
      <c r="D58" s="210" t="str">
        <f t="shared" si="1"/>
        <v/>
      </c>
      <c r="E58" s="216"/>
      <c r="F58" s="216"/>
      <c r="G58" s="340" t="str">
        <f>IF('PARTS LIST SC'!$B52="","",'PARTS LIST SC'!$B52)</f>
        <v/>
      </c>
      <c r="H58" s="340"/>
      <c r="I58" s="340" t="str">
        <f>IF('PARTS LIST SC'!$C52="","",'PARTS LIST SC'!$C52)</f>
        <v/>
      </c>
      <c r="J58" s="340"/>
      <c r="K58" s="340"/>
      <c r="L58" s="340"/>
      <c r="M58" s="217" t="str">
        <f>IF('PARTS LIST SC'!$D52="","",'PARTS LIST SC'!$D52)</f>
        <v/>
      </c>
      <c r="N58" s="218"/>
      <c r="O58" s="219" t="str">
        <f>IF('Information Sales'!$K$7="","",'Information Sales'!$K$7)</f>
        <v/>
      </c>
      <c r="P58" s="221" t="str">
        <f t="shared" si="2"/>
        <v/>
      </c>
    </row>
    <row r="59" spans="2:16" x14ac:dyDescent="0.2">
      <c r="B59" s="210">
        <f t="shared" si="3"/>
        <v>43</v>
      </c>
      <c r="C59" s="210" t="str">
        <f t="shared" si="0"/>
        <v/>
      </c>
      <c r="D59" s="210" t="str">
        <f t="shared" si="1"/>
        <v/>
      </c>
      <c r="E59" s="216"/>
      <c r="F59" s="216"/>
      <c r="G59" s="340" t="str">
        <f>IF('PARTS LIST SC'!$B53="","",'PARTS LIST SC'!$B53)</f>
        <v/>
      </c>
      <c r="H59" s="340"/>
      <c r="I59" s="340" t="str">
        <f>IF('PARTS LIST SC'!$C53="","",'PARTS LIST SC'!$C53)</f>
        <v/>
      </c>
      <c r="J59" s="340"/>
      <c r="K59" s="340"/>
      <c r="L59" s="340"/>
      <c r="M59" s="217" t="str">
        <f>IF('PARTS LIST SC'!$D53="","",'PARTS LIST SC'!$D53)</f>
        <v/>
      </c>
      <c r="N59" s="218"/>
      <c r="O59" s="219" t="str">
        <f>IF('Information Sales'!$K$7="","",'Information Sales'!$K$7)</f>
        <v/>
      </c>
      <c r="P59" s="221" t="str">
        <f t="shared" si="2"/>
        <v/>
      </c>
    </row>
    <row r="60" spans="2:16" x14ac:dyDescent="0.2">
      <c r="B60" s="210">
        <f t="shared" si="3"/>
        <v>44</v>
      </c>
      <c r="C60" s="210" t="str">
        <f t="shared" si="0"/>
        <v/>
      </c>
      <c r="D60" s="210" t="str">
        <f t="shared" si="1"/>
        <v/>
      </c>
      <c r="E60" s="216"/>
      <c r="F60" s="216"/>
      <c r="G60" s="340" t="str">
        <f>IF('PARTS LIST SC'!$B54="","",'PARTS LIST SC'!$B54)</f>
        <v/>
      </c>
      <c r="H60" s="340"/>
      <c r="I60" s="340" t="str">
        <f>IF('PARTS LIST SC'!$C54="","",'PARTS LIST SC'!$C54)</f>
        <v/>
      </c>
      <c r="J60" s="340"/>
      <c r="K60" s="340"/>
      <c r="L60" s="340"/>
      <c r="M60" s="217" t="str">
        <f>IF('PARTS LIST SC'!$D54="","",'PARTS LIST SC'!$D54)</f>
        <v/>
      </c>
      <c r="N60" s="218"/>
      <c r="O60" s="219" t="str">
        <f>IF('Information Sales'!$K$7="","",'Information Sales'!$K$7)</f>
        <v/>
      </c>
      <c r="P60" s="221" t="str">
        <f t="shared" si="2"/>
        <v/>
      </c>
    </row>
    <row r="61" spans="2:16" x14ac:dyDescent="0.2">
      <c r="B61" s="210">
        <f t="shared" si="3"/>
        <v>45</v>
      </c>
      <c r="C61" s="210" t="str">
        <f t="shared" si="0"/>
        <v/>
      </c>
      <c r="D61" s="210" t="str">
        <f t="shared" si="1"/>
        <v/>
      </c>
      <c r="E61" s="216"/>
      <c r="F61" s="216"/>
      <c r="G61" s="340" t="str">
        <f>IF('PARTS LIST SC'!$B55="","",'PARTS LIST SC'!$B55)</f>
        <v/>
      </c>
      <c r="H61" s="340"/>
      <c r="I61" s="340" t="str">
        <f>IF('PARTS LIST SC'!$C55="","",'PARTS LIST SC'!$C55)</f>
        <v/>
      </c>
      <c r="J61" s="340"/>
      <c r="K61" s="340"/>
      <c r="L61" s="340"/>
      <c r="M61" s="217" t="str">
        <f>IF('PARTS LIST SC'!$D55="","",'PARTS LIST SC'!$D55)</f>
        <v/>
      </c>
      <c r="N61" s="218"/>
      <c r="O61" s="219" t="str">
        <f>IF('Information Sales'!$K$7="","",'Information Sales'!$K$7)</f>
        <v/>
      </c>
      <c r="P61" s="221" t="str">
        <f t="shared" si="2"/>
        <v/>
      </c>
    </row>
    <row r="62" spans="2:16" x14ac:dyDescent="0.2">
      <c r="B62" s="210">
        <f t="shared" si="3"/>
        <v>46</v>
      </c>
      <c r="C62" s="210" t="str">
        <f t="shared" si="0"/>
        <v/>
      </c>
      <c r="D62" s="210" t="str">
        <f t="shared" si="1"/>
        <v/>
      </c>
      <c r="E62" s="216"/>
      <c r="F62" s="216"/>
      <c r="G62" s="340" t="str">
        <f>IF('PARTS LIST SC'!$B56="","",'PARTS LIST SC'!$B56)</f>
        <v/>
      </c>
      <c r="H62" s="340"/>
      <c r="I62" s="340" t="str">
        <f>IF('PARTS LIST SC'!$C56="","",'PARTS LIST SC'!$C56)</f>
        <v/>
      </c>
      <c r="J62" s="340"/>
      <c r="K62" s="340"/>
      <c r="L62" s="340"/>
      <c r="M62" s="217" t="str">
        <f>IF('PARTS LIST SC'!$D56="","",'PARTS LIST SC'!$D56)</f>
        <v/>
      </c>
      <c r="N62" s="218"/>
      <c r="O62" s="219" t="str">
        <f>IF('Information Sales'!$K$7="","",'Information Sales'!$K$7)</f>
        <v/>
      </c>
      <c r="P62" s="221" t="str">
        <f t="shared" si="2"/>
        <v/>
      </c>
    </row>
    <row r="63" spans="2:16" x14ac:dyDescent="0.2">
      <c r="B63" s="210">
        <f t="shared" si="3"/>
        <v>47</v>
      </c>
      <c r="C63" s="210" t="str">
        <f t="shared" si="0"/>
        <v/>
      </c>
      <c r="D63" s="210" t="str">
        <f t="shared" si="1"/>
        <v/>
      </c>
      <c r="E63" s="216"/>
      <c r="F63" s="216"/>
      <c r="G63" s="340" t="str">
        <f>IF('PARTS LIST SC'!$B57="","",'PARTS LIST SC'!$B57)</f>
        <v/>
      </c>
      <c r="H63" s="340"/>
      <c r="I63" s="340" t="str">
        <f>IF('PARTS LIST SC'!$C57="","",'PARTS LIST SC'!$C57)</f>
        <v/>
      </c>
      <c r="J63" s="340"/>
      <c r="K63" s="340"/>
      <c r="L63" s="340"/>
      <c r="M63" s="217" t="str">
        <f>IF('PARTS LIST SC'!$D57="","",'PARTS LIST SC'!$D57)</f>
        <v/>
      </c>
      <c r="N63" s="218"/>
      <c r="O63" s="219" t="str">
        <f>IF('Information Sales'!$K$7="","",'Information Sales'!$K$7)</f>
        <v/>
      </c>
      <c r="P63" s="221" t="str">
        <f t="shared" si="2"/>
        <v/>
      </c>
    </row>
    <row r="64" spans="2:16" x14ac:dyDescent="0.2">
      <c r="B64" s="210">
        <f t="shared" si="3"/>
        <v>48</v>
      </c>
      <c r="C64" s="210" t="str">
        <f t="shared" si="0"/>
        <v/>
      </c>
      <c r="D64" s="210" t="str">
        <f t="shared" si="1"/>
        <v/>
      </c>
      <c r="E64" s="216"/>
      <c r="F64" s="216"/>
      <c r="G64" s="340" t="str">
        <f>IF('PARTS LIST SC'!$B58="","",'PARTS LIST SC'!$B58)</f>
        <v/>
      </c>
      <c r="H64" s="340"/>
      <c r="I64" s="340" t="str">
        <f>IF('PARTS LIST SC'!$C58="","",'PARTS LIST SC'!$C58)</f>
        <v/>
      </c>
      <c r="J64" s="340"/>
      <c r="K64" s="340"/>
      <c r="L64" s="340"/>
      <c r="M64" s="217" t="str">
        <f>IF('PARTS LIST SC'!$D58="","",'PARTS LIST SC'!$D58)</f>
        <v/>
      </c>
      <c r="N64" s="218"/>
      <c r="O64" s="219" t="str">
        <f>IF('Information Sales'!$K$7="","",'Information Sales'!$K$7)</f>
        <v/>
      </c>
      <c r="P64" s="221" t="str">
        <f t="shared" si="2"/>
        <v/>
      </c>
    </row>
    <row r="65" spans="2:16" x14ac:dyDescent="0.2">
      <c r="B65" s="210">
        <f t="shared" si="3"/>
        <v>49</v>
      </c>
      <c r="C65" s="210" t="str">
        <f t="shared" si="0"/>
        <v/>
      </c>
      <c r="D65" s="210" t="str">
        <f t="shared" si="1"/>
        <v/>
      </c>
      <c r="E65" s="216"/>
      <c r="F65" s="216"/>
      <c r="G65" s="340" t="str">
        <f>IF('PARTS LIST SC'!$B59="","",'PARTS LIST SC'!$B59)</f>
        <v/>
      </c>
      <c r="H65" s="340"/>
      <c r="I65" s="340" t="str">
        <f>IF('PARTS LIST SC'!$C59="","",'PARTS LIST SC'!$C59)</f>
        <v/>
      </c>
      <c r="J65" s="340"/>
      <c r="K65" s="340"/>
      <c r="L65" s="340"/>
      <c r="M65" s="217" t="str">
        <f>IF('PARTS LIST SC'!$D59="","",'PARTS LIST SC'!$D59)</f>
        <v/>
      </c>
      <c r="N65" s="218"/>
      <c r="O65" s="219" t="str">
        <f>IF('Information Sales'!$K$7="","",'Information Sales'!$K$7)</f>
        <v/>
      </c>
      <c r="P65" s="221" t="str">
        <f t="shared" si="2"/>
        <v/>
      </c>
    </row>
    <row r="66" spans="2:16" x14ac:dyDescent="0.2">
      <c r="B66" s="210">
        <f t="shared" si="3"/>
        <v>50</v>
      </c>
      <c r="C66" s="210" t="str">
        <f t="shared" si="0"/>
        <v/>
      </c>
      <c r="D66" s="210" t="str">
        <f t="shared" si="1"/>
        <v/>
      </c>
      <c r="E66" s="216"/>
      <c r="F66" s="216"/>
      <c r="G66" s="340" t="str">
        <f>IF('PARTS LIST SC'!$B60="","",'PARTS LIST SC'!$B60)</f>
        <v/>
      </c>
      <c r="H66" s="340"/>
      <c r="I66" s="340" t="str">
        <f>IF('PARTS LIST SC'!$C60="","",'PARTS LIST SC'!$C60)</f>
        <v/>
      </c>
      <c r="J66" s="340"/>
      <c r="K66" s="340"/>
      <c r="L66" s="340"/>
      <c r="M66" s="217" t="str">
        <f>IF('PARTS LIST SC'!$D60="","",'PARTS LIST SC'!$D60)</f>
        <v/>
      </c>
      <c r="N66" s="218"/>
      <c r="O66" s="219" t="str">
        <f>IF('Information Sales'!$K$7="","",'Information Sales'!$K$7)</f>
        <v/>
      </c>
      <c r="P66" s="221" t="str">
        <f t="shared" si="2"/>
        <v/>
      </c>
    </row>
    <row r="67" spans="2:16" x14ac:dyDescent="0.2">
      <c r="B67" s="210">
        <f t="shared" si="3"/>
        <v>51</v>
      </c>
      <c r="C67" s="210" t="str">
        <f t="shared" si="0"/>
        <v/>
      </c>
      <c r="D67" s="210" t="str">
        <f t="shared" si="1"/>
        <v/>
      </c>
      <c r="E67" s="216"/>
      <c r="F67" s="216"/>
      <c r="G67" s="340" t="str">
        <f>IF('PARTS LIST SC'!$B61="","",'PARTS LIST SC'!$B61)</f>
        <v/>
      </c>
      <c r="H67" s="340"/>
      <c r="I67" s="340" t="str">
        <f>IF('PARTS LIST SC'!$C61="","",'PARTS LIST SC'!$C61)</f>
        <v/>
      </c>
      <c r="J67" s="340"/>
      <c r="K67" s="340"/>
      <c r="L67" s="340"/>
      <c r="M67" s="217" t="str">
        <f>IF('PARTS LIST SC'!$D61="","",'PARTS LIST SC'!$D61)</f>
        <v/>
      </c>
      <c r="N67" s="218"/>
      <c r="O67" s="219" t="str">
        <f>IF('Information Sales'!$K$7="","",'Information Sales'!$K$7)</f>
        <v/>
      </c>
      <c r="P67" s="221" t="str">
        <f t="shared" si="2"/>
        <v/>
      </c>
    </row>
    <row r="68" spans="2:16" x14ac:dyDescent="0.2">
      <c r="B68" s="210">
        <f t="shared" si="3"/>
        <v>52</v>
      </c>
      <c r="C68" s="210" t="str">
        <f t="shared" si="0"/>
        <v/>
      </c>
      <c r="D68" s="210" t="str">
        <f t="shared" si="1"/>
        <v/>
      </c>
      <c r="E68" s="216"/>
      <c r="F68" s="216"/>
      <c r="G68" s="340" t="str">
        <f>IF('PARTS LIST SC'!$B62="","",'PARTS LIST SC'!$B62)</f>
        <v/>
      </c>
      <c r="H68" s="340"/>
      <c r="I68" s="340" t="str">
        <f>IF('PARTS LIST SC'!$C62="","",'PARTS LIST SC'!$C62)</f>
        <v/>
      </c>
      <c r="J68" s="340"/>
      <c r="K68" s="340"/>
      <c r="L68" s="340"/>
      <c r="M68" s="217" t="str">
        <f>IF('PARTS LIST SC'!$D62="","",'PARTS LIST SC'!$D62)</f>
        <v/>
      </c>
      <c r="N68" s="218"/>
      <c r="O68" s="219" t="str">
        <f>IF('Information Sales'!$K$7="","",'Information Sales'!$K$7)</f>
        <v/>
      </c>
      <c r="P68" s="221" t="str">
        <f t="shared" si="2"/>
        <v/>
      </c>
    </row>
    <row r="69" spans="2:16" x14ac:dyDescent="0.2">
      <c r="B69" s="210">
        <f t="shared" si="3"/>
        <v>53</v>
      </c>
      <c r="C69" s="210" t="str">
        <f t="shared" si="0"/>
        <v/>
      </c>
      <c r="D69" s="210" t="str">
        <f t="shared" si="1"/>
        <v/>
      </c>
      <c r="E69" s="216"/>
      <c r="F69" s="216"/>
      <c r="G69" s="340" t="str">
        <f>IF('PARTS LIST SC'!$B63="","",'PARTS LIST SC'!$B63)</f>
        <v/>
      </c>
      <c r="H69" s="340"/>
      <c r="I69" s="340" t="str">
        <f>IF('PARTS LIST SC'!$C63="","",'PARTS LIST SC'!$C63)</f>
        <v/>
      </c>
      <c r="J69" s="340"/>
      <c r="K69" s="340"/>
      <c r="L69" s="340"/>
      <c r="M69" s="217" t="str">
        <f>IF('PARTS LIST SC'!$D63="","",'PARTS LIST SC'!$D63)</f>
        <v/>
      </c>
      <c r="N69" s="218"/>
      <c r="O69" s="219" t="str">
        <f>IF('Information Sales'!$K$7="","",'Information Sales'!$K$7)</f>
        <v/>
      </c>
      <c r="P69" s="221" t="str">
        <f t="shared" si="2"/>
        <v/>
      </c>
    </row>
    <row r="70" spans="2:16" x14ac:dyDescent="0.2">
      <c r="B70" s="210">
        <f t="shared" si="3"/>
        <v>54</v>
      </c>
      <c r="C70" s="210" t="str">
        <f t="shared" si="0"/>
        <v/>
      </c>
      <c r="D70" s="210" t="str">
        <f t="shared" si="1"/>
        <v/>
      </c>
      <c r="E70" s="216"/>
      <c r="F70" s="216"/>
      <c r="G70" s="340" t="str">
        <f>IF('PARTS LIST SC'!$B64="","",'PARTS LIST SC'!$B64)</f>
        <v/>
      </c>
      <c r="H70" s="340"/>
      <c r="I70" s="340" t="str">
        <f>IF('PARTS LIST SC'!$C64="","",'PARTS LIST SC'!$C64)</f>
        <v/>
      </c>
      <c r="J70" s="340"/>
      <c r="K70" s="340"/>
      <c r="L70" s="340"/>
      <c r="M70" s="217" t="str">
        <f>IF('PARTS LIST SC'!$D64="","",'PARTS LIST SC'!$D64)</f>
        <v/>
      </c>
      <c r="N70" s="218"/>
      <c r="O70" s="219" t="str">
        <f>IF('Information Sales'!$K$7="","",'Information Sales'!$K$7)</f>
        <v/>
      </c>
      <c r="P70" s="221" t="str">
        <f t="shared" si="2"/>
        <v/>
      </c>
    </row>
    <row r="71" spans="2:16" x14ac:dyDescent="0.2">
      <c r="B71" s="210">
        <f t="shared" si="3"/>
        <v>55</v>
      </c>
      <c r="C71" s="210" t="str">
        <f t="shared" si="0"/>
        <v/>
      </c>
      <c r="D71" s="210" t="str">
        <f t="shared" si="1"/>
        <v/>
      </c>
      <c r="E71" s="216"/>
      <c r="F71" s="216"/>
      <c r="G71" s="340" t="str">
        <f>IF('PARTS LIST SC'!$B65="","",'PARTS LIST SC'!$B65)</f>
        <v/>
      </c>
      <c r="H71" s="340"/>
      <c r="I71" s="340" t="str">
        <f>IF('PARTS LIST SC'!$C65="","",'PARTS LIST SC'!$C65)</f>
        <v/>
      </c>
      <c r="J71" s="340"/>
      <c r="K71" s="340"/>
      <c r="L71" s="340"/>
      <c r="M71" s="217" t="str">
        <f>IF('PARTS LIST SC'!$D65="","",'PARTS LIST SC'!$D65)</f>
        <v/>
      </c>
      <c r="N71" s="218"/>
      <c r="O71" s="219" t="str">
        <f>IF('Information Sales'!$K$7="","",'Information Sales'!$K$7)</f>
        <v/>
      </c>
      <c r="P71" s="221" t="str">
        <f t="shared" si="2"/>
        <v/>
      </c>
    </row>
    <row r="72" spans="2:16" x14ac:dyDescent="0.2">
      <c r="B72" s="210">
        <f t="shared" si="3"/>
        <v>56</v>
      </c>
      <c r="C72" s="210" t="str">
        <f t="shared" si="0"/>
        <v/>
      </c>
      <c r="D72" s="210" t="str">
        <f t="shared" si="1"/>
        <v/>
      </c>
      <c r="E72" s="216"/>
      <c r="F72" s="216"/>
      <c r="G72" s="340" t="str">
        <f>IF('PARTS LIST SC'!$B66="","",'PARTS LIST SC'!$B66)</f>
        <v/>
      </c>
      <c r="H72" s="340"/>
      <c r="I72" s="340" t="str">
        <f>IF('PARTS LIST SC'!$C66="","",'PARTS LIST SC'!$C66)</f>
        <v/>
      </c>
      <c r="J72" s="340"/>
      <c r="K72" s="340"/>
      <c r="L72" s="340"/>
      <c r="M72" s="217" t="str">
        <f>IF('PARTS LIST SC'!$D66="","",'PARTS LIST SC'!$D66)</f>
        <v/>
      </c>
      <c r="N72" s="218"/>
      <c r="O72" s="219" t="str">
        <f>IF('Information Sales'!$K$7="","",'Information Sales'!$K$7)</f>
        <v/>
      </c>
      <c r="P72" s="221" t="str">
        <f t="shared" si="2"/>
        <v/>
      </c>
    </row>
    <row r="73" spans="2:16" x14ac:dyDescent="0.2">
      <c r="B73" s="210">
        <f t="shared" si="3"/>
        <v>57</v>
      </c>
      <c r="C73" s="210" t="str">
        <f t="shared" si="0"/>
        <v/>
      </c>
      <c r="D73" s="210" t="str">
        <f t="shared" si="1"/>
        <v/>
      </c>
      <c r="E73" s="216"/>
      <c r="F73" s="216"/>
      <c r="G73" s="340" t="str">
        <f>IF('PARTS LIST SC'!$B67="","",'PARTS LIST SC'!$B67)</f>
        <v/>
      </c>
      <c r="H73" s="340"/>
      <c r="I73" s="340" t="str">
        <f>IF('PARTS LIST SC'!$C67="","",'PARTS LIST SC'!$C67)</f>
        <v/>
      </c>
      <c r="J73" s="340"/>
      <c r="K73" s="340"/>
      <c r="L73" s="340"/>
      <c r="M73" s="217" t="str">
        <f>IF('PARTS LIST SC'!$D67="","",'PARTS LIST SC'!$D67)</f>
        <v/>
      </c>
      <c r="N73" s="218"/>
      <c r="O73" s="219" t="str">
        <f>IF('Information Sales'!$K$7="","",'Information Sales'!$K$7)</f>
        <v/>
      </c>
      <c r="P73" s="221" t="str">
        <f t="shared" si="2"/>
        <v/>
      </c>
    </row>
    <row r="74" spans="2:16" x14ac:dyDescent="0.2">
      <c r="B74" s="210">
        <f t="shared" si="3"/>
        <v>58</v>
      </c>
      <c r="C74" s="210" t="str">
        <f t="shared" si="0"/>
        <v/>
      </c>
      <c r="D74" s="210" t="str">
        <f t="shared" si="1"/>
        <v/>
      </c>
      <c r="E74" s="216"/>
      <c r="F74" s="216"/>
      <c r="G74" s="340" t="str">
        <f>IF('PARTS LIST SC'!$B68="","",'PARTS LIST SC'!$B68)</f>
        <v/>
      </c>
      <c r="H74" s="340"/>
      <c r="I74" s="340" t="str">
        <f>IF('PARTS LIST SC'!$C68="","",'PARTS LIST SC'!$C68)</f>
        <v/>
      </c>
      <c r="J74" s="340"/>
      <c r="K74" s="340"/>
      <c r="L74" s="340"/>
      <c r="M74" s="217" t="str">
        <f>IF('PARTS LIST SC'!$D68="","",'PARTS LIST SC'!$D68)</f>
        <v/>
      </c>
      <c r="N74" s="218"/>
      <c r="O74" s="219" t="str">
        <f>IF('Information Sales'!$K$7="","",'Information Sales'!$K$7)</f>
        <v/>
      </c>
      <c r="P74" s="221" t="str">
        <f t="shared" si="2"/>
        <v/>
      </c>
    </row>
    <row r="75" spans="2:16" x14ac:dyDescent="0.2">
      <c r="B75" s="210">
        <f t="shared" si="3"/>
        <v>59</v>
      </c>
      <c r="C75" s="210" t="str">
        <f t="shared" si="0"/>
        <v/>
      </c>
      <c r="D75" s="210" t="str">
        <f t="shared" si="1"/>
        <v/>
      </c>
      <c r="E75" s="216"/>
      <c r="F75" s="216"/>
      <c r="G75" s="340" t="str">
        <f>IF('PARTS LIST SC'!$B69="","",'PARTS LIST SC'!$B69)</f>
        <v/>
      </c>
      <c r="H75" s="340"/>
      <c r="I75" s="340" t="str">
        <f>IF('PARTS LIST SC'!$C69="","",'PARTS LIST SC'!$C69)</f>
        <v/>
      </c>
      <c r="J75" s="340"/>
      <c r="K75" s="340"/>
      <c r="L75" s="340"/>
      <c r="M75" s="217" t="str">
        <f>IF('PARTS LIST SC'!$D69="","",'PARTS LIST SC'!$D69)</f>
        <v/>
      </c>
      <c r="N75" s="218"/>
      <c r="O75" s="219" t="str">
        <f>IF('Information Sales'!$K$7="","",'Information Sales'!$K$7)</f>
        <v/>
      </c>
      <c r="P75" s="221" t="str">
        <f t="shared" si="2"/>
        <v/>
      </c>
    </row>
    <row r="76" spans="2:16" x14ac:dyDescent="0.2">
      <c r="B76" s="210">
        <f t="shared" si="3"/>
        <v>60</v>
      </c>
      <c r="C76" s="210" t="str">
        <f t="shared" si="0"/>
        <v/>
      </c>
      <c r="D76" s="210" t="str">
        <f t="shared" si="1"/>
        <v/>
      </c>
      <c r="E76" s="216"/>
      <c r="F76" s="216"/>
      <c r="G76" s="340" t="str">
        <f>IF('PARTS LIST SC'!$B70="","",'PARTS LIST SC'!$B70)</f>
        <v/>
      </c>
      <c r="H76" s="340"/>
      <c r="I76" s="340" t="str">
        <f>IF('PARTS LIST SC'!$C70="","",'PARTS LIST SC'!$C70)</f>
        <v/>
      </c>
      <c r="J76" s="340"/>
      <c r="K76" s="340"/>
      <c r="L76" s="340"/>
      <c r="M76" s="217" t="str">
        <f>IF('PARTS LIST SC'!$D70="","",'PARTS LIST SC'!$D70)</f>
        <v/>
      </c>
      <c r="N76" s="218"/>
      <c r="O76" s="219" t="str">
        <f>IF('Information Sales'!$K$7="","",'Information Sales'!$K$7)</f>
        <v/>
      </c>
      <c r="P76" s="221" t="str">
        <f t="shared" si="2"/>
        <v/>
      </c>
    </row>
    <row r="77" spans="2:16" x14ac:dyDescent="0.2">
      <c r="B77" s="210">
        <f t="shared" si="3"/>
        <v>61</v>
      </c>
      <c r="C77" s="210" t="str">
        <f t="shared" si="0"/>
        <v/>
      </c>
      <c r="D77" s="210" t="str">
        <f t="shared" si="1"/>
        <v/>
      </c>
      <c r="E77" s="216"/>
      <c r="F77" s="216"/>
      <c r="G77" s="340" t="str">
        <f>IF('PARTS LIST SC'!$B71="","",'PARTS LIST SC'!$B71)</f>
        <v/>
      </c>
      <c r="H77" s="340"/>
      <c r="I77" s="340" t="str">
        <f>IF('PARTS LIST SC'!$C71="","",'PARTS LIST SC'!$C71)</f>
        <v/>
      </c>
      <c r="J77" s="340"/>
      <c r="K77" s="340"/>
      <c r="L77" s="340"/>
      <c r="M77" s="217" t="str">
        <f>IF('PARTS LIST SC'!$D71="","",'PARTS LIST SC'!$D71)</f>
        <v/>
      </c>
      <c r="N77" s="218"/>
      <c r="O77" s="219" t="str">
        <f>IF('Information Sales'!$K$7="","",'Information Sales'!$K$7)</f>
        <v/>
      </c>
      <c r="P77" s="221" t="str">
        <f t="shared" si="2"/>
        <v/>
      </c>
    </row>
    <row r="78" spans="2:16" x14ac:dyDescent="0.2">
      <c r="B78" s="210">
        <f t="shared" si="3"/>
        <v>62</v>
      </c>
      <c r="C78" s="210" t="str">
        <f t="shared" si="0"/>
        <v/>
      </c>
      <c r="D78" s="210" t="str">
        <f t="shared" si="1"/>
        <v/>
      </c>
      <c r="E78" s="216"/>
      <c r="F78" s="216"/>
      <c r="G78" s="340" t="str">
        <f>IF('PARTS LIST SC'!$B72="","",'PARTS LIST SC'!$B72)</f>
        <v/>
      </c>
      <c r="H78" s="340"/>
      <c r="I78" s="340" t="str">
        <f>IF('PARTS LIST SC'!$C72="","",'PARTS LIST SC'!$C72)</f>
        <v/>
      </c>
      <c r="J78" s="340"/>
      <c r="K78" s="340"/>
      <c r="L78" s="340"/>
      <c r="M78" s="217" t="str">
        <f>IF('PARTS LIST SC'!$D72="","",'PARTS LIST SC'!$D72)</f>
        <v/>
      </c>
      <c r="N78" s="218"/>
      <c r="O78" s="219" t="str">
        <f>IF('Information Sales'!$K$7="","",'Information Sales'!$K$7)</f>
        <v/>
      </c>
      <c r="P78" s="221" t="str">
        <f t="shared" si="2"/>
        <v/>
      </c>
    </row>
    <row r="79" spans="2:16" x14ac:dyDescent="0.2">
      <c r="B79" s="210">
        <f t="shared" si="3"/>
        <v>63</v>
      </c>
      <c r="C79" s="210" t="str">
        <f t="shared" si="0"/>
        <v/>
      </c>
      <c r="D79" s="210" t="str">
        <f t="shared" si="1"/>
        <v/>
      </c>
      <c r="E79" s="216"/>
      <c r="F79" s="216"/>
      <c r="G79" s="340" t="str">
        <f>IF('PARTS LIST SC'!$B73="","",'PARTS LIST SC'!$B73)</f>
        <v/>
      </c>
      <c r="H79" s="340"/>
      <c r="I79" s="340" t="str">
        <f>IF('PARTS LIST SC'!$C73="","",'PARTS LIST SC'!$C73)</f>
        <v/>
      </c>
      <c r="J79" s="340"/>
      <c r="K79" s="340"/>
      <c r="L79" s="340"/>
      <c r="M79" s="217" t="str">
        <f>IF('PARTS LIST SC'!$D73="","",'PARTS LIST SC'!$D73)</f>
        <v/>
      </c>
      <c r="N79" s="218"/>
      <c r="O79" s="219" t="str">
        <f>IF('Information Sales'!$K$7="","",'Information Sales'!$K$7)</f>
        <v/>
      </c>
      <c r="P79" s="221" t="str">
        <f t="shared" si="2"/>
        <v/>
      </c>
    </row>
    <row r="80" spans="2:16" x14ac:dyDescent="0.2">
      <c r="B80" s="210">
        <f t="shared" si="3"/>
        <v>64</v>
      </c>
      <c r="C80" s="210" t="str">
        <f t="shared" si="0"/>
        <v/>
      </c>
      <c r="D80" s="210" t="str">
        <f t="shared" si="1"/>
        <v/>
      </c>
      <c r="E80" s="216"/>
      <c r="F80" s="216"/>
      <c r="G80" s="340" t="str">
        <f>IF('PARTS LIST SC'!$B74="","",'PARTS LIST SC'!$B74)</f>
        <v/>
      </c>
      <c r="H80" s="340"/>
      <c r="I80" s="340" t="str">
        <f>IF('PARTS LIST SC'!$C74="","",'PARTS LIST SC'!$C74)</f>
        <v/>
      </c>
      <c r="J80" s="340"/>
      <c r="K80" s="340"/>
      <c r="L80" s="340"/>
      <c r="M80" s="217" t="str">
        <f>IF('PARTS LIST SC'!$D74="","",'PARTS LIST SC'!$D74)</f>
        <v/>
      </c>
      <c r="N80" s="218"/>
      <c r="O80" s="219" t="str">
        <f>IF('Information Sales'!$K$7="","",'Information Sales'!$K$7)</f>
        <v/>
      </c>
      <c r="P80" s="221" t="str">
        <f t="shared" si="2"/>
        <v/>
      </c>
    </row>
    <row r="81" spans="2:16" x14ac:dyDescent="0.2">
      <c r="B81" s="210">
        <f t="shared" si="3"/>
        <v>65</v>
      </c>
      <c r="C81" s="210" t="str">
        <f t="shared" si="0"/>
        <v/>
      </c>
      <c r="D81" s="210" t="str">
        <f t="shared" si="1"/>
        <v/>
      </c>
      <c r="E81" s="216"/>
      <c r="F81" s="216"/>
      <c r="G81" s="340" t="str">
        <f>IF('PARTS LIST SC'!$B75="","",'PARTS LIST SC'!$B75)</f>
        <v/>
      </c>
      <c r="H81" s="340"/>
      <c r="I81" s="340" t="str">
        <f>IF('PARTS LIST SC'!$C75="","",'PARTS LIST SC'!$C75)</f>
        <v/>
      </c>
      <c r="J81" s="340"/>
      <c r="K81" s="340"/>
      <c r="L81" s="340"/>
      <c r="M81" s="217" t="str">
        <f>IF('PARTS LIST SC'!$D75="","",'PARTS LIST SC'!$D75)</f>
        <v/>
      </c>
      <c r="N81" s="218"/>
      <c r="O81" s="219" t="str">
        <f>IF('Information Sales'!$K$7="","",'Information Sales'!$K$7)</f>
        <v/>
      </c>
      <c r="P81" s="221" t="str">
        <f t="shared" si="2"/>
        <v/>
      </c>
    </row>
    <row r="82" spans="2:16" x14ac:dyDescent="0.2">
      <c r="B82" s="210">
        <f t="shared" si="3"/>
        <v>66</v>
      </c>
      <c r="C82" s="210" t="str">
        <f t="shared" si="0"/>
        <v/>
      </c>
      <c r="D82" s="210" t="str">
        <f t="shared" si="1"/>
        <v/>
      </c>
      <c r="E82" s="216"/>
      <c r="F82" s="216"/>
      <c r="G82" s="340" t="str">
        <f>IF('PARTS LIST SC'!$B76="","",'PARTS LIST SC'!$B76)</f>
        <v/>
      </c>
      <c r="H82" s="340"/>
      <c r="I82" s="340" t="str">
        <f>IF('PARTS LIST SC'!$C76="","",'PARTS LIST SC'!$C76)</f>
        <v/>
      </c>
      <c r="J82" s="340"/>
      <c r="K82" s="340"/>
      <c r="L82" s="340"/>
      <c r="M82" s="217" t="str">
        <f>IF('PARTS LIST SC'!$D76="","",'PARTS LIST SC'!$D76)</f>
        <v/>
      </c>
      <c r="N82" s="218"/>
      <c r="O82" s="219" t="str">
        <f>IF('Information Sales'!$K$7="","",'Information Sales'!$K$7)</f>
        <v/>
      </c>
      <c r="P82" s="221" t="str">
        <f t="shared" si="2"/>
        <v/>
      </c>
    </row>
    <row r="83" spans="2:16" x14ac:dyDescent="0.2">
      <c r="B83" s="210">
        <f t="shared" si="3"/>
        <v>67</v>
      </c>
      <c r="C83" s="210" t="str">
        <f t="shared" ref="C83:C109" si="4">IF($C$17="","",$C$17)</f>
        <v/>
      </c>
      <c r="D83" s="210" t="str">
        <f t="shared" ref="D83:D109" si="5">IF($D$17="","",$D$17)</f>
        <v/>
      </c>
      <c r="E83" s="216"/>
      <c r="F83" s="216"/>
      <c r="G83" s="340" t="str">
        <f>IF('PARTS LIST SC'!$B77="","",'PARTS LIST SC'!$B77)</f>
        <v/>
      </c>
      <c r="H83" s="340"/>
      <c r="I83" s="340" t="str">
        <f>IF('PARTS LIST SC'!$C77="","",'PARTS LIST SC'!$C77)</f>
        <v/>
      </c>
      <c r="J83" s="340"/>
      <c r="K83" s="340"/>
      <c r="L83" s="340"/>
      <c r="M83" s="217" t="str">
        <f>IF('PARTS LIST SC'!$D77="","",'PARTS LIST SC'!$D77)</f>
        <v/>
      </c>
      <c r="N83" s="218"/>
      <c r="O83" s="219" t="str">
        <f>IF('Information Sales'!$K$7="","",'Information Sales'!$K$7)</f>
        <v/>
      </c>
      <c r="P83" s="221" t="str">
        <f t="shared" ref="P83:P109" si="6">IF($P$17="","",$P$17)</f>
        <v/>
      </c>
    </row>
    <row r="84" spans="2:16" x14ac:dyDescent="0.2">
      <c r="B84" s="210">
        <f t="shared" ref="B84:B109" si="7">(B83+1)</f>
        <v>68</v>
      </c>
      <c r="C84" s="210" t="str">
        <f t="shared" si="4"/>
        <v/>
      </c>
      <c r="D84" s="210" t="str">
        <f t="shared" si="5"/>
        <v/>
      </c>
      <c r="E84" s="216"/>
      <c r="F84" s="216"/>
      <c r="G84" s="340" t="str">
        <f>IF('PARTS LIST SC'!$B78="","",'PARTS LIST SC'!$B78)</f>
        <v/>
      </c>
      <c r="H84" s="340"/>
      <c r="I84" s="340" t="str">
        <f>IF('PARTS LIST SC'!$C78="","",'PARTS LIST SC'!$C78)</f>
        <v/>
      </c>
      <c r="J84" s="340"/>
      <c r="K84" s="340"/>
      <c r="L84" s="340"/>
      <c r="M84" s="217" t="str">
        <f>IF('PARTS LIST SC'!$D78="","",'PARTS LIST SC'!$D78)</f>
        <v/>
      </c>
      <c r="N84" s="218"/>
      <c r="O84" s="219" t="str">
        <f>IF('Information Sales'!$K$7="","",'Information Sales'!$K$7)</f>
        <v/>
      </c>
      <c r="P84" s="221" t="str">
        <f t="shared" si="6"/>
        <v/>
      </c>
    </row>
    <row r="85" spans="2:16" x14ac:dyDescent="0.2">
      <c r="B85" s="210">
        <f t="shared" si="7"/>
        <v>69</v>
      </c>
      <c r="C85" s="210" t="str">
        <f t="shared" si="4"/>
        <v/>
      </c>
      <c r="D85" s="210" t="str">
        <f t="shared" si="5"/>
        <v/>
      </c>
      <c r="E85" s="216"/>
      <c r="F85" s="216"/>
      <c r="G85" s="340" t="str">
        <f>IF('PARTS LIST SC'!$B79="","",'PARTS LIST SC'!$B79)</f>
        <v/>
      </c>
      <c r="H85" s="340"/>
      <c r="I85" s="340" t="str">
        <f>IF('PARTS LIST SC'!$C79="","",'PARTS LIST SC'!$C79)</f>
        <v/>
      </c>
      <c r="J85" s="340"/>
      <c r="K85" s="340"/>
      <c r="L85" s="340"/>
      <c r="M85" s="217" t="str">
        <f>IF('PARTS LIST SC'!$D79="","",'PARTS LIST SC'!$D79)</f>
        <v/>
      </c>
      <c r="N85" s="218"/>
      <c r="O85" s="219" t="str">
        <f>IF('Information Sales'!$K$7="","",'Information Sales'!$K$7)</f>
        <v/>
      </c>
      <c r="P85" s="221" t="str">
        <f t="shared" si="6"/>
        <v/>
      </c>
    </row>
    <row r="86" spans="2:16" x14ac:dyDescent="0.2">
      <c r="B86" s="210">
        <f t="shared" si="7"/>
        <v>70</v>
      </c>
      <c r="C86" s="210" t="str">
        <f t="shared" si="4"/>
        <v/>
      </c>
      <c r="D86" s="210" t="str">
        <f t="shared" si="5"/>
        <v/>
      </c>
      <c r="E86" s="216"/>
      <c r="F86" s="216"/>
      <c r="G86" s="340" t="str">
        <f>IF('PARTS LIST SC'!$B80="","",'PARTS LIST SC'!$B80)</f>
        <v/>
      </c>
      <c r="H86" s="340"/>
      <c r="I86" s="340" t="str">
        <f>IF('PARTS LIST SC'!$C80="","",'PARTS LIST SC'!$C80)</f>
        <v/>
      </c>
      <c r="J86" s="340"/>
      <c r="K86" s="340"/>
      <c r="L86" s="340"/>
      <c r="M86" s="217" t="str">
        <f>IF('PARTS LIST SC'!$D80="","",'PARTS LIST SC'!$D80)</f>
        <v/>
      </c>
      <c r="N86" s="218"/>
      <c r="O86" s="219" t="str">
        <f>IF('Information Sales'!$K$7="","",'Information Sales'!$K$7)</f>
        <v/>
      </c>
      <c r="P86" s="221" t="str">
        <f t="shared" si="6"/>
        <v/>
      </c>
    </row>
    <row r="87" spans="2:16" x14ac:dyDescent="0.2">
      <c r="B87" s="210">
        <f t="shared" si="7"/>
        <v>71</v>
      </c>
      <c r="C87" s="210" t="str">
        <f t="shared" si="4"/>
        <v/>
      </c>
      <c r="D87" s="210" t="str">
        <f t="shared" si="5"/>
        <v/>
      </c>
      <c r="E87" s="216"/>
      <c r="F87" s="216"/>
      <c r="G87" s="340" t="str">
        <f>IF('PARTS LIST SC'!$B81="","",'PARTS LIST SC'!$B81)</f>
        <v/>
      </c>
      <c r="H87" s="340"/>
      <c r="I87" s="340" t="str">
        <f>IF('PARTS LIST SC'!$C81="","",'PARTS LIST SC'!$C81)</f>
        <v/>
      </c>
      <c r="J87" s="340"/>
      <c r="K87" s="340"/>
      <c r="L87" s="340"/>
      <c r="M87" s="217" t="str">
        <f>IF('PARTS LIST SC'!$D81="","",'PARTS LIST SC'!$D81)</f>
        <v/>
      </c>
      <c r="N87" s="218"/>
      <c r="O87" s="219" t="str">
        <f>IF('Information Sales'!$K$7="","",'Information Sales'!$K$7)</f>
        <v/>
      </c>
      <c r="P87" s="221" t="str">
        <f t="shared" si="6"/>
        <v/>
      </c>
    </row>
    <row r="88" spans="2:16" x14ac:dyDescent="0.2">
      <c r="B88" s="210">
        <f t="shared" si="7"/>
        <v>72</v>
      </c>
      <c r="C88" s="210" t="str">
        <f t="shared" si="4"/>
        <v/>
      </c>
      <c r="D88" s="210" t="str">
        <f t="shared" si="5"/>
        <v/>
      </c>
      <c r="E88" s="216"/>
      <c r="F88" s="216"/>
      <c r="G88" s="340" t="str">
        <f>IF('PARTS LIST SC'!$B82="","",'PARTS LIST SC'!$B82)</f>
        <v/>
      </c>
      <c r="H88" s="340"/>
      <c r="I88" s="340" t="str">
        <f>IF('PARTS LIST SC'!$C82="","",'PARTS LIST SC'!$C82)</f>
        <v/>
      </c>
      <c r="J88" s="340"/>
      <c r="K88" s="340"/>
      <c r="L88" s="340"/>
      <c r="M88" s="217" t="str">
        <f>IF('PARTS LIST SC'!$D82="","",'PARTS LIST SC'!$D82)</f>
        <v/>
      </c>
      <c r="N88" s="218"/>
      <c r="O88" s="219" t="str">
        <f>IF('Information Sales'!$K$7="","",'Information Sales'!$K$7)</f>
        <v/>
      </c>
      <c r="P88" s="221" t="str">
        <f t="shared" si="6"/>
        <v/>
      </c>
    </row>
    <row r="89" spans="2:16" x14ac:dyDescent="0.2">
      <c r="B89" s="210">
        <f t="shared" si="7"/>
        <v>73</v>
      </c>
      <c r="C89" s="210" t="str">
        <f t="shared" si="4"/>
        <v/>
      </c>
      <c r="D89" s="210" t="str">
        <f t="shared" si="5"/>
        <v/>
      </c>
      <c r="E89" s="216"/>
      <c r="F89" s="216"/>
      <c r="G89" s="340" t="str">
        <f>IF('PARTS LIST SC'!$B83="","",'PARTS LIST SC'!$B83)</f>
        <v/>
      </c>
      <c r="H89" s="340"/>
      <c r="I89" s="340" t="str">
        <f>IF('PARTS LIST SC'!$C83="","",'PARTS LIST SC'!$C83)</f>
        <v/>
      </c>
      <c r="J89" s="340"/>
      <c r="K89" s="340"/>
      <c r="L89" s="340"/>
      <c r="M89" s="217" t="str">
        <f>IF('PARTS LIST SC'!$D83="","",'PARTS LIST SC'!$D83)</f>
        <v/>
      </c>
      <c r="N89" s="218"/>
      <c r="O89" s="219" t="str">
        <f>IF('Information Sales'!$K$7="","",'Information Sales'!$K$7)</f>
        <v/>
      </c>
      <c r="P89" s="221" t="str">
        <f t="shared" si="6"/>
        <v/>
      </c>
    </row>
    <row r="90" spans="2:16" x14ac:dyDescent="0.2">
      <c r="B90" s="210">
        <f t="shared" si="7"/>
        <v>74</v>
      </c>
      <c r="C90" s="210" t="str">
        <f t="shared" si="4"/>
        <v/>
      </c>
      <c r="D90" s="210" t="str">
        <f t="shared" si="5"/>
        <v/>
      </c>
      <c r="E90" s="216"/>
      <c r="F90" s="216"/>
      <c r="G90" s="340" t="str">
        <f>IF('PARTS LIST SC'!$B84="","",'PARTS LIST SC'!$B84)</f>
        <v/>
      </c>
      <c r="H90" s="340"/>
      <c r="I90" s="340" t="str">
        <f>IF('PARTS LIST SC'!$C84="","",'PARTS LIST SC'!$C84)</f>
        <v/>
      </c>
      <c r="J90" s="340"/>
      <c r="K90" s="340"/>
      <c r="L90" s="340"/>
      <c r="M90" s="217" t="str">
        <f>IF('PARTS LIST SC'!$D84="","",'PARTS LIST SC'!$D84)</f>
        <v/>
      </c>
      <c r="N90" s="218"/>
      <c r="O90" s="219" t="str">
        <f>IF('Information Sales'!$K$7="","",'Information Sales'!$K$7)</f>
        <v/>
      </c>
      <c r="P90" s="221" t="str">
        <f t="shared" si="6"/>
        <v/>
      </c>
    </row>
    <row r="91" spans="2:16" x14ac:dyDescent="0.2">
      <c r="B91" s="210">
        <f t="shared" si="7"/>
        <v>75</v>
      </c>
      <c r="C91" s="210" t="str">
        <f t="shared" si="4"/>
        <v/>
      </c>
      <c r="D91" s="210" t="str">
        <f t="shared" si="5"/>
        <v/>
      </c>
      <c r="E91" s="216"/>
      <c r="F91" s="216"/>
      <c r="G91" s="340" t="str">
        <f>IF('PARTS LIST SC'!$B85="","",'PARTS LIST SC'!$B85)</f>
        <v/>
      </c>
      <c r="H91" s="340"/>
      <c r="I91" s="340" t="str">
        <f>IF('PARTS LIST SC'!$C85="","",'PARTS LIST SC'!$C85)</f>
        <v/>
      </c>
      <c r="J91" s="340"/>
      <c r="K91" s="340"/>
      <c r="L91" s="340"/>
      <c r="M91" s="217" t="str">
        <f>IF('PARTS LIST SC'!$D85="","",'PARTS LIST SC'!$D85)</f>
        <v/>
      </c>
      <c r="N91" s="218"/>
      <c r="O91" s="219" t="str">
        <f>IF('Information Sales'!$K$7="","",'Information Sales'!$K$7)</f>
        <v/>
      </c>
      <c r="P91" s="221" t="str">
        <f t="shared" si="6"/>
        <v/>
      </c>
    </row>
    <row r="92" spans="2:16" x14ac:dyDescent="0.2">
      <c r="B92" s="210">
        <f t="shared" si="7"/>
        <v>76</v>
      </c>
      <c r="C92" s="210" t="str">
        <f t="shared" si="4"/>
        <v/>
      </c>
      <c r="D92" s="210" t="str">
        <f t="shared" si="5"/>
        <v/>
      </c>
      <c r="E92" s="216"/>
      <c r="F92" s="216"/>
      <c r="G92" s="340" t="str">
        <f>IF('PARTS LIST SC'!$B86="","",'PARTS LIST SC'!$B86)</f>
        <v/>
      </c>
      <c r="H92" s="340"/>
      <c r="I92" s="340" t="str">
        <f>IF('PARTS LIST SC'!$C86="","",'PARTS LIST SC'!$C86)</f>
        <v/>
      </c>
      <c r="J92" s="340"/>
      <c r="K92" s="340"/>
      <c r="L92" s="340"/>
      <c r="M92" s="217" t="str">
        <f>IF('PARTS LIST SC'!$D86="","",'PARTS LIST SC'!$D86)</f>
        <v/>
      </c>
      <c r="N92" s="218"/>
      <c r="O92" s="219" t="str">
        <f>IF('Information Sales'!$K$7="","",'Information Sales'!$K$7)</f>
        <v/>
      </c>
      <c r="P92" s="221" t="str">
        <f t="shared" si="6"/>
        <v/>
      </c>
    </row>
    <row r="93" spans="2:16" x14ac:dyDescent="0.2">
      <c r="B93" s="210">
        <f t="shared" si="7"/>
        <v>77</v>
      </c>
      <c r="C93" s="210" t="str">
        <f t="shared" si="4"/>
        <v/>
      </c>
      <c r="D93" s="210" t="str">
        <f t="shared" si="5"/>
        <v/>
      </c>
      <c r="E93" s="216"/>
      <c r="F93" s="216"/>
      <c r="G93" s="340" t="str">
        <f>IF('PARTS LIST SC'!$B87="","",'PARTS LIST SC'!$B87)</f>
        <v/>
      </c>
      <c r="H93" s="340"/>
      <c r="I93" s="340" t="str">
        <f>IF('PARTS LIST SC'!$C87="","",'PARTS LIST SC'!$C87)</f>
        <v/>
      </c>
      <c r="J93" s="340"/>
      <c r="K93" s="340"/>
      <c r="L93" s="340"/>
      <c r="M93" s="217" t="str">
        <f>IF('PARTS LIST SC'!$D87="","",'PARTS LIST SC'!$D87)</f>
        <v/>
      </c>
      <c r="N93" s="218"/>
      <c r="O93" s="219" t="str">
        <f>IF('Information Sales'!$K$7="","",'Information Sales'!$K$7)</f>
        <v/>
      </c>
      <c r="P93" s="221" t="str">
        <f t="shared" si="6"/>
        <v/>
      </c>
    </row>
    <row r="94" spans="2:16" x14ac:dyDescent="0.2">
      <c r="B94" s="210">
        <f t="shared" si="7"/>
        <v>78</v>
      </c>
      <c r="C94" s="210" t="str">
        <f t="shared" si="4"/>
        <v/>
      </c>
      <c r="D94" s="210" t="str">
        <f t="shared" si="5"/>
        <v/>
      </c>
      <c r="E94" s="216"/>
      <c r="F94" s="216"/>
      <c r="G94" s="340" t="str">
        <f>IF('PARTS LIST SC'!$B88="","",'PARTS LIST SC'!$B88)</f>
        <v/>
      </c>
      <c r="H94" s="340"/>
      <c r="I94" s="340" t="str">
        <f>IF('PARTS LIST SC'!$C88="","",'PARTS LIST SC'!$C88)</f>
        <v/>
      </c>
      <c r="J94" s="340"/>
      <c r="K94" s="340"/>
      <c r="L94" s="340"/>
      <c r="M94" s="217" t="str">
        <f>IF('PARTS LIST SC'!$D88="","",'PARTS LIST SC'!$D88)</f>
        <v/>
      </c>
      <c r="N94" s="218"/>
      <c r="O94" s="219" t="str">
        <f>IF('Information Sales'!$K$7="","",'Information Sales'!$K$7)</f>
        <v/>
      </c>
      <c r="P94" s="221" t="str">
        <f t="shared" si="6"/>
        <v/>
      </c>
    </row>
    <row r="95" spans="2:16" x14ac:dyDescent="0.2">
      <c r="B95" s="210">
        <f t="shared" si="7"/>
        <v>79</v>
      </c>
      <c r="C95" s="210" t="str">
        <f t="shared" si="4"/>
        <v/>
      </c>
      <c r="D95" s="210" t="str">
        <f t="shared" si="5"/>
        <v/>
      </c>
      <c r="E95" s="216"/>
      <c r="F95" s="216"/>
      <c r="G95" s="340" t="str">
        <f>IF('PARTS LIST SC'!$B89="","",'PARTS LIST SC'!$B89)</f>
        <v/>
      </c>
      <c r="H95" s="340"/>
      <c r="I95" s="340" t="str">
        <f>IF('PARTS LIST SC'!$C89="","",'PARTS LIST SC'!$C89)</f>
        <v/>
      </c>
      <c r="J95" s="340"/>
      <c r="K95" s="340"/>
      <c r="L95" s="340"/>
      <c r="M95" s="217" t="str">
        <f>IF('PARTS LIST SC'!$D89="","",'PARTS LIST SC'!$D89)</f>
        <v/>
      </c>
      <c r="N95" s="218"/>
      <c r="O95" s="219" t="str">
        <f>IF('Information Sales'!$K$7="","",'Information Sales'!$K$7)</f>
        <v/>
      </c>
      <c r="P95" s="221" t="str">
        <f t="shared" si="6"/>
        <v/>
      </c>
    </row>
    <row r="96" spans="2:16" x14ac:dyDescent="0.2">
      <c r="B96" s="210">
        <f t="shared" si="7"/>
        <v>80</v>
      </c>
      <c r="C96" s="210" t="str">
        <f t="shared" si="4"/>
        <v/>
      </c>
      <c r="D96" s="210" t="str">
        <f t="shared" si="5"/>
        <v/>
      </c>
      <c r="E96" s="216"/>
      <c r="F96" s="216"/>
      <c r="G96" s="340" t="str">
        <f>IF('PARTS LIST SC'!$B90="","",'PARTS LIST SC'!$B90)</f>
        <v/>
      </c>
      <c r="H96" s="340"/>
      <c r="I96" s="340" t="str">
        <f>IF('PARTS LIST SC'!$C90="","",'PARTS LIST SC'!$C90)</f>
        <v/>
      </c>
      <c r="J96" s="340"/>
      <c r="K96" s="340"/>
      <c r="L96" s="340"/>
      <c r="M96" s="217" t="str">
        <f>IF('PARTS LIST SC'!$D90="","",'PARTS LIST SC'!$D90)</f>
        <v/>
      </c>
      <c r="N96" s="218"/>
      <c r="O96" s="219" t="str">
        <f>IF('Information Sales'!$K$7="","",'Information Sales'!$K$7)</f>
        <v/>
      </c>
      <c r="P96" s="221" t="str">
        <f t="shared" si="6"/>
        <v/>
      </c>
    </row>
    <row r="97" spans="2:16" x14ac:dyDescent="0.2">
      <c r="B97" s="210">
        <f t="shared" si="7"/>
        <v>81</v>
      </c>
      <c r="C97" s="210" t="str">
        <f t="shared" si="4"/>
        <v/>
      </c>
      <c r="D97" s="210" t="str">
        <f t="shared" si="5"/>
        <v/>
      </c>
      <c r="E97" s="216"/>
      <c r="F97" s="216"/>
      <c r="G97" s="340" t="str">
        <f>IF('PARTS LIST SC'!$B91="","",'PARTS LIST SC'!$B91)</f>
        <v/>
      </c>
      <c r="H97" s="340"/>
      <c r="I97" s="340" t="str">
        <f>IF('PARTS LIST SC'!$C91="","",'PARTS LIST SC'!$C91)</f>
        <v/>
      </c>
      <c r="J97" s="340"/>
      <c r="K97" s="340"/>
      <c r="L97" s="340"/>
      <c r="M97" s="217" t="str">
        <f>IF('PARTS LIST SC'!$D91="","",'PARTS LIST SC'!$D91)</f>
        <v/>
      </c>
      <c r="N97" s="218"/>
      <c r="O97" s="219" t="str">
        <f>IF('Information Sales'!$K$7="","",'Information Sales'!$K$7)</f>
        <v/>
      </c>
      <c r="P97" s="221" t="str">
        <f t="shared" si="6"/>
        <v/>
      </c>
    </row>
    <row r="98" spans="2:16" x14ac:dyDescent="0.2">
      <c r="B98" s="210">
        <f t="shared" si="7"/>
        <v>82</v>
      </c>
      <c r="C98" s="210" t="str">
        <f t="shared" si="4"/>
        <v/>
      </c>
      <c r="D98" s="210" t="str">
        <f t="shared" si="5"/>
        <v/>
      </c>
      <c r="E98" s="216"/>
      <c r="F98" s="216"/>
      <c r="G98" s="340" t="str">
        <f>IF('PARTS LIST SC'!$B92="","",'PARTS LIST SC'!$B92)</f>
        <v/>
      </c>
      <c r="H98" s="340"/>
      <c r="I98" s="340" t="str">
        <f>IF('PARTS LIST SC'!$C92="","",'PARTS LIST SC'!$C92)</f>
        <v/>
      </c>
      <c r="J98" s="340"/>
      <c r="K98" s="340"/>
      <c r="L98" s="340"/>
      <c r="M98" s="217" t="str">
        <f>IF('PARTS LIST SC'!$D92="","",'PARTS LIST SC'!$D92)</f>
        <v/>
      </c>
      <c r="N98" s="218"/>
      <c r="O98" s="219" t="str">
        <f>IF('Information Sales'!$K$7="","",'Information Sales'!$K$7)</f>
        <v/>
      </c>
      <c r="P98" s="221" t="str">
        <f t="shared" si="6"/>
        <v/>
      </c>
    </row>
    <row r="99" spans="2:16" x14ac:dyDescent="0.2">
      <c r="B99" s="210">
        <f t="shared" si="7"/>
        <v>83</v>
      </c>
      <c r="C99" s="210" t="str">
        <f t="shared" si="4"/>
        <v/>
      </c>
      <c r="D99" s="210" t="str">
        <f t="shared" si="5"/>
        <v/>
      </c>
      <c r="E99" s="216"/>
      <c r="F99" s="216"/>
      <c r="G99" s="340" t="str">
        <f>IF('PARTS LIST SC'!$B93="","",'PARTS LIST SC'!$B93)</f>
        <v/>
      </c>
      <c r="H99" s="340"/>
      <c r="I99" s="340" t="str">
        <f>IF('PARTS LIST SC'!$C93="","",'PARTS LIST SC'!$C93)</f>
        <v/>
      </c>
      <c r="J99" s="340"/>
      <c r="K99" s="340"/>
      <c r="L99" s="340"/>
      <c r="M99" s="217" t="str">
        <f>IF('PARTS LIST SC'!$D93="","",'PARTS LIST SC'!$D93)</f>
        <v/>
      </c>
      <c r="N99" s="218"/>
      <c r="O99" s="219" t="str">
        <f>IF('Information Sales'!$K$7="","",'Information Sales'!$K$7)</f>
        <v/>
      </c>
      <c r="P99" s="221" t="str">
        <f t="shared" si="6"/>
        <v/>
      </c>
    </row>
    <row r="100" spans="2:16" x14ac:dyDescent="0.2">
      <c r="B100" s="210">
        <f t="shared" si="7"/>
        <v>84</v>
      </c>
      <c r="C100" s="210" t="str">
        <f t="shared" si="4"/>
        <v/>
      </c>
      <c r="D100" s="210" t="str">
        <f t="shared" si="5"/>
        <v/>
      </c>
      <c r="E100" s="216"/>
      <c r="F100" s="216"/>
      <c r="G100" s="340" t="str">
        <f>IF('PARTS LIST SC'!$B94="","",'PARTS LIST SC'!$B94)</f>
        <v/>
      </c>
      <c r="H100" s="340"/>
      <c r="I100" s="340" t="str">
        <f>IF('PARTS LIST SC'!$C94="","",'PARTS LIST SC'!$C94)</f>
        <v/>
      </c>
      <c r="J100" s="340"/>
      <c r="K100" s="340"/>
      <c r="L100" s="340"/>
      <c r="M100" s="217" t="str">
        <f>IF('PARTS LIST SC'!$D94="","",'PARTS LIST SC'!$D94)</f>
        <v/>
      </c>
      <c r="N100" s="218"/>
      <c r="O100" s="219" t="str">
        <f>IF('Information Sales'!$K$7="","",'Information Sales'!$K$7)</f>
        <v/>
      </c>
      <c r="P100" s="221" t="str">
        <f t="shared" si="6"/>
        <v/>
      </c>
    </row>
    <row r="101" spans="2:16" x14ac:dyDescent="0.2">
      <c r="B101" s="210">
        <f t="shared" si="7"/>
        <v>85</v>
      </c>
      <c r="C101" s="210" t="str">
        <f t="shared" si="4"/>
        <v/>
      </c>
      <c r="D101" s="210" t="str">
        <f t="shared" si="5"/>
        <v/>
      </c>
      <c r="E101" s="216"/>
      <c r="F101" s="216"/>
      <c r="G101" s="340" t="str">
        <f>IF('PARTS LIST SC'!$B95="","",'PARTS LIST SC'!$B95)</f>
        <v/>
      </c>
      <c r="H101" s="340"/>
      <c r="I101" s="340" t="str">
        <f>IF('PARTS LIST SC'!$C95="","",'PARTS LIST SC'!$C95)</f>
        <v/>
      </c>
      <c r="J101" s="340"/>
      <c r="K101" s="340"/>
      <c r="L101" s="340"/>
      <c r="M101" s="217" t="str">
        <f>IF('PARTS LIST SC'!$D95="","",'PARTS LIST SC'!$D95)</f>
        <v/>
      </c>
      <c r="N101" s="218"/>
      <c r="O101" s="219" t="str">
        <f>IF('Information Sales'!$K$7="","",'Information Sales'!$K$7)</f>
        <v/>
      </c>
      <c r="P101" s="221" t="str">
        <f t="shared" si="6"/>
        <v/>
      </c>
    </row>
    <row r="102" spans="2:16" x14ac:dyDescent="0.2">
      <c r="B102" s="210">
        <f t="shared" si="7"/>
        <v>86</v>
      </c>
      <c r="C102" s="210" t="str">
        <f t="shared" si="4"/>
        <v/>
      </c>
      <c r="D102" s="210" t="str">
        <f t="shared" si="5"/>
        <v/>
      </c>
      <c r="E102" s="216"/>
      <c r="F102" s="216"/>
      <c r="G102" s="340" t="str">
        <f>IF('PARTS LIST SC'!$B96="","",'PARTS LIST SC'!$B96)</f>
        <v/>
      </c>
      <c r="H102" s="340"/>
      <c r="I102" s="340" t="str">
        <f>IF('PARTS LIST SC'!$C96="","",'PARTS LIST SC'!$C96)</f>
        <v/>
      </c>
      <c r="J102" s="340"/>
      <c r="K102" s="340"/>
      <c r="L102" s="340"/>
      <c r="M102" s="217" t="str">
        <f>IF('PARTS LIST SC'!$D96="","",'PARTS LIST SC'!$D96)</f>
        <v/>
      </c>
      <c r="N102" s="218"/>
      <c r="O102" s="219" t="str">
        <f>IF('Information Sales'!$K$7="","",'Information Sales'!$K$7)</f>
        <v/>
      </c>
      <c r="P102" s="221" t="str">
        <f t="shared" si="6"/>
        <v/>
      </c>
    </row>
    <row r="103" spans="2:16" x14ac:dyDescent="0.2">
      <c r="B103" s="210">
        <f t="shared" si="7"/>
        <v>87</v>
      </c>
      <c r="C103" s="210" t="str">
        <f t="shared" si="4"/>
        <v/>
      </c>
      <c r="D103" s="210" t="str">
        <f t="shared" si="5"/>
        <v/>
      </c>
      <c r="E103" s="216"/>
      <c r="F103" s="216"/>
      <c r="G103" s="340" t="str">
        <f>IF('PARTS LIST SC'!$B97="","",'PARTS LIST SC'!$B97)</f>
        <v/>
      </c>
      <c r="H103" s="340"/>
      <c r="I103" s="340" t="str">
        <f>IF('PARTS LIST SC'!$C97="","",'PARTS LIST SC'!$C97)</f>
        <v/>
      </c>
      <c r="J103" s="340"/>
      <c r="K103" s="340"/>
      <c r="L103" s="340"/>
      <c r="M103" s="217" t="str">
        <f>IF('PARTS LIST SC'!$D97="","",'PARTS LIST SC'!$D97)</f>
        <v/>
      </c>
      <c r="N103" s="218"/>
      <c r="O103" s="219" t="str">
        <f>IF('Information Sales'!$K$7="","",'Information Sales'!$K$7)</f>
        <v/>
      </c>
      <c r="P103" s="221" t="str">
        <f t="shared" si="6"/>
        <v/>
      </c>
    </row>
    <row r="104" spans="2:16" x14ac:dyDescent="0.2">
      <c r="B104" s="210">
        <f t="shared" si="7"/>
        <v>88</v>
      </c>
      <c r="C104" s="210" t="str">
        <f t="shared" si="4"/>
        <v/>
      </c>
      <c r="D104" s="210" t="str">
        <f t="shared" si="5"/>
        <v/>
      </c>
      <c r="E104" s="216"/>
      <c r="F104" s="216"/>
      <c r="G104" s="340" t="str">
        <f>IF('PARTS LIST SC'!$B98="","",'PARTS LIST SC'!$B98)</f>
        <v/>
      </c>
      <c r="H104" s="340"/>
      <c r="I104" s="340" t="str">
        <f>IF('PARTS LIST SC'!$C98="","",'PARTS LIST SC'!$C98)</f>
        <v/>
      </c>
      <c r="J104" s="340"/>
      <c r="K104" s="340"/>
      <c r="L104" s="340"/>
      <c r="M104" s="217" t="str">
        <f>IF('PARTS LIST SC'!$D98="","",'PARTS LIST SC'!$D98)</f>
        <v/>
      </c>
      <c r="N104" s="218"/>
      <c r="O104" s="219" t="str">
        <f>IF('Information Sales'!$K$7="","",'Information Sales'!$K$7)</f>
        <v/>
      </c>
      <c r="P104" s="221" t="str">
        <f t="shared" si="6"/>
        <v/>
      </c>
    </row>
    <row r="105" spans="2:16" x14ac:dyDescent="0.2">
      <c r="B105" s="210">
        <f t="shared" si="7"/>
        <v>89</v>
      </c>
      <c r="C105" s="210" t="str">
        <f t="shared" si="4"/>
        <v/>
      </c>
      <c r="D105" s="210" t="str">
        <f t="shared" si="5"/>
        <v/>
      </c>
      <c r="E105" s="216"/>
      <c r="F105" s="216"/>
      <c r="G105" s="340" t="str">
        <f>IF('PARTS LIST SC'!$B99="","",'PARTS LIST SC'!$B99)</f>
        <v/>
      </c>
      <c r="H105" s="340"/>
      <c r="I105" s="340" t="str">
        <f>IF('PARTS LIST SC'!$C99="","",'PARTS LIST SC'!$C99)</f>
        <v/>
      </c>
      <c r="J105" s="340"/>
      <c r="K105" s="340"/>
      <c r="L105" s="340"/>
      <c r="M105" s="217" t="str">
        <f>IF('PARTS LIST SC'!$D99="","",'PARTS LIST SC'!$D99)</f>
        <v/>
      </c>
      <c r="N105" s="218"/>
      <c r="O105" s="219" t="str">
        <f>IF('Information Sales'!$K$7="","",'Information Sales'!$K$7)</f>
        <v/>
      </c>
      <c r="P105" s="221" t="str">
        <f t="shared" si="6"/>
        <v/>
      </c>
    </row>
    <row r="106" spans="2:16" x14ac:dyDescent="0.2">
      <c r="B106" s="210">
        <f t="shared" si="7"/>
        <v>90</v>
      </c>
      <c r="C106" s="210" t="str">
        <f t="shared" si="4"/>
        <v/>
      </c>
      <c r="D106" s="210" t="str">
        <f t="shared" si="5"/>
        <v/>
      </c>
      <c r="E106" s="216"/>
      <c r="F106" s="216"/>
      <c r="G106" s="340" t="str">
        <f>IF('PARTS LIST SC'!$B100="","",'PARTS LIST SC'!$B100)</f>
        <v/>
      </c>
      <c r="H106" s="340"/>
      <c r="I106" s="340" t="str">
        <f>IF('PARTS LIST SC'!$C100="","",'PARTS LIST SC'!$C100)</f>
        <v/>
      </c>
      <c r="J106" s="340"/>
      <c r="K106" s="340"/>
      <c r="L106" s="340"/>
      <c r="M106" s="217" t="str">
        <f>IF('PARTS LIST SC'!$D100="","",'PARTS LIST SC'!$D100)</f>
        <v/>
      </c>
      <c r="N106" s="218"/>
      <c r="O106" s="219" t="str">
        <f>IF('Information Sales'!$K$7="","",'Information Sales'!$K$7)</f>
        <v/>
      </c>
      <c r="P106" s="221" t="str">
        <f t="shared" si="6"/>
        <v/>
      </c>
    </row>
    <row r="107" spans="2:16" x14ac:dyDescent="0.2">
      <c r="B107" s="210">
        <f t="shared" si="7"/>
        <v>91</v>
      </c>
      <c r="C107" s="210" t="str">
        <f t="shared" si="4"/>
        <v/>
      </c>
      <c r="D107" s="210" t="str">
        <f t="shared" si="5"/>
        <v/>
      </c>
      <c r="E107" s="216"/>
      <c r="F107" s="216"/>
      <c r="G107" s="340" t="str">
        <f>IF('PARTS LIST SC'!$B101="","",'PARTS LIST SC'!$B101)</f>
        <v/>
      </c>
      <c r="H107" s="340"/>
      <c r="I107" s="340" t="str">
        <f>IF('PARTS LIST SC'!$C101="","",'PARTS LIST SC'!$C101)</f>
        <v/>
      </c>
      <c r="J107" s="340"/>
      <c r="K107" s="340"/>
      <c r="L107" s="340"/>
      <c r="M107" s="217" t="str">
        <f>IF('PARTS LIST SC'!$D101="","",'PARTS LIST SC'!$D101)</f>
        <v/>
      </c>
      <c r="N107" s="218"/>
      <c r="O107" s="219" t="str">
        <f>IF('Information Sales'!$K$7="","",'Information Sales'!$K$7)</f>
        <v/>
      </c>
      <c r="P107" s="221" t="str">
        <f t="shared" si="6"/>
        <v/>
      </c>
    </row>
    <row r="108" spans="2:16" x14ac:dyDescent="0.2">
      <c r="B108" s="210">
        <f t="shared" si="7"/>
        <v>92</v>
      </c>
      <c r="C108" s="210" t="str">
        <f t="shared" si="4"/>
        <v/>
      </c>
      <c r="D108" s="210" t="str">
        <f t="shared" si="5"/>
        <v/>
      </c>
      <c r="E108" s="216"/>
      <c r="F108" s="216"/>
      <c r="G108" s="340" t="str">
        <f>IF('PARTS LIST SC'!$B102="","",'PARTS LIST SC'!$B102)</f>
        <v/>
      </c>
      <c r="H108" s="340"/>
      <c r="I108" s="340" t="str">
        <f>IF('PARTS LIST SC'!$C102="","",'PARTS LIST SC'!$C102)</f>
        <v/>
      </c>
      <c r="J108" s="340"/>
      <c r="K108" s="340"/>
      <c r="L108" s="340"/>
      <c r="M108" s="217" t="str">
        <f>IF('PARTS LIST SC'!$D102="","",'PARTS LIST SC'!$D102)</f>
        <v/>
      </c>
      <c r="N108" s="218"/>
      <c r="O108" s="219" t="str">
        <f>IF('Information Sales'!$K$7="","",'Information Sales'!$K$7)</f>
        <v/>
      </c>
      <c r="P108" s="221" t="str">
        <f t="shared" si="6"/>
        <v/>
      </c>
    </row>
    <row r="109" spans="2:16" x14ac:dyDescent="0.2">
      <c r="B109" s="210">
        <f t="shared" si="7"/>
        <v>93</v>
      </c>
      <c r="C109" s="210" t="str">
        <f t="shared" si="4"/>
        <v/>
      </c>
      <c r="D109" s="210" t="str">
        <f t="shared" si="5"/>
        <v/>
      </c>
      <c r="E109" s="216"/>
      <c r="F109" s="216"/>
      <c r="G109" s="340" t="str">
        <f>IF('PARTS LIST SC'!$B103="","",'PARTS LIST SC'!$B103)</f>
        <v/>
      </c>
      <c r="H109" s="340"/>
      <c r="I109" s="340" t="str">
        <f>IF('PARTS LIST SC'!$C103="","",'PARTS LIST SC'!$C103)</f>
        <v/>
      </c>
      <c r="J109" s="340"/>
      <c r="K109" s="340"/>
      <c r="L109" s="340"/>
      <c r="M109" s="217" t="str">
        <f>IF('PARTS LIST SC'!$D103="","",'PARTS LIST SC'!$D103)</f>
        <v/>
      </c>
      <c r="N109" s="218"/>
      <c r="O109" s="219" t="str">
        <f>IF('Information Sales'!$K$7="","",'Information Sales'!$K$7)</f>
        <v/>
      </c>
      <c r="P109" s="221" t="str">
        <f t="shared" si="6"/>
        <v/>
      </c>
    </row>
  </sheetData>
  <mergeCells count="221">
    <mergeCell ref="L10:M10"/>
    <mergeCell ref="L11:M11"/>
    <mergeCell ref="J7:K7"/>
    <mergeCell ref="J8:K8"/>
    <mergeCell ref="J9:K9"/>
    <mergeCell ref="J10:K10"/>
    <mergeCell ref="J11:K11"/>
    <mergeCell ref="O14:P14"/>
    <mergeCell ref="O15:P15"/>
    <mergeCell ref="J13:P13"/>
    <mergeCell ref="J12:K12"/>
    <mergeCell ref="L12:M12"/>
    <mergeCell ref="O2:P2"/>
    <mergeCell ref="O3:P3"/>
    <mergeCell ref="O4:P4"/>
    <mergeCell ref="M5:P5"/>
    <mergeCell ref="M6:P6"/>
    <mergeCell ref="O8:P8"/>
    <mergeCell ref="L7:M7"/>
    <mergeCell ref="L8:M8"/>
    <mergeCell ref="L9:M9"/>
    <mergeCell ref="J2:M3"/>
    <mergeCell ref="J4:K4"/>
    <mergeCell ref="L4:M4"/>
    <mergeCell ref="J5:L5"/>
    <mergeCell ref="J6:L6"/>
    <mergeCell ref="G18:H18"/>
    <mergeCell ref="G19:H19"/>
    <mergeCell ref="G20:H20"/>
    <mergeCell ref="G21:H21"/>
    <mergeCell ref="G22:H22"/>
    <mergeCell ref="G23:H23"/>
    <mergeCell ref="G16:H16"/>
    <mergeCell ref="G17:H17"/>
    <mergeCell ref="I16:L16"/>
    <mergeCell ref="I17:L17"/>
    <mergeCell ref="I18:L18"/>
    <mergeCell ref="I19:L19"/>
    <mergeCell ref="I20:L20"/>
    <mergeCell ref="I21:L21"/>
    <mergeCell ref="I22:L22"/>
    <mergeCell ref="I23:L23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I30:L30"/>
    <mergeCell ref="I31:L31"/>
    <mergeCell ref="I32:L32"/>
    <mergeCell ref="I33:L33"/>
    <mergeCell ref="I34:L34"/>
    <mergeCell ref="I35:L35"/>
    <mergeCell ref="I24:L24"/>
    <mergeCell ref="I25:L25"/>
    <mergeCell ref="I26:L26"/>
    <mergeCell ref="I27:L27"/>
    <mergeCell ref="I28:L28"/>
    <mergeCell ref="I29:L29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65:L65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G106:H106"/>
    <mergeCell ref="G107:H107"/>
    <mergeCell ref="G108:H108"/>
    <mergeCell ref="G109:H109"/>
    <mergeCell ref="I108:L108"/>
    <mergeCell ref="I109:L109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B7:E7"/>
    <mergeCell ref="B8:E8"/>
    <mergeCell ref="B9:E9"/>
    <mergeCell ref="B10:E10"/>
    <mergeCell ref="B11:E11"/>
    <mergeCell ref="N7:P7"/>
    <mergeCell ref="N9:P12"/>
    <mergeCell ref="G104:H104"/>
    <mergeCell ref="G105:H105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R160"/>
  <sheetViews>
    <sheetView topLeftCell="A2" workbookViewId="0">
      <selection activeCell="B2" sqref="B2:B41"/>
    </sheetView>
  </sheetViews>
  <sheetFormatPr defaultRowHeight="12.75" x14ac:dyDescent="0.2"/>
  <cols>
    <col min="18" max="18" width="28.7109375" customWidth="1"/>
  </cols>
  <sheetData>
    <row r="1" spans="2:18" x14ac:dyDescent="0.2">
      <c r="B1" s="222" t="s">
        <v>130</v>
      </c>
      <c r="F1" s="222" t="s">
        <v>116</v>
      </c>
      <c r="I1" s="222" t="s">
        <v>314</v>
      </c>
      <c r="K1" s="222" t="s">
        <v>315</v>
      </c>
      <c r="N1" s="222" t="s">
        <v>316</v>
      </c>
      <c r="R1" s="222" t="s">
        <v>317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364</v>
      </c>
      <c r="N2" t="s">
        <v>160</v>
      </c>
      <c r="P2" s="30" t="s">
        <v>201</v>
      </c>
      <c r="R2" s="226" t="s">
        <v>366</v>
      </c>
    </row>
    <row r="3" spans="2:18" x14ac:dyDescent="0.2">
      <c r="B3" s="30" t="s">
        <v>318</v>
      </c>
      <c r="E3" s="30" t="s">
        <v>150</v>
      </c>
      <c r="F3" s="30" t="s">
        <v>202</v>
      </c>
      <c r="G3" t="s">
        <v>155</v>
      </c>
      <c r="I3" t="s">
        <v>361</v>
      </c>
      <c r="K3" t="s">
        <v>365</v>
      </c>
      <c r="N3" t="s">
        <v>204</v>
      </c>
      <c r="P3" s="30" t="s">
        <v>180</v>
      </c>
      <c r="R3" s="226" t="s">
        <v>367</v>
      </c>
    </row>
    <row r="4" spans="2:18" x14ac:dyDescent="0.2">
      <c r="B4" s="30" t="s">
        <v>319</v>
      </c>
      <c r="F4" s="30" t="s">
        <v>417</v>
      </c>
      <c r="I4" t="s">
        <v>362</v>
      </c>
      <c r="K4" s="30" t="s">
        <v>158</v>
      </c>
      <c r="P4" s="30" t="s">
        <v>181</v>
      </c>
      <c r="R4" s="226" t="s">
        <v>368</v>
      </c>
    </row>
    <row r="5" spans="2:18" x14ac:dyDescent="0.2">
      <c r="B5" s="30" t="s">
        <v>320</v>
      </c>
      <c r="F5" s="30" t="s">
        <v>166</v>
      </c>
      <c r="I5" t="s">
        <v>363</v>
      </c>
      <c r="K5" s="30"/>
      <c r="P5" s="30" t="s">
        <v>122</v>
      </c>
      <c r="R5" s="226" t="s">
        <v>369</v>
      </c>
    </row>
    <row r="6" spans="2:18" x14ac:dyDescent="0.2">
      <c r="B6" s="30" t="s">
        <v>321</v>
      </c>
      <c r="F6" s="30"/>
      <c r="I6" t="s">
        <v>159</v>
      </c>
      <c r="R6" s="226" t="s">
        <v>203</v>
      </c>
    </row>
    <row r="7" spans="2:18" x14ac:dyDescent="0.2">
      <c r="B7" s="30" t="s">
        <v>322</v>
      </c>
      <c r="F7" s="30"/>
      <c r="K7" s="30"/>
      <c r="R7" s="226" t="s">
        <v>370</v>
      </c>
    </row>
    <row r="8" spans="2:18" x14ac:dyDescent="0.2">
      <c r="B8" s="30" t="s">
        <v>323</v>
      </c>
      <c r="F8" s="30"/>
      <c r="K8" s="30"/>
      <c r="R8" s="226" t="s">
        <v>371</v>
      </c>
    </row>
    <row r="9" spans="2:18" x14ac:dyDescent="0.2">
      <c r="B9" s="30" t="s">
        <v>324</v>
      </c>
      <c r="F9" s="30"/>
      <c r="K9" s="30"/>
      <c r="R9" s="226" t="s">
        <v>372</v>
      </c>
    </row>
    <row r="10" spans="2:18" x14ac:dyDescent="0.2">
      <c r="B10" s="30" t="s">
        <v>325</v>
      </c>
      <c r="F10" s="30"/>
      <c r="K10" s="30"/>
      <c r="R10" s="226" t="s">
        <v>373</v>
      </c>
    </row>
    <row r="11" spans="2:18" x14ac:dyDescent="0.2">
      <c r="B11" s="30" t="s">
        <v>326</v>
      </c>
      <c r="F11" s="30"/>
      <c r="K11" s="30"/>
      <c r="R11" s="226" t="s">
        <v>374</v>
      </c>
    </row>
    <row r="12" spans="2:18" x14ac:dyDescent="0.2">
      <c r="B12" s="30" t="s">
        <v>327</v>
      </c>
      <c r="F12" s="30"/>
      <c r="K12" s="30"/>
      <c r="R12" s="226" t="s">
        <v>375</v>
      </c>
    </row>
    <row r="13" spans="2:18" x14ac:dyDescent="0.2">
      <c r="B13" s="30" t="s">
        <v>328</v>
      </c>
      <c r="F13" s="30"/>
      <c r="K13" s="30"/>
      <c r="R13" s="226" t="s">
        <v>376</v>
      </c>
    </row>
    <row r="14" spans="2:18" x14ac:dyDescent="0.2">
      <c r="B14" s="30" t="s">
        <v>329</v>
      </c>
      <c r="F14" s="30"/>
      <c r="R14" s="226" t="s">
        <v>377</v>
      </c>
    </row>
    <row r="15" spans="2:18" x14ac:dyDescent="0.2">
      <c r="B15" s="30" t="s">
        <v>330</v>
      </c>
      <c r="K15" s="30"/>
      <c r="R15" s="226" t="s">
        <v>378</v>
      </c>
    </row>
    <row r="16" spans="2:18" x14ac:dyDescent="0.2">
      <c r="B16" s="30" t="s">
        <v>331</v>
      </c>
      <c r="R16" s="226" t="s">
        <v>379</v>
      </c>
    </row>
    <row r="17" spans="2:18" x14ac:dyDescent="0.2">
      <c r="B17" s="30" t="s">
        <v>332</v>
      </c>
      <c r="R17" s="226" t="s">
        <v>380</v>
      </c>
    </row>
    <row r="18" spans="2:18" x14ac:dyDescent="0.2">
      <c r="B18" s="30" t="s">
        <v>333</v>
      </c>
      <c r="R18" s="226" t="s">
        <v>381</v>
      </c>
    </row>
    <row r="19" spans="2:18" x14ac:dyDescent="0.2">
      <c r="B19" s="30" t="s">
        <v>334</v>
      </c>
      <c r="R19" s="226" t="s">
        <v>382</v>
      </c>
    </row>
    <row r="20" spans="2:18" x14ac:dyDescent="0.2">
      <c r="B20" s="30" t="s">
        <v>335</v>
      </c>
      <c r="R20" s="226" t="s">
        <v>383</v>
      </c>
    </row>
    <row r="21" spans="2:18" x14ac:dyDescent="0.2">
      <c r="B21" s="30" t="s">
        <v>156</v>
      </c>
      <c r="R21" s="226" t="s">
        <v>384</v>
      </c>
    </row>
    <row r="22" spans="2:18" x14ac:dyDescent="0.2">
      <c r="B22" s="30" t="s">
        <v>336</v>
      </c>
      <c r="R22" s="226" t="s">
        <v>385</v>
      </c>
    </row>
    <row r="23" spans="2:18" x14ac:dyDescent="0.2">
      <c r="B23" s="30" t="s">
        <v>337</v>
      </c>
      <c r="R23" s="226" t="s">
        <v>386</v>
      </c>
    </row>
    <row r="24" spans="2:18" x14ac:dyDescent="0.2">
      <c r="B24" s="30" t="s">
        <v>338</v>
      </c>
      <c r="R24" s="226" t="s">
        <v>387</v>
      </c>
    </row>
    <row r="25" spans="2:18" x14ac:dyDescent="0.2">
      <c r="B25" s="30" t="s">
        <v>144</v>
      </c>
      <c r="R25" s="226" t="s">
        <v>388</v>
      </c>
    </row>
    <row r="26" spans="2:18" x14ac:dyDescent="0.2">
      <c r="B26" s="30" t="s">
        <v>339</v>
      </c>
      <c r="R26" s="226" t="s">
        <v>389</v>
      </c>
    </row>
    <row r="27" spans="2:18" x14ac:dyDescent="0.2">
      <c r="B27" s="30" t="s">
        <v>340</v>
      </c>
      <c r="R27" s="226" t="s">
        <v>390</v>
      </c>
    </row>
    <row r="28" spans="2:18" x14ac:dyDescent="0.2">
      <c r="B28" s="30" t="s">
        <v>341</v>
      </c>
      <c r="R28" s="226" t="s">
        <v>391</v>
      </c>
    </row>
    <row r="29" spans="2:18" x14ac:dyDescent="0.2">
      <c r="B29" s="30" t="s">
        <v>342</v>
      </c>
      <c r="R29" s="226" t="s">
        <v>392</v>
      </c>
    </row>
    <row r="30" spans="2:18" x14ac:dyDescent="0.2">
      <c r="B30" s="30" t="s">
        <v>343</v>
      </c>
      <c r="R30" s="226" t="s">
        <v>393</v>
      </c>
    </row>
    <row r="31" spans="2:18" x14ac:dyDescent="0.2">
      <c r="B31" s="30" t="s">
        <v>344</v>
      </c>
      <c r="R31" s="226" t="s">
        <v>394</v>
      </c>
    </row>
    <row r="32" spans="2:18" x14ac:dyDescent="0.2">
      <c r="B32" s="30" t="s">
        <v>345</v>
      </c>
      <c r="R32" s="226" t="s">
        <v>395</v>
      </c>
    </row>
    <row r="33" spans="2:18" x14ac:dyDescent="0.2">
      <c r="B33" s="30" t="s">
        <v>346</v>
      </c>
      <c r="R33" s="226" t="s">
        <v>396</v>
      </c>
    </row>
    <row r="34" spans="2:18" x14ac:dyDescent="0.2">
      <c r="B34" s="30" t="s">
        <v>347</v>
      </c>
      <c r="R34" s="226" t="s">
        <v>397</v>
      </c>
    </row>
    <row r="35" spans="2:18" x14ac:dyDescent="0.2">
      <c r="B35" s="30" t="s">
        <v>348</v>
      </c>
      <c r="R35" s="226" t="s">
        <v>398</v>
      </c>
    </row>
    <row r="36" spans="2:18" x14ac:dyDescent="0.2">
      <c r="B36" s="30" t="s">
        <v>349</v>
      </c>
      <c r="R36" s="226" t="s">
        <v>399</v>
      </c>
    </row>
    <row r="37" spans="2:18" x14ac:dyDescent="0.2">
      <c r="B37" s="30" t="s">
        <v>350</v>
      </c>
      <c r="R37" s="226" t="s">
        <v>400</v>
      </c>
    </row>
    <row r="38" spans="2:18" x14ac:dyDescent="0.2">
      <c r="B38" s="30" t="s">
        <v>351</v>
      </c>
      <c r="R38" s="226" t="s">
        <v>401</v>
      </c>
    </row>
    <row r="39" spans="2:18" x14ac:dyDescent="0.2">
      <c r="B39" s="30" t="s">
        <v>352</v>
      </c>
      <c r="R39" s="226" t="s">
        <v>402</v>
      </c>
    </row>
    <row r="40" spans="2:18" x14ac:dyDescent="0.2">
      <c r="B40" s="30" t="s">
        <v>353</v>
      </c>
      <c r="R40" s="226" t="s">
        <v>403</v>
      </c>
    </row>
    <row r="41" spans="2:18" x14ac:dyDescent="0.2">
      <c r="B41" s="30" t="s">
        <v>354</v>
      </c>
      <c r="R41" s="226" t="s">
        <v>404</v>
      </c>
    </row>
    <row r="42" spans="2:18" x14ac:dyDescent="0.2">
      <c r="R42" s="226" t="s">
        <v>405</v>
      </c>
    </row>
    <row r="43" spans="2:18" x14ac:dyDescent="0.2">
      <c r="R43" s="226" t="s">
        <v>406</v>
      </c>
    </row>
    <row r="44" spans="2:18" x14ac:dyDescent="0.2">
      <c r="R44" s="226" t="s">
        <v>407</v>
      </c>
    </row>
    <row r="45" spans="2:18" x14ac:dyDescent="0.2">
      <c r="R45" s="226" t="s">
        <v>408</v>
      </c>
    </row>
    <row r="46" spans="2:18" x14ac:dyDescent="0.2">
      <c r="R46" s="226" t="s">
        <v>409</v>
      </c>
    </row>
    <row r="47" spans="2:18" x14ac:dyDescent="0.2">
      <c r="R47" s="226" t="s">
        <v>410</v>
      </c>
    </row>
    <row r="48" spans="2:18" x14ac:dyDescent="0.2">
      <c r="R48" s="226" t="s">
        <v>411</v>
      </c>
    </row>
    <row r="49" spans="18:18" x14ac:dyDescent="0.2">
      <c r="R49" s="226" t="s">
        <v>412</v>
      </c>
    </row>
    <row r="50" spans="18:18" x14ac:dyDescent="0.2">
      <c r="R50" s="226" t="s">
        <v>413</v>
      </c>
    </row>
    <row r="51" spans="18:18" x14ac:dyDescent="0.2">
      <c r="R51" s="226" t="s">
        <v>414</v>
      </c>
    </row>
    <row r="52" spans="18:18" x14ac:dyDescent="0.2">
      <c r="R52" t="s">
        <v>205</v>
      </c>
    </row>
    <row r="53" spans="18:18" x14ac:dyDescent="0.2">
      <c r="R53" t="s">
        <v>206</v>
      </c>
    </row>
    <row r="54" spans="18:18" x14ac:dyDescent="0.2">
      <c r="R54" t="s">
        <v>207</v>
      </c>
    </row>
    <row r="55" spans="18:18" x14ac:dyDescent="0.2">
      <c r="R55" t="s">
        <v>208</v>
      </c>
    </row>
    <row r="56" spans="18:18" x14ac:dyDescent="0.2">
      <c r="R56" t="s">
        <v>209</v>
      </c>
    </row>
    <row r="57" spans="18:18" x14ac:dyDescent="0.2">
      <c r="R57" t="s">
        <v>210</v>
      </c>
    </row>
    <row r="58" spans="18:18" x14ac:dyDescent="0.2">
      <c r="R58" t="s">
        <v>211</v>
      </c>
    </row>
    <row r="59" spans="18:18" x14ac:dyDescent="0.2">
      <c r="R59" t="s">
        <v>212</v>
      </c>
    </row>
    <row r="60" spans="18:18" x14ac:dyDescent="0.2">
      <c r="R60" t="s">
        <v>213</v>
      </c>
    </row>
    <row r="61" spans="18:18" x14ac:dyDescent="0.2">
      <c r="R61" t="s">
        <v>214</v>
      </c>
    </row>
    <row r="62" spans="18:18" x14ac:dyDescent="0.2">
      <c r="R62" t="s">
        <v>215</v>
      </c>
    </row>
    <row r="63" spans="18:18" x14ac:dyDescent="0.2">
      <c r="R63" t="s">
        <v>216</v>
      </c>
    </row>
    <row r="64" spans="18:18" x14ac:dyDescent="0.2">
      <c r="R64" t="s">
        <v>217</v>
      </c>
    </row>
    <row r="65" spans="18:18" x14ac:dyDescent="0.2">
      <c r="R65" t="s">
        <v>218</v>
      </c>
    </row>
    <row r="66" spans="18:18" x14ac:dyDescent="0.2">
      <c r="R66" t="s">
        <v>219</v>
      </c>
    </row>
    <row r="67" spans="18:18" x14ac:dyDescent="0.2">
      <c r="R67" t="s">
        <v>220</v>
      </c>
    </row>
    <row r="68" spans="18:18" x14ac:dyDescent="0.2">
      <c r="R68" t="s">
        <v>221</v>
      </c>
    </row>
    <row r="69" spans="18:18" x14ac:dyDescent="0.2">
      <c r="R69" t="s">
        <v>222</v>
      </c>
    </row>
    <row r="70" spans="18:18" x14ac:dyDescent="0.2">
      <c r="R70" t="s">
        <v>223</v>
      </c>
    </row>
    <row r="71" spans="18:18" x14ac:dyDescent="0.2">
      <c r="R71" t="s">
        <v>224</v>
      </c>
    </row>
    <row r="72" spans="18:18" x14ac:dyDescent="0.2">
      <c r="R72" t="s">
        <v>225</v>
      </c>
    </row>
    <row r="73" spans="18:18" x14ac:dyDescent="0.2">
      <c r="R73" t="s">
        <v>226</v>
      </c>
    </row>
    <row r="74" spans="18:18" x14ac:dyDescent="0.2">
      <c r="R74" t="s">
        <v>227</v>
      </c>
    </row>
    <row r="75" spans="18:18" x14ac:dyDescent="0.2">
      <c r="R75" t="s">
        <v>228</v>
      </c>
    </row>
    <row r="76" spans="18:18" x14ac:dyDescent="0.2">
      <c r="R76" t="s">
        <v>229</v>
      </c>
    </row>
    <row r="77" spans="18:18" x14ac:dyDescent="0.2">
      <c r="R77" t="s">
        <v>230</v>
      </c>
    </row>
    <row r="78" spans="18:18" x14ac:dyDescent="0.2">
      <c r="R78" t="s">
        <v>231</v>
      </c>
    </row>
    <row r="79" spans="18:18" x14ac:dyDescent="0.2">
      <c r="R79" t="s">
        <v>232</v>
      </c>
    </row>
    <row r="80" spans="18:18" x14ac:dyDescent="0.2">
      <c r="R80" t="s">
        <v>233</v>
      </c>
    </row>
    <row r="81" spans="18:18" x14ac:dyDescent="0.2">
      <c r="R81" t="s">
        <v>234</v>
      </c>
    </row>
    <row r="82" spans="18:18" x14ac:dyDescent="0.2">
      <c r="R82" t="s">
        <v>235</v>
      </c>
    </row>
    <row r="83" spans="18:18" x14ac:dyDescent="0.2">
      <c r="R83" t="s">
        <v>236</v>
      </c>
    </row>
    <row r="84" spans="18:18" x14ac:dyDescent="0.2">
      <c r="R84" t="s">
        <v>237</v>
      </c>
    </row>
    <row r="85" spans="18:18" x14ac:dyDescent="0.2">
      <c r="R85" t="s">
        <v>238</v>
      </c>
    </row>
    <row r="86" spans="18:18" x14ac:dyDescent="0.2">
      <c r="R86" t="s">
        <v>239</v>
      </c>
    </row>
    <row r="87" spans="18:18" x14ac:dyDescent="0.2">
      <c r="R87" t="s">
        <v>240</v>
      </c>
    </row>
    <row r="88" spans="18:18" x14ac:dyDescent="0.2">
      <c r="R88" t="s">
        <v>241</v>
      </c>
    </row>
    <row r="89" spans="18:18" x14ac:dyDescent="0.2">
      <c r="R89" t="s">
        <v>242</v>
      </c>
    </row>
    <row r="90" spans="18:18" x14ac:dyDescent="0.2">
      <c r="R90" t="s">
        <v>243</v>
      </c>
    </row>
    <row r="91" spans="18:18" x14ac:dyDescent="0.2">
      <c r="R91" t="s">
        <v>244</v>
      </c>
    </row>
    <row r="92" spans="18:18" x14ac:dyDescent="0.2">
      <c r="R92" t="s">
        <v>245</v>
      </c>
    </row>
    <row r="93" spans="18:18" x14ac:dyDescent="0.2">
      <c r="R93" t="s">
        <v>246</v>
      </c>
    </row>
    <row r="94" spans="18:18" x14ac:dyDescent="0.2">
      <c r="R94" t="s">
        <v>247</v>
      </c>
    </row>
    <row r="95" spans="18:18" x14ac:dyDescent="0.2">
      <c r="R95" t="s">
        <v>248</v>
      </c>
    </row>
    <row r="96" spans="18:18" x14ac:dyDescent="0.2">
      <c r="R96" t="s">
        <v>249</v>
      </c>
    </row>
    <row r="97" spans="18:18" x14ac:dyDescent="0.2">
      <c r="R97" t="s">
        <v>250</v>
      </c>
    </row>
    <row r="98" spans="18:18" x14ac:dyDescent="0.2">
      <c r="R98" t="s">
        <v>251</v>
      </c>
    </row>
    <row r="99" spans="18:18" x14ac:dyDescent="0.2">
      <c r="R99" t="s">
        <v>252</v>
      </c>
    </row>
    <row r="100" spans="18:18" x14ac:dyDescent="0.2">
      <c r="R100" t="s">
        <v>253</v>
      </c>
    </row>
    <row r="101" spans="18:18" x14ac:dyDescent="0.2">
      <c r="R101" t="s">
        <v>254</v>
      </c>
    </row>
    <row r="102" spans="18:18" x14ac:dyDescent="0.2">
      <c r="R102" t="s">
        <v>255</v>
      </c>
    </row>
    <row r="103" spans="18:18" x14ac:dyDescent="0.2">
      <c r="R103" t="s">
        <v>256</v>
      </c>
    </row>
    <row r="104" spans="18:18" x14ac:dyDescent="0.2">
      <c r="R104" t="s">
        <v>257</v>
      </c>
    </row>
    <row r="105" spans="18:18" x14ac:dyDescent="0.2">
      <c r="R105" t="s">
        <v>258</v>
      </c>
    </row>
    <row r="106" spans="18:18" x14ac:dyDescent="0.2">
      <c r="R106" t="s">
        <v>259</v>
      </c>
    </row>
    <row r="107" spans="18:18" x14ac:dyDescent="0.2">
      <c r="R107" t="s">
        <v>260</v>
      </c>
    </row>
    <row r="108" spans="18:18" x14ac:dyDescent="0.2">
      <c r="R108" t="s">
        <v>261</v>
      </c>
    </row>
    <row r="109" spans="18:18" x14ac:dyDescent="0.2">
      <c r="R109" t="s">
        <v>262</v>
      </c>
    </row>
    <row r="110" spans="18:18" x14ac:dyDescent="0.2">
      <c r="R110" t="s">
        <v>263</v>
      </c>
    </row>
    <row r="111" spans="18:18" x14ac:dyDescent="0.2">
      <c r="R111" t="s">
        <v>264</v>
      </c>
    </row>
    <row r="112" spans="18:18" x14ac:dyDescent="0.2">
      <c r="R112" t="s">
        <v>265</v>
      </c>
    </row>
    <row r="113" spans="18:18" x14ac:dyDescent="0.2">
      <c r="R113" t="s">
        <v>266</v>
      </c>
    </row>
    <row r="114" spans="18:18" x14ac:dyDescent="0.2">
      <c r="R114" t="s">
        <v>267</v>
      </c>
    </row>
    <row r="115" spans="18:18" x14ac:dyDescent="0.2">
      <c r="R115" t="s">
        <v>268</v>
      </c>
    </row>
    <row r="116" spans="18:18" x14ac:dyDescent="0.2">
      <c r="R116" t="s">
        <v>269</v>
      </c>
    </row>
    <row r="117" spans="18:18" x14ac:dyDescent="0.2">
      <c r="R117" t="s">
        <v>270</v>
      </c>
    </row>
    <row r="118" spans="18:18" x14ac:dyDescent="0.2">
      <c r="R118" t="s">
        <v>271</v>
      </c>
    </row>
    <row r="119" spans="18:18" x14ac:dyDescent="0.2">
      <c r="R119" t="s">
        <v>272</v>
      </c>
    </row>
    <row r="120" spans="18:18" x14ac:dyDescent="0.2">
      <c r="R120" t="s">
        <v>273</v>
      </c>
    </row>
    <row r="121" spans="18:18" x14ac:dyDescent="0.2">
      <c r="R121" t="s">
        <v>274</v>
      </c>
    </row>
    <row r="122" spans="18:18" x14ac:dyDescent="0.2">
      <c r="R122" t="s">
        <v>275</v>
      </c>
    </row>
    <row r="123" spans="18:18" x14ac:dyDescent="0.2">
      <c r="R123" t="s">
        <v>276</v>
      </c>
    </row>
    <row r="124" spans="18:18" x14ac:dyDescent="0.2">
      <c r="R124" t="s">
        <v>277</v>
      </c>
    </row>
    <row r="125" spans="18:18" x14ac:dyDescent="0.2">
      <c r="R125" t="s">
        <v>278</v>
      </c>
    </row>
    <row r="126" spans="18:18" x14ac:dyDescent="0.2">
      <c r="R126" t="s">
        <v>279</v>
      </c>
    </row>
    <row r="127" spans="18:18" x14ac:dyDescent="0.2">
      <c r="R127" t="s">
        <v>280</v>
      </c>
    </row>
    <row r="128" spans="18:18" x14ac:dyDescent="0.2">
      <c r="R128" t="s">
        <v>281</v>
      </c>
    </row>
    <row r="129" spans="18:18" x14ac:dyDescent="0.2">
      <c r="R129" t="s">
        <v>282</v>
      </c>
    </row>
    <row r="130" spans="18:18" x14ac:dyDescent="0.2">
      <c r="R130" t="s">
        <v>283</v>
      </c>
    </row>
    <row r="131" spans="18:18" x14ac:dyDescent="0.2">
      <c r="R131" t="s">
        <v>284</v>
      </c>
    </row>
    <row r="132" spans="18:18" x14ac:dyDescent="0.2">
      <c r="R132" t="s">
        <v>285</v>
      </c>
    </row>
    <row r="133" spans="18:18" x14ac:dyDescent="0.2">
      <c r="R133" t="s">
        <v>286</v>
      </c>
    </row>
    <row r="134" spans="18:18" x14ac:dyDescent="0.2">
      <c r="R134" t="s">
        <v>287</v>
      </c>
    </row>
    <row r="135" spans="18:18" x14ac:dyDescent="0.2">
      <c r="R135" t="s">
        <v>288</v>
      </c>
    </row>
    <row r="136" spans="18:18" x14ac:dyDescent="0.2">
      <c r="R136" t="s">
        <v>289</v>
      </c>
    </row>
    <row r="137" spans="18:18" x14ac:dyDescent="0.2">
      <c r="R137" t="s">
        <v>290</v>
      </c>
    </row>
    <row r="138" spans="18:18" x14ac:dyDescent="0.2">
      <c r="R138" t="s">
        <v>291</v>
      </c>
    </row>
    <row r="139" spans="18:18" x14ac:dyDescent="0.2">
      <c r="R139" t="s">
        <v>292</v>
      </c>
    </row>
    <row r="140" spans="18:18" x14ac:dyDescent="0.2">
      <c r="R140" t="s">
        <v>293</v>
      </c>
    </row>
    <row r="141" spans="18:18" x14ac:dyDescent="0.2">
      <c r="R141" t="s">
        <v>294</v>
      </c>
    </row>
    <row r="142" spans="18:18" x14ac:dyDescent="0.2">
      <c r="R142" t="s">
        <v>295</v>
      </c>
    </row>
    <row r="143" spans="18:18" x14ac:dyDescent="0.2">
      <c r="R143" t="s">
        <v>296</v>
      </c>
    </row>
    <row r="144" spans="18:18" x14ac:dyDescent="0.2">
      <c r="R144" t="s">
        <v>297</v>
      </c>
    </row>
    <row r="145" spans="18:18" x14ac:dyDescent="0.2">
      <c r="R145" t="s">
        <v>298</v>
      </c>
    </row>
    <row r="146" spans="18:18" x14ac:dyDescent="0.2">
      <c r="R146" t="s">
        <v>299</v>
      </c>
    </row>
    <row r="147" spans="18:18" x14ac:dyDescent="0.2">
      <c r="R147" t="s">
        <v>300</v>
      </c>
    </row>
    <row r="148" spans="18:18" x14ac:dyDescent="0.2">
      <c r="R148" t="s">
        <v>301</v>
      </c>
    </row>
    <row r="149" spans="18:18" x14ac:dyDescent="0.2">
      <c r="R149" t="s">
        <v>302</v>
      </c>
    </row>
    <row r="150" spans="18:18" x14ac:dyDescent="0.2">
      <c r="R150" t="s">
        <v>303</v>
      </c>
    </row>
    <row r="151" spans="18:18" x14ac:dyDescent="0.2">
      <c r="R151" t="s">
        <v>304</v>
      </c>
    </row>
    <row r="152" spans="18:18" x14ac:dyDescent="0.2">
      <c r="R152" t="s">
        <v>306</v>
      </c>
    </row>
    <row r="153" spans="18:18" x14ac:dyDescent="0.2">
      <c r="R153" t="s">
        <v>305</v>
      </c>
    </row>
    <row r="154" spans="18:18" x14ac:dyDescent="0.2">
      <c r="R154" t="s">
        <v>307</v>
      </c>
    </row>
    <row r="155" spans="18:18" x14ac:dyDescent="0.2">
      <c r="R155" t="s">
        <v>308</v>
      </c>
    </row>
    <row r="156" spans="18:18" x14ac:dyDescent="0.2">
      <c r="R156" t="s">
        <v>309</v>
      </c>
    </row>
    <row r="157" spans="18:18" x14ac:dyDescent="0.2">
      <c r="R157" t="s">
        <v>311</v>
      </c>
    </row>
    <row r="158" spans="18:18" x14ac:dyDescent="0.2">
      <c r="R158" t="s">
        <v>310</v>
      </c>
    </row>
    <row r="159" spans="18:18" x14ac:dyDescent="0.2">
      <c r="R159" t="s">
        <v>312</v>
      </c>
    </row>
    <row r="160" spans="18:18" x14ac:dyDescent="0.2">
      <c r="R160" t="s">
        <v>313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43"/>
  <sheetViews>
    <sheetView topLeftCell="A2" workbookViewId="0">
      <selection activeCell="B6" sqref="B6"/>
    </sheetView>
  </sheetViews>
  <sheetFormatPr defaultRowHeight="12.75" x14ac:dyDescent="0.2"/>
  <cols>
    <col min="1" max="1" width="2.85546875" customWidth="1"/>
    <col min="2" max="2" width="31.5703125" bestFit="1" customWidth="1"/>
  </cols>
  <sheetData>
    <row r="2" spans="2:2" x14ac:dyDescent="0.2">
      <c r="B2" t="s">
        <v>130</v>
      </c>
    </row>
    <row r="3" spans="2:2" x14ac:dyDescent="0.2">
      <c r="B3" t="s">
        <v>157</v>
      </c>
    </row>
    <row r="4" spans="2:2" x14ac:dyDescent="0.2">
      <c r="B4" t="s">
        <v>318</v>
      </c>
    </row>
    <row r="5" spans="2:2" x14ac:dyDescent="0.2">
      <c r="B5" t="s">
        <v>319</v>
      </c>
    </row>
    <row r="6" spans="2:2" x14ac:dyDescent="0.2">
      <c r="B6" t="s">
        <v>320</v>
      </c>
    </row>
    <row r="7" spans="2:2" x14ac:dyDescent="0.2">
      <c r="B7" t="s">
        <v>321</v>
      </c>
    </row>
    <row r="8" spans="2:2" x14ac:dyDescent="0.2">
      <c r="B8" t="s">
        <v>322</v>
      </c>
    </row>
    <row r="9" spans="2:2" x14ac:dyDescent="0.2">
      <c r="B9" t="s">
        <v>323</v>
      </c>
    </row>
    <row r="10" spans="2:2" x14ac:dyDescent="0.2">
      <c r="B10" t="s">
        <v>324</v>
      </c>
    </row>
    <row r="11" spans="2:2" x14ac:dyDescent="0.2">
      <c r="B11" t="s">
        <v>325</v>
      </c>
    </row>
    <row r="12" spans="2:2" x14ac:dyDescent="0.2">
      <c r="B12" t="s">
        <v>326</v>
      </c>
    </row>
    <row r="13" spans="2:2" x14ac:dyDescent="0.2">
      <c r="B13" t="s">
        <v>327</v>
      </c>
    </row>
    <row r="14" spans="2:2" x14ac:dyDescent="0.2">
      <c r="B14" t="s">
        <v>328</v>
      </c>
    </row>
    <row r="15" spans="2:2" x14ac:dyDescent="0.2">
      <c r="B15" t="s">
        <v>329</v>
      </c>
    </row>
    <row r="16" spans="2:2" x14ac:dyDescent="0.2">
      <c r="B16" t="s">
        <v>330</v>
      </c>
    </row>
    <row r="17" spans="2:2" x14ac:dyDescent="0.2">
      <c r="B17" t="s">
        <v>331</v>
      </c>
    </row>
    <row r="18" spans="2:2" x14ac:dyDescent="0.2">
      <c r="B18" t="s">
        <v>332</v>
      </c>
    </row>
    <row r="19" spans="2:2" x14ac:dyDescent="0.2">
      <c r="B19" t="s">
        <v>333</v>
      </c>
    </row>
    <row r="20" spans="2:2" x14ac:dyDescent="0.2">
      <c r="B20" t="s">
        <v>334</v>
      </c>
    </row>
    <row r="21" spans="2:2" x14ac:dyDescent="0.2">
      <c r="B21" t="s">
        <v>335</v>
      </c>
    </row>
    <row r="22" spans="2:2" x14ac:dyDescent="0.2">
      <c r="B22" t="s">
        <v>156</v>
      </c>
    </row>
    <row r="23" spans="2:2" x14ac:dyDescent="0.2">
      <c r="B23" t="s">
        <v>336</v>
      </c>
    </row>
    <row r="24" spans="2:2" x14ac:dyDescent="0.2">
      <c r="B24" t="s">
        <v>337</v>
      </c>
    </row>
    <row r="25" spans="2:2" x14ac:dyDescent="0.2">
      <c r="B25" t="s">
        <v>338</v>
      </c>
    </row>
    <row r="26" spans="2:2" x14ac:dyDescent="0.2">
      <c r="B26" t="s">
        <v>144</v>
      </c>
    </row>
    <row r="27" spans="2:2" x14ac:dyDescent="0.2">
      <c r="B27" t="s">
        <v>339</v>
      </c>
    </row>
    <row r="28" spans="2:2" x14ac:dyDescent="0.2">
      <c r="B28" t="s">
        <v>340</v>
      </c>
    </row>
    <row r="29" spans="2:2" x14ac:dyDescent="0.2">
      <c r="B29" t="s">
        <v>341</v>
      </c>
    </row>
    <row r="30" spans="2:2" x14ac:dyDescent="0.2">
      <c r="B30" t="s">
        <v>342</v>
      </c>
    </row>
    <row r="31" spans="2:2" x14ac:dyDescent="0.2">
      <c r="B31" t="s">
        <v>343</v>
      </c>
    </row>
    <row r="32" spans="2:2" x14ac:dyDescent="0.2">
      <c r="B32" t="s">
        <v>344</v>
      </c>
    </row>
    <row r="33" spans="2:2" x14ac:dyDescent="0.2">
      <c r="B33" t="s">
        <v>345</v>
      </c>
    </row>
    <row r="34" spans="2:2" x14ac:dyDescent="0.2">
      <c r="B34" t="s">
        <v>346</v>
      </c>
    </row>
    <row r="35" spans="2:2" x14ac:dyDescent="0.2">
      <c r="B35" t="s">
        <v>347</v>
      </c>
    </row>
    <row r="36" spans="2:2" x14ac:dyDescent="0.2">
      <c r="B36" t="s">
        <v>348</v>
      </c>
    </row>
    <row r="37" spans="2:2" x14ac:dyDescent="0.2">
      <c r="B37" t="s">
        <v>349</v>
      </c>
    </row>
    <row r="38" spans="2:2" x14ac:dyDescent="0.2">
      <c r="B38" t="s">
        <v>350</v>
      </c>
    </row>
    <row r="39" spans="2:2" x14ac:dyDescent="0.2">
      <c r="B39" t="s">
        <v>351</v>
      </c>
    </row>
    <row r="40" spans="2:2" x14ac:dyDescent="0.2">
      <c r="B40" t="s">
        <v>352</v>
      </c>
    </row>
    <row r="41" spans="2:2" x14ac:dyDescent="0.2">
      <c r="B41" t="s">
        <v>353</v>
      </c>
    </row>
    <row r="42" spans="2:2" x14ac:dyDescent="0.2">
      <c r="B42" t="s">
        <v>354</v>
      </c>
    </row>
    <row r="43" spans="2:2" x14ac:dyDescent="0.2">
      <c r="B43" t="s">
        <v>430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Sheet1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2016-04-28T15:45:41Z</dcterms:modified>
</cp:coreProperties>
</file>