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<sst xmlns="http://schemas.openxmlformats.org/spreadsheetml/2006/main" count="33" uniqueCount="31">
  <si>
    <t xml:space="preserve">Instructions </t>
  </si>
  <si>
    <r>
      <rPr>
        <rFont val="Arial"/>
        <color theme="1"/>
      </rPr>
      <t xml:space="preserve">Paste the F3+C text into the </t>
    </r>
    <r>
      <rPr>
        <rFont val="Arial"/>
        <b/>
        <color rgb="FF9900FF"/>
      </rPr>
      <t>purple</t>
    </r>
    <r>
      <rPr>
        <rFont val="Arial"/>
        <color theme="1"/>
      </rPr>
      <t xml:space="preserve"> and </t>
    </r>
    <r>
      <rPr>
        <rFont val="Arial"/>
        <b/>
        <color rgb="FFFF0000"/>
      </rPr>
      <t>red</t>
    </r>
    <r>
      <rPr>
        <rFont val="Arial"/>
        <color theme="1"/>
      </rPr>
      <t xml:space="preserve"> boxes and check this box &gt;&gt;&gt;&gt;</t>
    </r>
  </si>
  <si>
    <t>xdiff</t>
  </si>
  <si>
    <t>zdiff</t>
  </si>
  <si>
    <t>newX</t>
  </si>
  <si>
    <t>newZ</t>
  </si>
  <si>
    <r>
      <rPr>
        <rFont val="Arial"/>
        <color theme="1"/>
      </rPr>
      <t xml:space="preserve">Or type the boat X &amp; Y coordinates into their corresponding </t>
    </r>
    <r>
      <rPr>
        <rFont val="Arial"/>
        <b/>
        <color rgb="FF1155CC"/>
      </rPr>
      <t>blue</t>
    </r>
    <r>
      <rPr>
        <rFont val="Arial"/>
        <color theme="1"/>
      </rPr>
      <t xml:space="preserve"> boxes</t>
    </r>
  </si>
  <si>
    <r>
      <rPr>
        <rFont val="Arial"/>
        <color theme="1"/>
      </rPr>
      <t xml:space="preserve">Then type the target X &amp; Y coordinates into their corresponding </t>
    </r>
    <r>
      <rPr>
        <rFont val="Arial"/>
        <b/>
        <color rgb="FFE69138"/>
      </rPr>
      <t>orange</t>
    </r>
    <r>
      <rPr>
        <rFont val="Arial"/>
        <color theme="1"/>
      </rPr>
      <t xml:space="preserve"> boxes</t>
    </r>
  </si>
  <si>
    <r>
      <rPr>
        <rFont val="Arial"/>
        <color theme="1"/>
      </rPr>
      <t xml:space="preserve">The Yeet coordinates and chunk coordinates will be shown in the </t>
    </r>
    <r>
      <rPr>
        <rFont val="Arial"/>
        <b/>
        <color rgb="FF6AA84F"/>
      </rPr>
      <t>green</t>
    </r>
    <r>
      <rPr>
        <rFont val="Arial"/>
        <color theme="1"/>
      </rPr>
      <t xml:space="preserve"> boxes</t>
    </r>
  </si>
  <si>
    <t>boatchunkX</t>
  </si>
  <si>
    <t>boatchunkZ</t>
  </si>
  <si>
    <t>newXchunk</t>
  </si>
  <si>
    <t>newZchunk</t>
  </si>
  <si>
    <t>boat</t>
  </si>
  <si>
    <t>target</t>
  </si>
  <si>
    <t>x</t>
  </si>
  <si>
    <t>z</t>
  </si>
  <si>
    <t>signXdiff</t>
  </si>
  <si>
    <t>signZdiff</t>
  </si>
  <si>
    <t>chunkdistanceX</t>
  </si>
  <si>
    <t>chunkdistanceZ</t>
  </si>
  <si>
    <t>/execute in minecraft:overworld run tp @s -201.50 65.86 1583.98 -60.48 -31.92</t>
  </si>
  <si>
    <t>/execute in minecraft:overworld run tp @s 200.58 67.18 1230.91 6.28 23.74</t>
  </si>
  <si>
    <t>farthestchunkX</t>
  </si>
  <si>
    <t>farthestchunkZ</t>
  </si>
  <si>
    <t>chunkdistancelarger</t>
  </si>
  <si>
    <t>farthestX</t>
  </si>
  <si>
    <t>farthestZ</t>
  </si>
  <si>
    <t>B69</t>
  </si>
  <si>
    <t>&lt; LUL</t>
  </si>
  <si>
    <t xml:space="preserve">Don't touch these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</si>
</sst>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1.0"/>
      <color rgb="FF008000"/>
      <name val="Arial"/>
      <scheme val="minor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readingOrder="0" vertical="center"/>
    </xf>
    <xf borderId="5" fillId="3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5" fillId="0" fontId="3" numFmtId="0" xfId="0" applyBorder="1" applyFont="1"/>
    <xf borderId="0" fillId="0" fontId="1" numFmtId="0" xfId="0" applyAlignment="1" applyFont="1">
      <alignment readingOrder="0" vertical="center"/>
    </xf>
    <xf borderId="6" fillId="0" fontId="1" numFmtId="2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6" fillId="3" fontId="1" numFmtId="0" xfId="0" applyAlignment="1" applyBorder="1" applyFont="1">
      <alignment readingOrder="0" vertical="center"/>
    </xf>
    <xf borderId="8" fillId="0" fontId="3" numFmtId="0" xfId="0" applyBorder="1" applyFont="1"/>
    <xf borderId="7" fillId="0" fontId="3" numFmtId="0" xfId="0" applyBorder="1" applyFont="1"/>
    <xf borderId="6" fillId="0" fontId="1" numFmtId="0" xfId="0" applyAlignment="1" applyBorder="1" applyFont="1">
      <alignment vertical="center"/>
    </xf>
    <xf borderId="9" fillId="4" fontId="4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9" fillId="5" fontId="4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4" fillId="6" fontId="1" numFmtId="0" xfId="0" applyAlignment="1" applyBorder="1" applyFill="1" applyFont="1">
      <alignment horizontal="center" readingOrder="0" vertical="center"/>
    </xf>
    <xf borderId="5" fillId="7" fontId="1" numFmtId="1" xfId="0" applyAlignment="1" applyBorder="1" applyFill="1" applyFont="1" applyNumberFormat="1">
      <alignment horizontal="center" readingOrder="0" vertical="center"/>
    </xf>
    <xf borderId="4" fillId="8" fontId="1" numFmtId="0" xfId="0" applyAlignment="1" applyBorder="1" applyFill="1" applyFont="1">
      <alignment horizontal="center" readingOrder="0" vertical="center"/>
    </xf>
    <xf borderId="5" fillId="9" fontId="1" numFmtId="0" xfId="0" applyAlignment="1" applyBorder="1" applyFill="1" applyFont="1">
      <alignment horizontal="center" readingOrder="0" vertical="center"/>
    </xf>
    <xf borderId="9" fillId="10" fontId="4" numFmtId="0" xfId="0" applyAlignment="1" applyBorder="1" applyFill="1" applyFont="1">
      <alignment readingOrder="0" shrinkToFit="0" vertical="center" wrapText="0"/>
    </xf>
    <xf borderId="9" fillId="11" fontId="4" numFmtId="0" xfId="0" applyAlignment="1" applyBorder="1" applyFill="1" applyFont="1">
      <alignment readingOrder="0" shrinkToFit="0" vertical="center" wrapText="0"/>
    </xf>
    <xf borderId="9" fillId="12" fontId="1" numFmtId="2" xfId="0" applyAlignment="1" applyBorder="1" applyFill="1" applyFont="1" applyNumberFormat="1">
      <alignment vertical="center"/>
    </xf>
    <xf borderId="10" fillId="13" fontId="1" numFmtId="0" xfId="0" applyAlignment="1" applyBorder="1" applyFill="1" applyFont="1">
      <alignment vertical="center"/>
    </xf>
    <xf borderId="9" fillId="14" fontId="1" numFmtId="2" xfId="0" applyAlignment="1" applyBorder="1" applyFill="1" applyFont="1" applyNumberFormat="1">
      <alignment readingOrder="0" vertical="center"/>
    </xf>
    <xf borderId="10" fillId="15" fontId="1" numFmtId="0" xfId="0" applyAlignment="1" applyBorder="1" applyFill="1" applyFont="1">
      <alignment readingOrder="0" vertical="center"/>
    </xf>
    <xf borderId="3" fillId="0" fontId="1" numFmtId="0" xfId="0" applyAlignment="1" applyBorder="1" applyFont="1">
      <alignment vertical="center"/>
    </xf>
    <xf borderId="9" fillId="16" fontId="5" numFmtId="0" xfId="0" applyAlignment="1" applyBorder="1" applyFill="1" applyFont="1">
      <alignment horizontal="center" vertical="center"/>
    </xf>
    <xf borderId="11" fillId="0" fontId="3" numFmtId="0" xfId="0" applyBorder="1" applyFont="1"/>
    <xf borderId="9" fillId="16" fontId="6" numFmtId="0" xfId="0" applyAlignment="1" applyBorder="1" applyFont="1">
      <alignment horizontal="center" vertical="center"/>
    </xf>
    <xf borderId="0" fillId="0" fontId="1" numFmtId="2" xfId="0" applyAlignment="1" applyFont="1" applyNumberFormat="1">
      <alignment vertical="center"/>
    </xf>
    <xf borderId="0" fillId="17" fontId="7" numFmtId="0" xfId="0" applyAlignment="1" applyFill="1" applyFont="1">
      <alignment readingOrder="0" vertical="center"/>
    </xf>
    <xf borderId="0" fillId="17" fontId="8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0" fillId="10" fontId="1" numFmtId="0" xfId="0" applyAlignment="1" applyFont="1">
      <alignment vertical="center"/>
    </xf>
    <xf borderId="5" fillId="0" fontId="1" numFmtId="0" xfId="0" applyAlignment="1" applyBorder="1" applyFont="1">
      <alignment vertical="center"/>
    </xf>
    <xf borderId="12" fillId="12" fontId="1" numFmtId="2" xfId="0" applyAlignment="1" applyBorder="1" applyFont="1" applyNumberFormat="1">
      <alignment vertical="center"/>
    </xf>
    <xf borderId="0" fillId="17" fontId="9" numFmtId="2" xfId="0" applyAlignment="1" applyFont="1" applyNumberFormat="1">
      <alignment horizontal="right" readingOrder="0" vertical="center"/>
    </xf>
    <xf borderId="12" fillId="13" fontId="1" numFmtId="0" xfId="0" applyAlignment="1" applyBorder="1" applyFont="1">
      <alignment vertical="center"/>
    </xf>
    <xf borderId="0" fillId="0" fontId="9" numFmtId="2" xfId="0" applyAlignment="1" applyFont="1" applyNumberFormat="1">
      <alignment horizontal="right" vertical="center"/>
    </xf>
    <xf borderId="5" fillId="0" fontId="9" numFmtId="2" xfId="0" applyAlignment="1" applyBorder="1" applyFont="1" applyNumberFormat="1">
      <alignment horizontal="right" vertical="center"/>
    </xf>
    <xf borderId="4" fillId="0" fontId="1" numFmtId="0" xfId="0" applyAlignment="1" applyBorder="1" applyFont="1">
      <alignment vertical="center"/>
    </xf>
    <xf borderId="0" fillId="11" fontId="1" numFmtId="0" xfId="0" applyAlignment="1" applyFont="1">
      <alignment vertical="center"/>
    </xf>
    <xf borderId="12" fillId="14" fontId="1" numFmtId="2" xfId="0" applyAlignment="1" applyBorder="1" applyFont="1" applyNumberFormat="1">
      <alignment vertical="center"/>
    </xf>
    <xf borderId="8" fillId="17" fontId="9" numFmtId="2" xfId="0" applyAlignment="1" applyBorder="1" applyFont="1" applyNumberFormat="1">
      <alignment horizontal="right" readingOrder="0" vertical="center"/>
    </xf>
    <xf borderId="12" fillId="15" fontId="1" numFmtId="0" xfId="0" applyAlignment="1" applyBorder="1" applyFont="1">
      <alignment vertical="center"/>
    </xf>
    <xf borderId="8" fillId="0" fontId="9" numFmtId="2" xfId="0" applyAlignment="1" applyBorder="1" applyFont="1" applyNumberFormat="1">
      <alignment horizontal="right" vertical="center"/>
    </xf>
    <xf borderId="7" fillId="0" fontId="9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2"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6" width="14.5"/>
    <col customWidth="1" min="10" max="10" width="2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F3" s="6" t="b">
        <v>1</v>
      </c>
      <c r="G3" s="1"/>
      <c r="H3" s="7" t="s">
        <v>2</v>
      </c>
      <c r="I3" s="8" t="s">
        <v>3</v>
      </c>
      <c r="J3" s="1"/>
      <c r="K3" s="7" t="s">
        <v>4</v>
      </c>
      <c r="L3" s="8" t="s">
        <v>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6</v>
      </c>
      <c r="F4" s="9"/>
      <c r="G4" s="10"/>
      <c r="H4" s="11">
        <f>if(F3, E12,E10)-if(F3, B12, B10)</f>
        <v>402.08</v>
      </c>
      <c r="I4" s="12">
        <f>if(F3, F12,F10)-if(F3, C12,C10)</f>
        <v>-353.07</v>
      </c>
      <c r="J4" s="1"/>
      <c r="K4" s="11">
        <f>round(H4/0.6+if(F3, B12,B10),0)</f>
        <v>469</v>
      </c>
      <c r="L4" s="12">
        <f>round(I4/0.6+if(F3, C12,C10),0)</f>
        <v>996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7</v>
      </c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8</v>
      </c>
      <c r="C6" s="14"/>
      <c r="D6" s="14"/>
      <c r="E6" s="14"/>
      <c r="F6" s="15"/>
      <c r="G6" s="1"/>
      <c r="H6" s="7" t="s">
        <v>9</v>
      </c>
      <c r="I6" s="8" t="s">
        <v>10</v>
      </c>
      <c r="J6" s="1"/>
      <c r="K6" s="7" t="s">
        <v>11</v>
      </c>
      <c r="L6" s="8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6">
        <f>floor(if(F3, B12,B10)/16,1)</f>
        <v>-13</v>
      </c>
      <c r="I7" s="12">
        <f>floor(if(F3, C12,C10)/16,1)</f>
        <v>98</v>
      </c>
      <c r="J7" s="1"/>
      <c r="K7" s="16">
        <f t="shared" ref="K7:L7" si="1">floor(K4/16,1)</f>
        <v>29</v>
      </c>
      <c r="L7" s="12">
        <f t="shared" si="1"/>
        <v>62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7" t="s">
        <v>13</v>
      </c>
      <c r="C8" s="18"/>
      <c r="D8" s="1"/>
      <c r="E8" s="19" t="s">
        <v>14</v>
      </c>
      <c r="F8" s="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0" t="s">
        <v>15</v>
      </c>
      <c r="C9" s="21" t="s">
        <v>16</v>
      </c>
      <c r="E9" s="22" t="s">
        <v>15</v>
      </c>
      <c r="F9" s="23" t="s">
        <v>16</v>
      </c>
      <c r="G9" s="1"/>
      <c r="H9" s="7" t="s">
        <v>17</v>
      </c>
      <c r="I9" s="8" t="s">
        <v>18</v>
      </c>
      <c r="J9" s="1"/>
      <c r="K9" s="7" t="s">
        <v>19</v>
      </c>
      <c r="L9" s="24" t="s">
        <v>20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5">
        <v>240.0</v>
      </c>
      <c r="C10" s="26">
        <v>1800.0</v>
      </c>
      <c r="E10" s="27">
        <v>600.0</v>
      </c>
      <c r="F10" s="28">
        <v>1600.0</v>
      </c>
      <c r="G10" s="1"/>
      <c r="H10" s="16">
        <f t="shared" ref="H10:I10" si="2">IF(H4&lt;0, -1, 1)</f>
        <v>1</v>
      </c>
      <c r="I10" s="12">
        <f t="shared" si="2"/>
        <v>-1</v>
      </c>
      <c r="J10" s="1"/>
      <c r="K10" s="16">
        <f t="shared" ref="K10:L10" si="3">abs(K7-H7)</f>
        <v>42</v>
      </c>
      <c r="L10" s="12">
        <f t="shared" si="3"/>
        <v>36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9" t="s">
        <v>21</v>
      </c>
      <c r="C11" s="18"/>
      <c r="D11" s="1"/>
      <c r="E11" s="30" t="s">
        <v>22</v>
      </c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1">
        <f>B72</f>
        <v>-201.5</v>
      </c>
      <c r="C12" s="32">
        <f>D72</f>
        <v>1583.98</v>
      </c>
      <c r="D12" s="1"/>
      <c r="E12" s="33">
        <f>B75</f>
        <v>200.58</v>
      </c>
      <c r="F12" s="34">
        <f>D75</f>
        <v>1230.91</v>
      </c>
      <c r="G12" s="1"/>
      <c r="H12" s="7" t="s">
        <v>23</v>
      </c>
      <c r="I12" s="8" t="s">
        <v>24</v>
      </c>
      <c r="J12" s="1"/>
      <c r="K12" s="7" t="s">
        <v>25</v>
      </c>
      <c r="L12" s="3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6">
        <f t="shared" ref="H13:I13" si="4">H7+H10*43</f>
        <v>30</v>
      </c>
      <c r="I13" s="12">
        <f t="shared" si="4"/>
        <v>55</v>
      </c>
      <c r="J13" s="1"/>
      <c r="K13" s="16">
        <f>Max(K10,L10)</f>
        <v>42</v>
      </c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6" t="str">
        <f>CONCAT("travel at angle: ", if(I4&lt;0, if(H4&lt;0, -ATAN(H4/I4)*180/PI()+180, -ATAN(H4/I4)*180/PI()-180), -ATAN(H4/I4)*180/PI()))</f>
        <v>travel at angle: -131.286653736408</v>
      </c>
      <c r="C14" s="37"/>
      <c r="D14" s="37"/>
      <c r="E14" s="37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G15" s="1"/>
      <c r="H15" s="7" t="s">
        <v>26</v>
      </c>
      <c r="I15" s="8" t="s">
        <v>27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6" t="str">
        <f>if(AND(K10&lt;44, L10&lt;44), if(AND(K10&lt;2, L10&lt;2), "too damn close you fool", if(AND(K10&lt;44, L10&lt;44), CONCAT(CONCAT(CONCAT(CONCAT(CONCAT(CONCAT(CONCAT(CONCAT(CONCAT(CONCAT(CONCAT(CONCAT("coords: (", K4), ", "), L4), ") in chunk ("), K7), ", "), L7), "); chunk distances: ("), K10), ", "), L10), ")"), "too far")), concat(concat(concat(concat("Yeet coords are more than 43 chunks away, target must be (", round((H16-B10)*0.6+B10,0)), ", "), round((I16-C10)*0.6+C10,0)), ") or closer"))</f>
        <v>coords: (469, 996) in chunk (29, 62); chunk distances: (42, 36)</v>
      </c>
      <c r="C16" s="37"/>
      <c r="D16" s="37"/>
      <c r="E16" s="37"/>
      <c r="F16" s="18"/>
      <c r="G16" s="1"/>
      <c r="H16" s="16">
        <f t="shared" ref="H16:I16" si="5">if(H10&lt;0, H13*16, H13*16+15)</f>
        <v>495</v>
      </c>
      <c r="I16" s="12">
        <f t="shared" si="5"/>
        <v>880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8" t="str">
        <f>if(AND(K10&lt;44, L10&lt;44), (if(AND(K10&lt;2, L10&lt;2), "", CONCAT(CONCAT(CONCAT("render distance can be between ", if(K13&lt;15, 2, K13-11)), " and "), min(32, K13+1)))), "")</f>
        <v>render distance can be between 31 and 32</v>
      </c>
      <c r="C18" s="37"/>
      <c r="D18" s="37"/>
      <c r="E18" s="37"/>
      <c r="F18" s="18"/>
      <c r="G18" s="1"/>
      <c r="H18" s="39">
        <f>if(F3, B12,B10)</f>
        <v>-201.5</v>
      </c>
      <c r="I18" s="1">
        <f>if(F3, C12,C10)</f>
        <v>1583.98</v>
      </c>
      <c r="J18" s="1"/>
      <c r="K18" s="39">
        <f>if(F3, E12,E10)</f>
        <v>200.58</v>
      </c>
      <c r="L18" s="1">
        <f>if(F3, F12,F10)</f>
        <v>1230.91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2" t="s">
        <v>28</v>
      </c>
      <c r="C69" s="10" t="s">
        <v>29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3" t="s">
        <v>30</v>
      </c>
      <c r="C70" s="3"/>
      <c r="D70" s="3"/>
      <c r="E70" s="3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4" t="str">
        <f>IFERROR(__xludf.DUMMYFUNCTION("split(B11, ""@s"")"),"/execute in minecraft:overworld run tp ")</f>
        <v>/execute in minecraft:overworld run tp </v>
      </c>
      <c r="C71" s="45" t="str">
        <f>IFERROR(__xludf.DUMMYFUNCTION("""COMPUTED_VALUE""")," -201.50 65.86 1583.98 -60.48 -31.92")</f>
        <v> -201.50 65.86 1583.98 -60.48 -31.92</v>
      </c>
      <c r="F71" s="4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7">
        <f>IFERROR(__xludf.DUMMYFUNCTION("split(C71, "" "")"),-201.5)</f>
        <v>-201.5</v>
      </c>
      <c r="C72" s="48">
        <f>IFERROR(__xludf.DUMMYFUNCTION("""COMPUTED_VALUE"""),65.86)</f>
        <v>65.86</v>
      </c>
      <c r="D72" s="49">
        <f>IFERROR(__xludf.DUMMYFUNCTION("""COMPUTED_VALUE"""),1583.98)</f>
        <v>1583.98</v>
      </c>
      <c r="E72" s="50">
        <f>IFERROR(__xludf.DUMMYFUNCTION("""COMPUTED_VALUE"""),-60.48)</f>
        <v>-60.48</v>
      </c>
      <c r="F72" s="51">
        <f>IFERROR(__xludf.DUMMYFUNCTION("""COMPUTED_VALUE"""),-31.92)</f>
        <v>-31.92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52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4" t="str">
        <f>IFERROR(__xludf.DUMMYFUNCTION("split(E11, ""@s"")"),"/execute in minecraft:overworld run tp ")</f>
        <v>/execute in minecraft:overworld run tp </v>
      </c>
      <c r="C74" s="53" t="str">
        <f>IFERROR(__xludf.DUMMYFUNCTION("""COMPUTED_VALUE""")," 200.58 67.18 1230.91 6.28 23.74")</f>
        <v> 200.58 67.18 1230.91 6.28 23.74</v>
      </c>
      <c r="F74" s="4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54">
        <f>IFERROR(__xludf.DUMMYFUNCTION("split(C74, "" "")"),200.58)</f>
        <v>200.58</v>
      </c>
      <c r="C75" s="55">
        <f>IFERROR(__xludf.DUMMYFUNCTION("""COMPUTED_VALUE"""),67.18)</f>
        <v>67.18</v>
      </c>
      <c r="D75" s="56">
        <f>IFERROR(__xludf.DUMMYFUNCTION("""COMPUTED_VALUE"""),1230.91)</f>
        <v>1230.91</v>
      </c>
      <c r="E75" s="57">
        <f>IFERROR(__xludf.DUMMYFUNCTION("""COMPUTED_VALUE"""),6.28)</f>
        <v>6.28</v>
      </c>
      <c r="F75" s="58">
        <f>IFERROR(__xludf.DUMMYFUNCTION("""COMPUTED_VALUE"""),23.74)</f>
        <v>23.74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8:C8"/>
    <mergeCell ref="B11:C11"/>
    <mergeCell ref="B2:F2"/>
    <mergeCell ref="B3:E3"/>
    <mergeCell ref="B4:F4"/>
    <mergeCell ref="B5:F5"/>
    <mergeCell ref="B6:F6"/>
    <mergeCell ref="D8:D10"/>
    <mergeCell ref="E8:F8"/>
    <mergeCell ref="C71:E71"/>
    <mergeCell ref="B73:F73"/>
    <mergeCell ref="C74:E74"/>
    <mergeCell ref="E11:F11"/>
    <mergeCell ref="B14:F14"/>
    <mergeCell ref="B15:F15"/>
    <mergeCell ref="B16:F16"/>
    <mergeCell ref="B17:F17"/>
    <mergeCell ref="B18:F18"/>
    <mergeCell ref="B70:F70"/>
  </mergeCells>
  <conditionalFormatting sqref="F3">
    <cfRule type="cellIs" dxfId="0" priority="1" operator="equal">
      <formula>"TRUE"</formula>
    </cfRule>
  </conditionalFormatting>
  <conditionalFormatting sqref="F3">
    <cfRule type="cellIs" dxfId="1" priority="2" operator="equal">
      <formula>"FALSE"</formula>
    </cfRule>
  </conditionalFormatting>
  <drawing r:id="rId1"/>
</worksheet>
</file>