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8_{ED92FB3E-7738-4577-9F1A-02751D24C771}" xr6:coauthVersionLast="47" xr6:coauthVersionMax="47" xr10:uidLastSave="{00000000-0000-0000-0000-000000000000}"/>
  <bookViews>
    <workbookView xWindow="-19320" yWindow="-120" windowWidth="19440" windowHeight="11040" tabRatio="415" activeTab="1" xr2:uid="{00000000-000D-0000-FFFF-FFFF00000000}"/>
  </bookViews>
  <sheets>
    <sheet name="About" sheetId="12" r:id="rId1"/>
    <sheet name="Dark" sheetId="16" r:id="rId2"/>
    <sheet name="Light" sheetId="17" r:id="rId3"/>
    <sheet name="Color" sheetId="18" r:id="rId4"/>
  </sheets>
  <definedNames>
    <definedName name="_xlnm.Print_Titles" localSheetId="3">Color!$6:$9</definedName>
    <definedName name="_xlnm.Print_Titles" localSheetId="1">Dark!$6:$9</definedName>
    <definedName name="_xlnm.Print_Titles" localSheetId="2">Light!$6:$9</definedName>
    <definedName name="Project_Start" localSheetId="3">Color!$C$6</definedName>
    <definedName name="Project_Start" localSheetId="1">Dark!$C$6</definedName>
    <definedName name="Project_Start" localSheetId="2">Light!$C$6</definedName>
    <definedName name="Project_Start">#REF!</definedName>
    <definedName name="Scrolling_Increment" localSheetId="3">Color!$C$7</definedName>
    <definedName name="Scrolling_Increment" localSheetId="1">Dark!$C$7</definedName>
    <definedName name="Scrolling_Increment" localSheetId="2">Light!$C$7</definedName>
    <definedName name="Scrolling_Increment">#REF!</definedName>
    <definedName name="Today" localSheetId="3">TODAY()</definedName>
    <definedName name="Today" localSheetId="1">TODAY()</definedName>
    <definedName name="Today" localSheetId="2">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6" l="1" a="1"/>
  <c r="C6" i="16" s="1"/>
  <c r="F11" i="16"/>
  <c r="G11" i="16"/>
  <c r="F34" i="16"/>
  <c r="F33" i="16"/>
  <c r="F32" i="16"/>
  <c r="F31" i="16"/>
  <c r="F30" i="16"/>
  <c r="F29" i="16"/>
  <c r="F28" i="16"/>
  <c r="F27" i="16"/>
  <c r="F25" i="16"/>
  <c r="F24" i="16"/>
  <c r="F23" i="16"/>
  <c r="F22" i="16"/>
  <c r="F21" i="16"/>
  <c r="F16" i="16"/>
  <c r="F14" i="16"/>
  <c r="F13" i="16"/>
  <c r="F26" i="16"/>
  <c r="F20" i="16"/>
  <c r="F19" i="16"/>
  <c r="F18"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0" i="17" l="1"/>
  <c r="AA35" i="17"/>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3" i="17" l="1"/>
  <c r="AF23" i="17"/>
  <c r="AF12" i="17"/>
  <c r="AF28" i="17"/>
  <c r="AF16" i="17"/>
  <c r="AF31"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4" i="17" l="1"/>
  <c r="AG16" i="17"/>
  <c r="AG17" i="17"/>
  <c r="AG26" i="17"/>
  <c r="AG24" i="17"/>
  <c r="AG19" i="17"/>
  <c r="AG27" i="17"/>
  <c r="AG29" i="17"/>
  <c r="AG28"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7" i="17" l="1"/>
  <c r="AI21" i="17"/>
  <c r="AI28" i="17"/>
  <c r="AI22" i="17"/>
  <c r="AI30" i="17"/>
  <c r="AI31" i="17"/>
  <c r="AI32" i="17"/>
  <c r="AI34" i="17"/>
  <c r="AI12" i="17"/>
  <c r="AI14" i="17"/>
  <c r="AI19" i="17"/>
  <c r="AJ7" i="17"/>
  <c r="AJ32" i="17" s="1"/>
  <c r="AI15" i="17"/>
  <c r="AI13" i="17"/>
  <c r="AI24"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8" i="17" l="1"/>
  <c r="AJ14" i="17"/>
  <c r="AJ34" i="17"/>
  <c r="AJ13" i="17"/>
  <c r="AJ35" i="17"/>
  <c r="AJ19" i="17"/>
  <c r="AJ23" i="17"/>
  <c r="AJ24" i="17"/>
  <c r="AJ15" i="17"/>
  <c r="AJ20" i="17"/>
  <c r="AJ25" i="17"/>
  <c r="AJ16" i="17"/>
  <c r="AJ17" i="17"/>
  <c r="AJ21" i="17"/>
  <c r="AJ29" i="17"/>
  <c r="AJ9" i="17"/>
  <c r="AJ11" i="17"/>
  <c r="AJ27" i="17"/>
  <c r="AK7" i="17"/>
  <c r="AK34" i="17" s="1"/>
  <c r="AJ28" i="17"/>
  <c r="AJ26" i="17"/>
  <c r="AJ30" i="17"/>
  <c r="AJ12" i="17"/>
  <c r="AJ33" i="17"/>
  <c r="AJ22" i="17"/>
  <c r="AJ3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6" i="17" l="1"/>
  <c r="AK14" i="17"/>
  <c r="AK33" i="17"/>
  <c r="AK31" i="17"/>
  <c r="AK9" i="17"/>
  <c r="AK35" i="17"/>
  <c r="AK11" i="17"/>
  <c r="AK28" i="17"/>
  <c r="AK29" i="17"/>
  <c r="AK12" i="17"/>
  <c r="AK23" i="17"/>
  <c r="AK25" i="17"/>
  <c r="AK30" i="17"/>
  <c r="AK17" i="17"/>
  <c r="AL7" i="17"/>
  <c r="AL34" i="17" s="1"/>
  <c r="AK24" i="17"/>
  <c r="AK32" i="17"/>
  <c r="AK16" i="17"/>
  <c r="AK26" i="17"/>
  <c r="AK13" i="17"/>
  <c r="AK15" i="17"/>
  <c r="AK22" i="17"/>
  <c r="AK19" i="17"/>
  <c r="AK20" i="17"/>
  <c r="AK18" i="17"/>
  <c r="AK21" i="17"/>
  <c r="AK27"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7" i="17" l="1"/>
  <c r="AM28" i="17" s="1"/>
  <c r="AL19" i="17"/>
  <c r="AL12" i="17"/>
  <c r="AL16" i="17"/>
  <c r="AL13" i="17"/>
  <c r="AL24" i="17"/>
  <c r="AL28" i="17"/>
  <c r="AL25" i="17"/>
  <c r="AL26" i="17"/>
  <c r="AL35" i="17"/>
  <c r="AL15" i="17"/>
  <c r="AL17" i="17"/>
  <c r="AL27" i="17"/>
  <c r="AL20" i="17"/>
  <c r="AL14" i="17"/>
  <c r="AL32" i="17"/>
  <c r="AL29" i="17"/>
  <c r="AL30" i="17"/>
  <c r="AL21" i="17"/>
  <c r="AL31" i="17"/>
  <c r="AL18" i="17"/>
  <c r="AL9" i="17"/>
  <c r="AL22" i="17"/>
  <c r="AL33" i="17"/>
  <c r="AL11" i="17"/>
  <c r="AL23"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6" i="17" l="1"/>
  <c r="AM19" i="17"/>
  <c r="AM13" i="17"/>
  <c r="AM31" i="17"/>
  <c r="AM32" i="17"/>
  <c r="AM14" i="17"/>
  <c r="AM35" i="17"/>
  <c r="AM30" i="17"/>
  <c r="AM20" i="17"/>
  <c r="AM29" i="17"/>
  <c r="AM16" i="17"/>
  <c r="AM17" i="17"/>
  <c r="AM11" i="17"/>
  <c r="AM15" i="17"/>
  <c r="AM18" i="17"/>
  <c r="AM33" i="17"/>
  <c r="AM9" i="17"/>
  <c r="AM34" i="17"/>
  <c r="AM21" i="17"/>
  <c r="AM24" i="17"/>
  <c r="AM22" i="17"/>
  <c r="AM25" i="17"/>
  <c r="AM27" i="17"/>
  <c r="AN7" i="17"/>
  <c r="AN17" i="17" s="1"/>
  <c r="AM23" i="17"/>
  <c r="AM12"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8" i="17" l="1"/>
  <c r="AN23" i="17"/>
  <c r="AN21" i="17"/>
  <c r="AO7" i="17"/>
  <c r="AO26" i="17" s="1"/>
  <c r="AN29" i="17"/>
  <c r="AN28" i="17"/>
  <c r="AN26" i="17"/>
  <c r="AN30" i="17"/>
  <c r="AN24" i="17"/>
  <c r="AN31" i="17"/>
  <c r="AN25" i="17"/>
  <c r="AN32" i="17"/>
  <c r="AN22" i="17"/>
  <c r="AN15" i="17"/>
  <c r="AN34" i="17"/>
  <c r="AN19" i="17"/>
  <c r="AN35" i="17"/>
  <c r="AN12" i="17"/>
  <c r="AN13" i="17"/>
  <c r="AN14" i="17"/>
  <c r="AN20" i="17"/>
  <c r="AN16" i="17"/>
  <c r="AN27" i="17"/>
  <c r="AN33" i="17"/>
  <c r="AN9" i="17"/>
  <c r="AN11"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9" i="17"/>
  <c r="AO28" i="17"/>
  <c r="AO27" i="17"/>
  <c r="AO34" i="17"/>
  <c r="AO24" i="17"/>
  <c r="AO18" i="17"/>
  <c r="AP7" i="17"/>
  <c r="AO31" i="17" l="1"/>
  <c r="AO25" i="17"/>
  <c r="AO13" i="17"/>
  <c r="AO12" i="17"/>
  <c r="AO21" i="17"/>
  <c r="AO32" i="17"/>
  <c r="AO11" i="17"/>
  <c r="AO9" i="17"/>
  <c r="AO33" i="17"/>
  <c r="AO22" i="17"/>
  <c r="AO23" i="17"/>
  <c r="AO19" i="17"/>
  <c r="AO30" i="17"/>
  <c r="AO35" i="17"/>
  <c r="AO15" i="17"/>
  <c r="AO20" i="17"/>
  <c r="AO14" i="17"/>
  <c r="AO16" i="17"/>
  <c r="AO17"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24" i="18"/>
  <c r="AW20" i="18"/>
  <c r="AW15" i="18"/>
  <c r="AW16" i="18"/>
  <c r="AW17" i="18"/>
  <c r="AW18" i="18"/>
  <c r="AW25" i="18"/>
  <c r="AW14" i="18"/>
  <c r="AW29"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8" i="18" l="1"/>
  <c r="AZ22" i="18"/>
  <c r="AZ35" i="18"/>
  <c r="AZ21" i="18"/>
  <c r="AZ33" i="18"/>
  <c r="AZ13" i="18"/>
  <c r="BA7" i="18"/>
  <c r="BA34" i="18" s="1"/>
  <c r="AZ18" i="18"/>
  <c r="AZ14" i="18"/>
  <c r="AZ24" i="18"/>
  <c r="AZ26" i="18"/>
  <c r="AZ34" i="18"/>
  <c r="AZ12" i="18"/>
  <c r="AZ19" i="18"/>
  <c r="AZ23" i="18"/>
  <c r="AZ16" i="18"/>
  <c r="AZ15" i="18"/>
  <c r="AZ27" i="18"/>
  <c r="AZ9" i="18"/>
  <c r="AZ20" i="18"/>
  <c r="AZ30" i="18"/>
  <c r="AZ11" i="18"/>
  <c r="AZ29" i="18"/>
  <c r="AZ31" i="18"/>
  <c r="AZ17" i="18"/>
  <c r="AZ25"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9" i="18" l="1"/>
  <c r="BA16" i="18"/>
  <c r="BA17" i="18"/>
  <c r="BA22" i="18"/>
  <c r="BA19" i="18"/>
  <c r="BA27" i="18"/>
  <c r="BA28" i="18"/>
  <c r="BA29" i="18"/>
  <c r="BA35" i="18"/>
  <c r="BA13" i="18"/>
  <c r="BA25" i="18"/>
  <c r="BA15" i="18"/>
  <c r="BA20" i="18"/>
  <c r="BA21" i="18"/>
  <c r="BA31" i="18"/>
  <c r="BA33" i="18"/>
  <c r="BA23" i="18"/>
  <c r="BA26" i="18"/>
  <c r="BB7" i="18"/>
  <c r="BB35" i="18" s="1"/>
  <c r="BA18" i="18"/>
  <c r="BA30" i="18"/>
  <c r="BA12" i="18"/>
  <c r="BA32" i="18"/>
  <c r="BA24" i="18"/>
  <c r="BA11" i="18"/>
  <c r="BA14"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7" i="18" l="1"/>
  <c r="BC22" i="18" s="1"/>
  <c r="BB12" i="18"/>
  <c r="BB21" i="18"/>
  <c r="BB26" i="18"/>
  <c r="BB14" i="18"/>
  <c r="BB16" i="18"/>
  <c r="BB18" i="18"/>
  <c r="BB27" i="18"/>
  <c r="BB30" i="18"/>
  <c r="BB24" i="18"/>
  <c r="BB28" i="18"/>
  <c r="BB15" i="18"/>
  <c r="BB29" i="18"/>
  <c r="BB20" i="18"/>
  <c r="BB25" i="18"/>
  <c r="BB17" i="18"/>
  <c r="BB32" i="18"/>
  <c r="BB31" i="18"/>
  <c r="BB22" i="18"/>
  <c r="BB33" i="18"/>
  <c r="BB9" i="18"/>
  <c r="BB11" i="18"/>
  <c r="BB23" i="18"/>
  <c r="BB34" i="18"/>
  <c r="BB19" i="18"/>
  <c r="BB13"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2" i="18" l="1"/>
  <c r="BC23" i="18"/>
  <c r="BC28" i="18"/>
  <c r="BC20" i="18"/>
  <c r="BC30" i="18"/>
  <c r="BC29" i="18"/>
  <c r="BC21" i="18"/>
  <c r="BC31" i="18"/>
  <c r="BC27" i="18"/>
  <c r="BC15" i="18"/>
  <c r="BC14" i="18"/>
  <c r="BC19" i="18"/>
  <c r="BC16" i="18"/>
  <c r="BC32" i="18"/>
  <c r="BC13" i="18"/>
  <c r="BC24" i="18"/>
  <c r="BC9" i="18"/>
  <c r="BC17" i="18"/>
  <c r="BC33" i="18"/>
  <c r="BC11" i="18"/>
  <c r="BC25" i="18"/>
  <c r="BC34" i="18"/>
  <c r="BC18" i="18"/>
  <c r="BC26" i="18"/>
  <c r="BC35" i="18"/>
  <c r="BD7" i="18"/>
  <c r="BD35" i="18" s="1"/>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7" i="18" l="1"/>
  <c r="BE14" i="18" s="1"/>
  <c r="BD15" i="18"/>
  <c r="BD33" i="18"/>
  <c r="BD12" i="18"/>
  <c r="BD21" i="18"/>
  <c r="BD13" i="18"/>
  <c r="BD26" i="18"/>
  <c r="BD25" i="18"/>
  <c r="BD9" i="18"/>
  <c r="BD11" i="18"/>
  <c r="BD14" i="18"/>
  <c r="BD18" i="18"/>
  <c r="BD30" i="18"/>
  <c r="BD23" i="18"/>
  <c r="BD27" i="18"/>
  <c r="BD19" i="18"/>
  <c r="BD31" i="18"/>
  <c r="BD29" i="18"/>
  <c r="BD22" i="18"/>
  <c r="BD28" i="18"/>
  <c r="BD32" i="18"/>
  <c r="BD16" i="18"/>
  <c r="BD20" i="18"/>
  <c r="BD34" i="18"/>
  <c r="BD17" i="18"/>
  <c r="BD24"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32" i="18" l="1"/>
  <c r="BE19" i="18"/>
  <c r="BE22" i="18"/>
  <c r="BE15" i="18"/>
  <c r="BE28" i="18"/>
  <c r="BE30" i="18"/>
  <c r="BE11" i="18"/>
  <c r="BE29" i="18"/>
  <c r="BE27" i="18"/>
  <c r="BE31" i="18"/>
  <c r="BE9" i="18"/>
  <c r="BE34" i="18"/>
  <c r="BE33" i="18"/>
  <c r="BE12" i="18"/>
  <c r="BE23" i="18"/>
  <c r="BE16" i="18"/>
  <c r="BE26" i="18"/>
  <c r="BE24" i="18"/>
  <c r="BE20" i="18"/>
  <c r="BE25" i="18"/>
  <c r="BE17" i="18"/>
  <c r="BE35" i="18"/>
  <c r="BF7" i="18"/>
  <c r="BF29" i="18" s="1"/>
  <c r="BE18" i="18"/>
  <c r="BE21" i="18"/>
  <c r="BE13"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7" i="18" l="1"/>
  <c r="BG23" i="18" s="1"/>
  <c r="BF12" i="18"/>
  <c r="BF18" i="18"/>
  <c r="BF21" i="18"/>
  <c r="BF27" i="18"/>
  <c r="BF24" i="18"/>
  <c r="BF30" i="18"/>
  <c r="BF23" i="18"/>
  <c r="BF11" i="18"/>
  <c r="BF35" i="18"/>
  <c r="BF13" i="18"/>
  <c r="BF16" i="18"/>
  <c r="BF19" i="18"/>
  <c r="BF28" i="18"/>
  <c r="BF22" i="18"/>
  <c r="BF6" i="18"/>
  <c r="BF25" i="18"/>
  <c r="BF15" i="18"/>
  <c r="BF31" i="18"/>
  <c r="BF20" i="18"/>
  <c r="BF32" i="18"/>
  <c r="BF14" i="18"/>
  <c r="BF17" i="18"/>
  <c r="BF33" i="18"/>
  <c r="BF9" i="18"/>
  <c r="BF26" i="18"/>
  <c r="BF34"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3" i="18" l="1"/>
  <c r="BH7" i="18"/>
  <c r="BH35" i="18" s="1"/>
  <c r="BG24" i="18"/>
  <c r="BG12" i="18"/>
  <c r="BG19" i="18"/>
  <c r="BG31" i="18"/>
  <c r="BG27" i="18"/>
  <c r="BG20" i="18"/>
  <c r="BG32" i="18"/>
  <c r="BG28" i="18"/>
  <c r="BG30" i="18"/>
  <c r="BG15" i="18"/>
  <c r="BG16" i="18"/>
  <c r="BG33" i="18"/>
  <c r="BG18" i="18"/>
  <c r="BG29" i="18"/>
  <c r="BG14" i="18"/>
  <c r="BG21" i="18"/>
  <c r="BG17" i="18"/>
  <c r="BG34" i="18"/>
  <c r="BG25" i="18"/>
  <c r="BG26" i="18"/>
  <c r="BG35" i="18"/>
  <c r="BG9" i="18"/>
  <c r="BG22" i="18"/>
  <c r="BG11"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16" i="18" l="1"/>
  <c r="BH9" i="18"/>
  <c r="BH27" i="18"/>
  <c r="BH11" i="18"/>
  <c r="BH24" i="18"/>
  <c r="BH19" i="18"/>
  <c r="BH15" i="18"/>
  <c r="BH26" i="18"/>
  <c r="BH25" i="18"/>
  <c r="BH21" i="18"/>
  <c r="BH22" i="18"/>
  <c r="BH12" i="18"/>
  <c r="BH23" i="18"/>
  <c r="BI7" i="18"/>
  <c r="BI30" i="18" s="1"/>
  <c r="BH32" i="18"/>
  <c r="BH13" i="18"/>
  <c r="BH30" i="18"/>
  <c r="BH18" i="18"/>
  <c r="BH31" i="18"/>
  <c r="BH29" i="18"/>
  <c r="BH33" i="18"/>
  <c r="BH14" i="18"/>
  <c r="BH20" i="18"/>
  <c r="BH34" i="18"/>
  <c r="BH17" i="18"/>
  <c r="BH28"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4" i="18" l="1"/>
  <c r="BI25" i="18"/>
  <c r="BI21" i="18"/>
  <c r="BI26" i="18"/>
  <c r="BI31" i="18"/>
  <c r="BI33" i="18"/>
  <c r="BI35" i="18"/>
  <c r="BJ7" i="18"/>
  <c r="BJ25" i="18" s="1"/>
  <c r="BI12" i="18"/>
  <c r="BI11" i="18"/>
  <c r="BI9" i="18"/>
  <c r="BI16" i="18"/>
  <c r="BI17" i="18"/>
  <c r="BI22" i="18"/>
  <c r="BI23" i="18"/>
  <c r="BI27" i="18"/>
  <c r="BI18" i="18"/>
  <c r="BI24" i="18"/>
  <c r="BI14" i="18"/>
  <c r="BI19" i="18"/>
  <c r="BI29" i="18"/>
  <c r="BI20" i="18"/>
  <c r="BI32" i="18"/>
  <c r="BI15" i="18"/>
  <c r="BI28" i="18"/>
  <c r="BI13"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26" i="18" l="1"/>
  <c r="BJ11" i="18"/>
  <c r="BJ21" i="18"/>
  <c r="BJ17" i="18"/>
  <c r="BJ22" i="18"/>
  <c r="BJ23" i="18"/>
  <c r="BJ20" i="18"/>
  <c r="BJ35" i="18"/>
  <c r="BJ13" i="18"/>
  <c r="BJ9" i="18"/>
  <c r="BJ18" i="18"/>
  <c r="BK7" i="18"/>
  <c r="BK31" i="18" s="1"/>
  <c r="BJ12" i="18"/>
  <c r="BJ19" i="18"/>
  <c r="BJ33" i="18"/>
  <c r="BJ28" i="18"/>
  <c r="BJ32" i="18"/>
  <c r="BJ16" i="18"/>
  <c r="BJ34" i="18"/>
  <c r="BJ29" i="18"/>
  <c r="BJ14" i="18"/>
  <c r="BJ27" i="18"/>
  <c r="BJ15" i="18"/>
  <c r="BJ30" i="18"/>
  <c r="BJ31" i="18"/>
  <c r="BJ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3" i="18" l="1"/>
  <c r="BK9" i="18"/>
  <c r="BK17" i="18"/>
  <c r="BK18" i="18"/>
  <c r="BK26" i="18"/>
  <c r="BK22" i="18"/>
  <c r="BL7" i="18"/>
  <c r="BL26" i="18" s="1"/>
  <c r="BK15" i="18"/>
  <c r="BK28" i="18"/>
  <c r="BK23" i="18"/>
  <c r="BK14" i="18"/>
  <c r="BK29" i="18"/>
  <c r="BK11" i="18"/>
  <c r="BK12" i="18"/>
  <c r="BK32" i="18"/>
  <c r="BK20" i="18"/>
  <c r="BK33" i="18"/>
  <c r="BK27" i="18"/>
  <c r="BK19" i="18"/>
  <c r="BK21" i="18"/>
  <c r="BK34" i="18"/>
  <c r="BK24" i="18"/>
  <c r="BK16" i="18"/>
  <c r="BK35" i="18"/>
  <c r="BK25" i="18"/>
  <c r="BK30" i="18"/>
  <c r="BL9" i="18" l="1"/>
  <c r="BL14" i="18"/>
  <c r="BL20" i="18"/>
  <c r="BL22" i="18"/>
  <c r="BL19" i="18"/>
  <c r="BL21" i="18"/>
  <c r="BL30" i="18"/>
  <c r="BL23" i="18"/>
  <c r="BL27" i="18"/>
  <c r="BL29" i="18"/>
  <c r="BL17" i="18"/>
  <c r="BL12" i="18"/>
  <c r="BL16" i="18"/>
  <c r="BL11" i="18"/>
  <c r="BL31" i="18"/>
  <c r="BL33" i="18"/>
  <c r="BL28" i="18"/>
  <c r="BL18" i="18"/>
  <c r="BL32" i="18"/>
  <c r="BL15" i="18"/>
  <c r="BL34" i="18"/>
  <c r="BL24" i="18"/>
  <c r="BL13" i="18"/>
  <c r="BL25" i="18"/>
  <c r="BL35" i="18"/>
  <c r="F15" i="16" l="1"/>
  <c r="F17" i="16"/>
  <c r="I7" i="16" l="1"/>
  <c r="I11" i="16" l="1"/>
  <c r="I20" i="16"/>
  <c r="I32" i="16"/>
  <c r="I21" i="16"/>
  <c r="I23" i="16"/>
  <c r="I19" i="16"/>
  <c r="I30" i="16"/>
  <c r="I24" i="16"/>
  <c r="I15" i="16"/>
  <c r="I26" i="16"/>
  <c r="I25" i="16"/>
  <c r="J7" i="16"/>
  <c r="I22" i="16"/>
  <c r="I9" i="16"/>
  <c r="I16" i="16"/>
  <c r="I18" i="16"/>
  <c r="I14" i="16"/>
  <c r="I28" i="16"/>
  <c r="I27" i="16"/>
  <c r="I6" i="16"/>
  <c r="I29" i="16"/>
  <c r="I12" i="16"/>
  <c r="I17" i="16"/>
  <c r="I13" i="16"/>
  <c r="I31" i="16"/>
  <c r="J9" i="16" l="1"/>
  <c r="J11" i="16"/>
  <c r="J15" i="16"/>
  <c r="J16" i="16"/>
  <c r="J22" i="16"/>
  <c r="J21" i="16"/>
  <c r="J13" i="16"/>
  <c r="K7" i="16"/>
  <c r="J19" i="16"/>
  <c r="J28" i="16"/>
  <c r="J27" i="16"/>
  <c r="J26" i="16"/>
  <c r="J18" i="16"/>
  <c r="J12" i="16"/>
  <c r="J32" i="16"/>
  <c r="J29" i="16"/>
  <c r="J25" i="16"/>
  <c r="J24" i="16"/>
  <c r="J23" i="16"/>
  <c r="J17" i="16"/>
  <c r="J14" i="16"/>
  <c r="J30" i="16"/>
  <c r="J20" i="16"/>
  <c r="J31" i="16"/>
  <c r="K27" i="16" l="1"/>
  <c r="L7" i="16"/>
  <c r="K13" i="16"/>
  <c r="K23" i="16"/>
  <c r="K20" i="16"/>
  <c r="K32" i="16"/>
  <c r="K22" i="16"/>
  <c r="K17" i="16"/>
  <c r="K28" i="16"/>
  <c r="K24" i="16"/>
  <c r="K30" i="16"/>
  <c r="K21" i="16"/>
  <c r="K9" i="16"/>
  <c r="K31" i="16"/>
  <c r="K29" i="16"/>
  <c r="K12" i="16"/>
  <c r="K15" i="16"/>
  <c r="K18" i="16"/>
  <c r="K19" i="16"/>
  <c r="K11" i="16"/>
  <c r="K26" i="16"/>
  <c r="K16" i="16"/>
  <c r="K14" i="16"/>
  <c r="K25" i="16"/>
  <c r="L14" i="16" l="1"/>
  <c r="L19" i="16"/>
  <c r="L27" i="16"/>
  <c r="L23" i="16"/>
  <c r="L29" i="16"/>
  <c r="L12" i="16"/>
  <c r="L26" i="16"/>
  <c r="L30" i="16"/>
  <c r="L15" i="16"/>
  <c r="L9" i="16"/>
  <c r="L21" i="16"/>
  <c r="L16" i="16"/>
  <c r="L11" i="16"/>
  <c r="L17" i="16"/>
  <c r="L18" i="16"/>
  <c r="L24" i="16"/>
  <c r="L31" i="16"/>
  <c r="L32" i="16"/>
  <c r="L28" i="16"/>
  <c r="M7" i="16"/>
  <c r="L20" i="16"/>
  <c r="L13" i="16"/>
  <c r="L22" i="16"/>
  <c r="L25" i="16"/>
  <c r="M26" i="16" l="1"/>
  <c r="M32" i="16"/>
  <c r="M24" i="16"/>
  <c r="M21" i="16"/>
  <c r="M29" i="16"/>
  <c r="M11" i="16"/>
  <c r="M18" i="16"/>
  <c r="M13" i="16"/>
  <c r="M22" i="16"/>
  <c r="M14" i="16"/>
  <c r="M27" i="16"/>
  <c r="N7" i="16"/>
  <c r="M15" i="16"/>
  <c r="M25" i="16"/>
  <c r="M28" i="16"/>
  <c r="M31" i="16"/>
  <c r="M19" i="16"/>
  <c r="M23" i="16"/>
  <c r="M9" i="16"/>
  <c r="M30" i="16"/>
  <c r="M16" i="16"/>
  <c r="M12" i="16"/>
  <c r="M20" i="16"/>
  <c r="M17" i="16"/>
  <c r="N23" i="16" l="1"/>
  <c r="N15" i="16"/>
  <c r="N16" i="16"/>
  <c r="N17" i="16"/>
  <c r="N28" i="16"/>
  <c r="N21" i="16"/>
  <c r="O7" i="16"/>
  <c r="N13" i="16"/>
  <c r="N24" i="16"/>
  <c r="N29" i="16"/>
  <c r="N18" i="16"/>
  <c r="N9" i="16"/>
  <c r="N25" i="16"/>
  <c r="N30" i="16"/>
  <c r="N32" i="16"/>
  <c r="N22" i="16"/>
  <c r="N12" i="16"/>
  <c r="N20" i="16"/>
  <c r="N19" i="16"/>
  <c r="N27" i="16"/>
  <c r="N26" i="16"/>
  <c r="N11" i="16"/>
  <c r="N14" i="16"/>
  <c r="N31" i="16"/>
  <c r="O29" i="16" l="1"/>
  <c r="P7" i="16"/>
  <c r="O28" i="16"/>
  <c r="O23" i="16"/>
  <c r="O11" i="16"/>
  <c r="O18" i="16"/>
  <c r="O30" i="16"/>
  <c r="O32" i="16"/>
  <c r="O21" i="16"/>
  <c r="O27" i="16"/>
  <c r="O15" i="16"/>
  <c r="O31" i="16"/>
  <c r="O17" i="16"/>
  <c r="O14" i="16"/>
  <c r="O20" i="16"/>
  <c r="O22" i="16"/>
  <c r="O16" i="16"/>
  <c r="O24" i="16"/>
  <c r="O25" i="16"/>
  <c r="O12" i="16"/>
  <c r="O9" i="16"/>
  <c r="O13" i="16"/>
  <c r="O26" i="16"/>
  <c r="O19" i="16"/>
  <c r="P24" i="16" l="1"/>
  <c r="P14" i="16"/>
  <c r="P30" i="16"/>
  <c r="P19" i="16"/>
  <c r="P17" i="16"/>
  <c r="P9" i="16"/>
  <c r="P32" i="16"/>
  <c r="P15" i="16"/>
  <c r="P20" i="16"/>
  <c r="P13" i="16"/>
  <c r="P28" i="16"/>
  <c r="P12" i="16"/>
  <c r="P6" i="16"/>
  <c r="P22" i="16"/>
  <c r="P16" i="16"/>
  <c r="Q7" i="16"/>
  <c r="P25" i="16"/>
  <c r="P27" i="16"/>
  <c r="P31" i="16"/>
  <c r="P23" i="16"/>
  <c r="P29" i="16"/>
  <c r="P26" i="16"/>
  <c r="P21" i="16"/>
  <c r="P11" i="16"/>
  <c r="P18" i="16"/>
  <c r="Q29" i="16" l="1"/>
  <c r="Q25" i="16"/>
  <c r="Q32" i="16"/>
  <c r="Q12" i="16"/>
  <c r="Q22" i="16"/>
  <c r="Q13" i="16"/>
  <c r="Q18" i="16"/>
  <c r="Q30" i="16"/>
  <c r="Q20" i="16"/>
  <c r="Q15" i="16"/>
  <c r="Q17" i="16"/>
  <c r="Q9" i="16"/>
  <c r="Q14" i="16"/>
  <c r="Q21" i="16"/>
  <c r="Q16" i="16"/>
  <c r="Q19" i="16"/>
  <c r="Q23" i="16"/>
  <c r="Q24" i="16"/>
  <c r="R7" i="16"/>
  <c r="Q31" i="16"/>
  <c r="Q27" i="16"/>
  <c r="Q11" i="16"/>
  <c r="Q26" i="16"/>
  <c r="Q28" i="16"/>
  <c r="R32" i="16" l="1"/>
  <c r="R11" i="16"/>
  <c r="R27" i="16"/>
  <c r="R29" i="16"/>
  <c r="R24" i="16"/>
  <c r="S7" i="16"/>
  <c r="R18" i="16"/>
  <c r="R20" i="16"/>
  <c r="R9" i="16"/>
  <c r="R16" i="16"/>
  <c r="R19" i="16"/>
  <c r="R13" i="16"/>
  <c r="R30" i="16"/>
  <c r="R31" i="16"/>
  <c r="R28" i="16"/>
  <c r="R26" i="16"/>
  <c r="R21" i="16"/>
  <c r="R17" i="16"/>
  <c r="R15" i="16"/>
  <c r="R25" i="16"/>
  <c r="R23" i="16"/>
  <c r="R14" i="16"/>
  <c r="R22" i="16"/>
  <c r="R12" i="16"/>
  <c r="T7" i="16" l="1"/>
  <c r="S11" i="16"/>
  <c r="S17" i="16"/>
  <c r="S23" i="16"/>
  <c r="S21" i="16"/>
  <c r="S22" i="16"/>
  <c r="S19" i="16"/>
  <c r="S31" i="16"/>
  <c r="S16" i="16"/>
  <c r="S14" i="16"/>
  <c r="S28" i="16"/>
  <c r="S29" i="16"/>
  <c r="S15" i="16"/>
  <c r="S27" i="16"/>
  <c r="S30" i="16"/>
  <c r="S9" i="16"/>
  <c r="S13" i="16"/>
  <c r="S18" i="16"/>
  <c r="S20" i="16"/>
  <c r="S32" i="16"/>
  <c r="S25" i="16"/>
  <c r="S12" i="16"/>
  <c r="S24" i="16"/>
  <c r="S26" i="16"/>
  <c r="T25" i="16" l="1"/>
  <c r="T9" i="16"/>
  <c r="T27" i="16"/>
  <c r="T17" i="16"/>
  <c r="T32" i="16"/>
  <c r="T21" i="16"/>
  <c r="T16" i="16"/>
  <c r="T30" i="16"/>
  <c r="T23" i="16"/>
  <c r="T13" i="16"/>
  <c r="T20" i="16"/>
  <c r="T24" i="16"/>
  <c r="T28" i="16"/>
  <c r="T29" i="16"/>
  <c r="T22" i="16"/>
  <c r="U7" i="16"/>
  <c r="T26" i="16"/>
  <c r="T18" i="16"/>
  <c r="T12" i="16"/>
  <c r="T14" i="16"/>
  <c r="T15" i="16"/>
  <c r="T31" i="16"/>
  <c r="T11" i="16"/>
  <c r="T19" i="16"/>
  <c r="U15" i="16" l="1"/>
  <c r="U32" i="16"/>
  <c r="U13" i="16"/>
  <c r="U18" i="16"/>
  <c r="U17" i="16"/>
  <c r="U26" i="16"/>
  <c r="U28" i="16"/>
  <c r="U31" i="16"/>
  <c r="U24" i="16"/>
  <c r="U21" i="16"/>
  <c r="U29" i="16"/>
  <c r="U25" i="16"/>
  <c r="U27" i="16"/>
  <c r="U30" i="16"/>
  <c r="U14" i="16"/>
  <c r="U16" i="16"/>
  <c r="U11" i="16"/>
  <c r="V7" i="16"/>
  <c r="U12" i="16"/>
  <c r="U22" i="16"/>
  <c r="U9" i="16"/>
  <c r="U23" i="16"/>
  <c r="U20" i="16"/>
  <c r="U19" i="16"/>
  <c r="V26" i="16" l="1"/>
  <c r="V27" i="16"/>
  <c r="V12" i="16"/>
  <c r="V20" i="16"/>
  <c r="V16" i="16"/>
  <c r="V32" i="16"/>
  <c r="W7" i="16"/>
  <c r="V29" i="16"/>
  <c r="V23" i="16"/>
  <c r="V11" i="16"/>
  <c r="V22" i="16"/>
  <c r="V19" i="16"/>
  <c r="V18" i="16"/>
  <c r="V24" i="16"/>
  <c r="V17" i="16"/>
  <c r="V31" i="16"/>
  <c r="V13" i="16"/>
  <c r="V25" i="16"/>
  <c r="V9" i="16"/>
  <c r="V21" i="16"/>
  <c r="V14" i="16"/>
  <c r="V28" i="16"/>
  <c r="V30" i="16"/>
  <c r="V15" i="16"/>
  <c r="W19" i="16" l="1"/>
  <c r="W24" i="16"/>
  <c r="W18" i="16"/>
  <c r="W26" i="16"/>
  <c r="W9" i="16"/>
  <c r="W30" i="16"/>
  <c r="W13" i="16"/>
  <c r="W14" i="16"/>
  <c r="W29" i="16"/>
  <c r="W31" i="16"/>
  <c r="W32" i="16"/>
  <c r="W21" i="16"/>
  <c r="W15" i="16"/>
  <c r="W20" i="16"/>
  <c r="W25" i="16"/>
  <c r="W6" i="16"/>
  <c r="W27" i="16"/>
  <c r="W28" i="16"/>
  <c r="W16" i="16"/>
  <c r="W23" i="16"/>
  <c r="W22" i="16"/>
  <c r="W12" i="16"/>
  <c r="W17" i="16"/>
  <c r="W11" i="16"/>
  <c r="X7" i="16"/>
  <c r="X9" i="16" l="1"/>
  <c r="X14" i="16"/>
  <c r="X30" i="16"/>
  <c r="X16" i="16"/>
  <c r="X13" i="16"/>
  <c r="X19" i="16"/>
  <c r="X29" i="16"/>
  <c r="X31" i="16"/>
  <c r="X23" i="16"/>
  <c r="X11" i="16"/>
  <c r="X20" i="16"/>
  <c r="X18" i="16"/>
  <c r="X15" i="16"/>
  <c r="X27" i="16"/>
  <c r="Y7" i="16"/>
  <c r="X28" i="16"/>
  <c r="X24" i="16"/>
  <c r="X25" i="16"/>
  <c r="X32" i="16"/>
  <c r="X22" i="16"/>
  <c r="X26" i="16"/>
  <c r="X21" i="16"/>
  <c r="X17" i="16"/>
  <c r="X12" i="16"/>
  <c r="Y12" i="16" l="1"/>
  <c r="Y26" i="16"/>
  <c r="Y31" i="16"/>
  <c r="Y24" i="16"/>
  <c r="Y20" i="16"/>
  <c r="Y18" i="16"/>
  <c r="Y13" i="16"/>
  <c r="Y22" i="16"/>
  <c r="Y17" i="16"/>
  <c r="Z7" i="16"/>
  <c r="Y28" i="16"/>
  <c r="Y25" i="16"/>
  <c r="Y23" i="16"/>
  <c r="Y27" i="16"/>
  <c r="Y9" i="16"/>
  <c r="Y21" i="16"/>
  <c r="Y15" i="16"/>
  <c r="Y16" i="16"/>
  <c r="Y32" i="16"/>
  <c r="Y14" i="16"/>
  <c r="Y30" i="16"/>
  <c r="Y29" i="16"/>
  <c r="Y11" i="16"/>
  <c r="Y19" i="16"/>
  <c r="Z27" i="16" l="1"/>
  <c r="Z25" i="16"/>
  <c r="Z23" i="16"/>
  <c r="Z20" i="16"/>
  <c r="Z17" i="16"/>
  <c r="AA7" i="16"/>
  <c r="Z12" i="16"/>
  <c r="Z28" i="16"/>
  <c r="Z9" i="16"/>
  <c r="Z15" i="16"/>
  <c r="Z32" i="16"/>
  <c r="Z30" i="16"/>
  <c r="Z18" i="16"/>
  <c r="Z24" i="16"/>
  <c r="Z26" i="16"/>
  <c r="Z21" i="16"/>
  <c r="Z31" i="16"/>
  <c r="Z11" i="16"/>
  <c r="Z14" i="16"/>
  <c r="Z29" i="16"/>
  <c r="Z22" i="16"/>
  <c r="Z19" i="16"/>
  <c r="Z13" i="16"/>
  <c r="Z16" i="16"/>
  <c r="AA29" i="16" l="1"/>
  <c r="AA31" i="16"/>
  <c r="AA17" i="16"/>
  <c r="AA21" i="16"/>
  <c r="AA13" i="16"/>
  <c r="AA9" i="16"/>
  <c r="AA12" i="16"/>
  <c r="AA32" i="16"/>
  <c r="AA15" i="16"/>
  <c r="AA25" i="16"/>
  <c r="AA20" i="16"/>
  <c r="AA16" i="16"/>
  <c r="AA19" i="16"/>
  <c r="AA30" i="16"/>
  <c r="AA11" i="16"/>
  <c r="AA22" i="16"/>
  <c r="AA28" i="16"/>
  <c r="AA24" i="16"/>
  <c r="AA23" i="16"/>
  <c r="AB7" i="16"/>
  <c r="AA14" i="16"/>
  <c r="AA18" i="16"/>
  <c r="AA27" i="16"/>
  <c r="AA26" i="16"/>
  <c r="AB13" i="16" l="1"/>
  <c r="AB29" i="16"/>
  <c r="AB27" i="16"/>
  <c r="AB19" i="16"/>
  <c r="AB22" i="16"/>
  <c r="AB23" i="16"/>
  <c r="AB24" i="16"/>
  <c r="AB15" i="16"/>
  <c r="AB21" i="16"/>
  <c r="AB28" i="16"/>
  <c r="AB11" i="16"/>
  <c r="AB25" i="16"/>
  <c r="AB32" i="16"/>
  <c r="AB14" i="16"/>
  <c r="AB31" i="16"/>
  <c r="AB20" i="16"/>
  <c r="AB26" i="16"/>
  <c r="AB12" i="16"/>
  <c r="AB17" i="16"/>
  <c r="AB30" i="16"/>
  <c r="AC7" i="16"/>
  <c r="AB18" i="16"/>
  <c r="AB16" i="16"/>
  <c r="AB9" i="16"/>
  <c r="AC11" i="16" l="1"/>
  <c r="AC31" i="16"/>
  <c r="AC25" i="16"/>
  <c r="AC26" i="16"/>
  <c r="AC12" i="16"/>
  <c r="AC27" i="16"/>
  <c r="AD7" i="16"/>
  <c r="AC13" i="16"/>
  <c r="AC19" i="16"/>
  <c r="AC17" i="16"/>
  <c r="AC18" i="16"/>
  <c r="AC32" i="16"/>
  <c r="AC28" i="16"/>
  <c r="AC14" i="16"/>
  <c r="AC29" i="16"/>
  <c r="AC20" i="16"/>
  <c r="AC30" i="16"/>
  <c r="AC16" i="16"/>
  <c r="AC9" i="16"/>
  <c r="AC24" i="16"/>
  <c r="AC15" i="16"/>
  <c r="AC23" i="16"/>
  <c r="AC21" i="16"/>
  <c r="AC22" i="16"/>
  <c r="AD25" i="16" l="1"/>
  <c r="AD23" i="16"/>
  <c r="AD6" i="16"/>
  <c r="AD18" i="16"/>
  <c r="AD21" i="16"/>
  <c r="AD22" i="16"/>
  <c r="AD32" i="16"/>
  <c r="AD11" i="16"/>
  <c r="AD19" i="16"/>
  <c r="AD27" i="16"/>
  <c r="AD24" i="16"/>
  <c r="AD30" i="16"/>
  <c r="AD15" i="16"/>
  <c r="AD17" i="16"/>
  <c r="AD28" i="16"/>
  <c r="AD9" i="16"/>
  <c r="AD26" i="16"/>
  <c r="AD16" i="16"/>
  <c r="AD31" i="16"/>
  <c r="AD29" i="16"/>
  <c r="AD14" i="16"/>
  <c r="AD13" i="16"/>
  <c r="AD20" i="16"/>
  <c r="AD12" i="16"/>
  <c r="AE7" i="16"/>
  <c r="AE9" i="16" l="1"/>
  <c r="AE32" i="16"/>
  <c r="AE26" i="16"/>
  <c r="AE13" i="16"/>
  <c r="AE14" i="16"/>
  <c r="AE23" i="16"/>
  <c r="AE31" i="16"/>
  <c r="AE20" i="16"/>
  <c r="AE27" i="16"/>
  <c r="AE17" i="16"/>
  <c r="AE25" i="16"/>
  <c r="AE29" i="16"/>
  <c r="AE16" i="16"/>
  <c r="AE12" i="16"/>
  <c r="AE18" i="16"/>
  <c r="AE21" i="16"/>
  <c r="AE19" i="16"/>
  <c r="AE11" i="16"/>
  <c r="AE22" i="16"/>
  <c r="AE28" i="16"/>
  <c r="AE15" i="16"/>
  <c r="AE24" i="16"/>
  <c r="AE30" i="16"/>
  <c r="AF7" i="16"/>
  <c r="AF27" i="16" l="1"/>
  <c r="AF15" i="16"/>
  <c r="AF9" i="16"/>
  <c r="AF30" i="16"/>
  <c r="AF23" i="16"/>
  <c r="AF12" i="16"/>
  <c r="AF28" i="16"/>
  <c r="AF26" i="16"/>
  <c r="AG7" i="16"/>
  <c r="AF13" i="16"/>
  <c r="AF22" i="16"/>
  <c r="AF14" i="16"/>
  <c r="AF11" i="16"/>
  <c r="AF29" i="16"/>
  <c r="AF32" i="16"/>
  <c r="AF16" i="16"/>
  <c r="AF21" i="16"/>
  <c r="AF24" i="16"/>
  <c r="AF19" i="16"/>
  <c r="AF31" i="16"/>
  <c r="AF25" i="16"/>
  <c r="AF17" i="16"/>
  <c r="AF20" i="16"/>
  <c r="AF18" i="16"/>
  <c r="AG20" i="16" l="1"/>
  <c r="AG25" i="16"/>
  <c r="AG24" i="16"/>
  <c r="AG23" i="16"/>
  <c r="AH7" i="16"/>
  <c r="AG29" i="16"/>
  <c r="AG19" i="16"/>
  <c r="AG16" i="16"/>
  <c r="AG22" i="16"/>
  <c r="AG30" i="16"/>
  <c r="AG28" i="16"/>
  <c r="AG32" i="16"/>
  <c r="AG27" i="16"/>
  <c r="AG15" i="16"/>
  <c r="AG18" i="16"/>
  <c r="AG26" i="16"/>
  <c r="AG13" i="16"/>
  <c r="AG14" i="16"/>
  <c r="AG11" i="16"/>
  <c r="AG9" i="16"/>
  <c r="AG17" i="16"/>
  <c r="AG21" i="16"/>
  <c r="AG31" i="16"/>
  <c r="AG12" i="16"/>
  <c r="AH15" i="16" l="1"/>
  <c r="AH28" i="16"/>
  <c r="AH23" i="16"/>
  <c r="AH12" i="16"/>
  <c r="AH21" i="16"/>
  <c r="AH16" i="16"/>
  <c r="AH13" i="16"/>
  <c r="AH19" i="16"/>
  <c r="AH29" i="16"/>
  <c r="AH20" i="16"/>
  <c r="AH24" i="16"/>
  <c r="AH9" i="16"/>
  <c r="AH26" i="16"/>
  <c r="AH18" i="16"/>
  <c r="AH30" i="16"/>
  <c r="AI7" i="16"/>
  <c r="AH14" i="16"/>
  <c r="AH31" i="16"/>
  <c r="AH32" i="16"/>
  <c r="AH22" i="16"/>
  <c r="AH17" i="16"/>
  <c r="AH11" i="16"/>
  <c r="AH27" i="16"/>
  <c r="AH25" i="16"/>
  <c r="AI9" i="16" l="1"/>
  <c r="AI12" i="16"/>
  <c r="AI32" i="16"/>
  <c r="AI15" i="16"/>
  <c r="AI31" i="16"/>
  <c r="AI26" i="16"/>
  <c r="AI27" i="16"/>
  <c r="AI23" i="16"/>
  <c r="AI21" i="16"/>
  <c r="AI20" i="16"/>
  <c r="AI18" i="16"/>
  <c r="AI17" i="16"/>
  <c r="AI16" i="16"/>
  <c r="AI30" i="16"/>
  <c r="AI11" i="16"/>
  <c r="AI24" i="16"/>
  <c r="AJ7" i="16"/>
  <c r="AI25" i="16"/>
  <c r="AI19" i="16"/>
  <c r="AI13" i="16"/>
  <c r="AI14" i="16"/>
  <c r="AI29" i="16"/>
  <c r="AI22" i="16"/>
  <c r="AI28" i="16"/>
  <c r="AJ28" i="16" l="1"/>
  <c r="AJ25" i="16"/>
  <c r="AJ16" i="16"/>
  <c r="AJ21" i="16"/>
  <c r="AJ12" i="16"/>
  <c r="AJ24" i="16"/>
  <c r="AJ20" i="16"/>
  <c r="AJ17" i="16"/>
  <c r="AK7" i="16"/>
  <c r="AJ11" i="16"/>
  <c r="AJ23" i="16"/>
  <c r="AJ27" i="16"/>
  <c r="AJ15" i="16"/>
  <c r="AJ30" i="16"/>
  <c r="AJ18" i="16"/>
  <c r="AJ29" i="16"/>
  <c r="AJ14" i="16"/>
  <c r="AJ31" i="16"/>
  <c r="AJ32" i="16"/>
  <c r="AJ26" i="16"/>
  <c r="AJ9" i="16"/>
  <c r="AJ13" i="16"/>
  <c r="AJ22" i="16"/>
  <c r="AJ19" i="16"/>
  <c r="AK28" i="16" l="1"/>
  <c r="AL7" i="16"/>
  <c r="AK18" i="16"/>
  <c r="AK22" i="16"/>
  <c r="AK6" i="16"/>
  <c r="AK9" i="16"/>
  <c r="AK16" i="16"/>
  <c r="AK20" i="16"/>
  <c r="AK25" i="16"/>
  <c r="AK12" i="16"/>
  <c r="AK13" i="16"/>
  <c r="AK17" i="16"/>
  <c r="AK27" i="16"/>
  <c r="AK24" i="16"/>
  <c r="AK26" i="16"/>
  <c r="AK15" i="16"/>
  <c r="AK30" i="16"/>
  <c r="AK32" i="16"/>
  <c r="AK23" i="16"/>
  <c r="AK31" i="16"/>
  <c r="AK29" i="16"/>
  <c r="AK21" i="16"/>
  <c r="AK11" i="16"/>
  <c r="AK19" i="16"/>
  <c r="AK14" i="16"/>
  <c r="AL21" i="16" l="1"/>
  <c r="AL16" i="16"/>
  <c r="AL20" i="16"/>
  <c r="AL13" i="16"/>
  <c r="AL18" i="16"/>
  <c r="AL30" i="16"/>
  <c r="AL24" i="16"/>
  <c r="AL31" i="16"/>
  <c r="AL29" i="16"/>
  <c r="AL19" i="16"/>
  <c r="AL11" i="16"/>
  <c r="AL12" i="16"/>
  <c r="AL28" i="16"/>
  <c r="AL9" i="16"/>
  <c r="AM7" i="16"/>
  <c r="AL23" i="16"/>
  <c r="AL27" i="16"/>
  <c r="AL14" i="16"/>
  <c r="AL17" i="16"/>
  <c r="AL25" i="16"/>
  <c r="AL26" i="16"/>
  <c r="AL22" i="16"/>
  <c r="AL15" i="16"/>
  <c r="AL32" i="16"/>
  <c r="AM16" i="16" l="1"/>
  <c r="AM24" i="16"/>
  <c r="AM27" i="16"/>
  <c r="AM23" i="16"/>
  <c r="AM21" i="16"/>
  <c r="AM20" i="16"/>
  <c r="AM14" i="16"/>
  <c r="AM19" i="16"/>
  <c r="AM28" i="16"/>
  <c r="AM31" i="16"/>
  <c r="AM30" i="16"/>
  <c r="AM13" i="16"/>
  <c r="AM22" i="16"/>
  <c r="AM9" i="16"/>
  <c r="AM25" i="16"/>
  <c r="AM17" i="16"/>
  <c r="AM12" i="16"/>
  <c r="AN7" i="16"/>
  <c r="AM26" i="16"/>
  <c r="AM29" i="16"/>
  <c r="AM15" i="16"/>
  <c r="AM18" i="16"/>
  <c r="AM11" i="16"/>
  <c r="AM32" i="16"/>
  <c r="AN29" i="16" l="1"/>
  <c r="AN18" i="16"/>
  <c r="AN20" i="16"/>
  <c r="AN14" i="16"/>
  <c r="AN16" i="16"/>
  <c r="AN21" i="16"/>
  <c r="AN24" i="16"/>
  <c r="AO7" i="16"/>
  <c r="AN27" i="16"/>
  <c r="AN11" i="16"/>
  <c r="AN28" i="16"/>
  <c r="AN19" i="16"/>
  <c r="AN22" i="16"/>
  <c r="AN26" i="16"/>
  <c r="AN9" i="16"/>
  <c r="AN15" i="16"/>
  <c r="AN23" i="16"/>
  <c r="AN32" i="16"/>
  <c r="AN30" i="16"/>
  <c r="AN25" i="16"/>
  <c r="AN31" i="16"/>
  <c r="AN12" i="16"/>
  <c r="AN17" i="16"/>
  <c r="AN13" i="16"/>
  <c r="AO9" i="16" l="1"/>
  <c r="AO17" i="16"/>
  <c r="AP7" i="16"/>
  <c r="AO22" i="16"/>
  <c r="AO12" i="16"/>
  <c r="AO28" i="16"/>
  <c r="AO14" i="16"/>
  <c r="AO19" i="16"/>
  <c r="AO29" i="16"/>
  <c r="AO23" i="16"/>
  <c r="AO18" i="16"/>
  <c r="AO32" i="16"/>
  <c r="AO30" i="16"/>
  <c r="AO15" i="16"/>
  <c r="AO25" i="16"/>
  <c r="AO26" i="16"/>
  <c r="AO24" i="16"/>
  <c r="AO16" i="16"/>
  <c r="AO20" i="16"/>
  <c r="AO31" i="16"/>
  <c r="AO21" i="16"/>
  <c r="AO11" i="16"/>
  <c r="AO27" i="16"/>
  <c r="AO13" i="16"/>
  <c r="AP21" i="16" l="1"/>
  <c r="AP18" i="16"/>
  <c r="AP19" i="16"/>
  <c r="AP17" i="16"/>
  <c r="AP16" i="16"/>
  <c r="AP29" i="16"/>
  <c r="AP30" i="16"/>
  <c r="AP28" i="16"/>
  <c r="AP12" i="16"/>
  <c r="AP25" i="16"/>
  <c r="AP14" i="16"/>
  <c r="AQ7" i="16"/>
  <c r="AP15" i="16"/>
  <c r="AP20" i="16"/>
  <c r="AP32" i="16"/>
  <c r="AP13" i="16"/>
  <c r="AP26" i="16"/>
  <c r="AP24" i="16"/>
  <c r="AP22" i="16"/>
  <c r="AP27" i="16"/>
  <c r="AP11" i="16"/>
  <c r="AP31" i="16"/>
  <c r="AP9" i="16"/>
  <c r="AP23" i="16"/>
  <c r="AQ29" i="16" l="1"/>
  <c r="AQ16" i="16"/>
  <c r="AQ17" i="16"/>
  <c r="AQ12" i="16"/>
  <c r="AQ19" i="16"/>
  <c r="AQ21" i="16"/>
  <c r="AQ13" i="16"/>
  <c r="AQ9" i="16"/>
  <c r="AQ15" i="16"/>
  <c r="AQ20" i="16"/>
  <c r="AQ27" i="16"/>
  <c r="AQ30" i="16"/>
  <c r="AQ24" i="16"/>
  <c r="AQ11" i="16"/>
  <c r="AQ18" i="16"/>
  <c r="AQ26" i="16"/>
  <c r="AQ28" i="16"/>
  <c r="AQ25" i="16"/>
  <c r="AQ32" i="16"/>
  <c r="AQ23" i="16"/>
  <c r="AQ22" i="16"/>
  <c r="AQ31" i="16"/>
  <c r="AR7" i="16"/>
  <c r="AQ14" i="16"/>
  <c r="AR20" i="16" l="1"/>
  <c r="AR22" i="16"/>
  <c r="AR19" i="16"/>
  <c r="AR18" i="16"/>
  <c r="AS7" i="16"/>
  <c r="AR12" i="16"/>
  <c r="AR13" i="16"/>
  <c r="AR24" i="16"/>
  <c r="AR25" i="16"/>
  <c r="AR28" i="16"/>
  <c r="AR16" i="16"/>
  <c r="AR17" i="16"/>
  <c r="AR9" i="16"/>
  <c r="AR29" i="16"/>
  <c r="AR31" i="16"/>
  <c r="AR26" i="16"/>
  <c r="AR11" i="16"/>
  <c r="AR23" i="16"/>
  <c r="AR6" i="16"/>
  <c r="AR21" i="16"/>
  <c r="AR14" i="16"/>
  <c r="AR30" i="16"/>
  <c r="AR15" i="16"/>
  <c r="AR27" i="16"/>
  <c r="AR32" i="16"/>
  <c r="AT7" i="16" l="1"/>
  <c r="AS18" i="16"/>
  <c r="AS25" i="16"/>
  <c r="AS16" i="16"/>
  <c r="AS23" i="16"/>
  <c r="AS19" i="16"/>
  <c r="AS22" i="16"/>
  <c r="AS13" i="16"/>
  <c r="AS28" i="16"/>
  <c r="AS24" i="16"/>
  <c r="AS26" i="16"/>
  <c r="AS32" i="16"/>
  <c r="AS12" i="16"/>
  <c r="AS20" i="16"/>
  <c r="AS9" i="16"/>
  <c r="AS31" i="16"/>
  <c r="AS11" i="16"/>
  <c r="AS15" i="16"/>
  <c r="AS29" i="16"/>
  <c r="AS30" i="16"/>
  <c r="AS14" i="16"/>
  <c r="AS27" i="16"/>
  <c r="AS17" i="16"/>
  <c r="AS21" i="16"/>
  <c r="AT15" i="16" l="1"/>
  <c r="AT27" i="16"/>
  <c r="AT30" i="16"/>
  <c r="AT24" i="16"/>
  <c r="AT29" i="16"/>
  <c r="AT31" i="16"/>
  <c r="AT14" i="16"/>
  <c r="AT16" i="16"/>
  <c r="AT28" i="16"/>
  <c r="AT11" i="16"/>
  <c r="AT23" i="16"/>
  <c r="AT17" i="16"/>
  <c r="AT19" i="16"/>
  <c r="AT22" i="16"/>
  <c r="AT21" i="16"/>
  <c r="AT32" i="16"/>
  <c r="AU7" i="16"/>
  <c r="AT26" i="16"/>
  <c r="AT13" i="16"/>
  <c r="AT20" i="16"/>
  <c r="AT25" i="16"/>
  <c r="AT18" i="16"/>
  <c r="AT12" i="16"/>
  <c r="AT9" i="16"/>
  <c r="AU11" i="16" l="1"/>
  <c r="AU25" i="16"/>
  <c r="AU20" i="16"/>
  <c r="AU21" i="16"/>
  <c r="AU29" i="16"/>
  <c r="AU17" i="16"/>
  <c r="AU27" i="16"/>
  <c r="AU30" i="16"/>
  <c r="AU16" i="16"/>
  <c r="AU9" i="16"/>
  <c r="AU18" i="16"/>
  <c r="AU19" i="16"/>
  <c r="AU32" i="16"/>
  <c r="AU24" i="16"/>
  <c r="AU23" i="16"/>
  <c r="AU31" i="16"/>
  <c r="AU28" i="16"/>
  <c r="AU12" i="16"/>
  <c r="AU13" i="16"/>
  <c r="AU15" i="16"/>
  <c r="AU26" i="16"/>
  <c r="AU14" i="16"/>
  <c r="AV7" i="16"/>
  <c r="AU22" i="16"/>
  <c r="AV19" i="16" l="1"/>
  <c r="AV27" i="16"/>
  <c r="AV16" i="16"/>
  <c r="AV14" i="16"/>
  <c r="AV9" i="16"/>
  <c r="AV23" i="16"/>
  <c r="AW7" i="16"/>
  <c r="AV32" i="16"/>
  <c r="AV15" i="16"/>
  <c r="AV17" i="16"/>
  <c r="AV28" i="16"/>
  <c r="AV22" i="16"/>
  <c r="AV30" i="16"/>
  <c r="AV21" i="16"/>
  <c r="AV18" i="16"/>
  <c r="AV11" i="16"/>
  <c r="AV29" i="16"/>
  <c r="AV25" i="16"/>
  <c r="AV12" i="16"/>
  <c r="AV13" i="16"/>
  <c r="AV24" i="16"/>
  <c r="AV20" i="16"/>
  <c r="AV26" i="16"/>
  <c r="AV31" i="16"/>
  <c r="AX7" i="16" l="1"/>
  <c r="AW11" i="16"/>
  <c r="AW19" i="16"/>
  <c r="AW30" i="16"/>
  <c r="AW23" i="16"/>
  <c r="AW18" i="16"/>
  <c r="AW17" i="16"/>
  <c r="AW12" i="16"/>
  <c r="AW29" i="16"/>
  <c r="AW26" i="16"/>
  <c r="AW21" i="16"/>
  <c r="AW31" i="16"/>
  <c r="AW14" i="16"/>
  <c r="AW22" i="16"/>
  <c r="AW24" i="16"/>
  <c r="AW15" i="16"/>
  <c r="AW20" i="16"/>
  <c r="AW16" i="16"/>
  <c r="AW27" i="16"/>
  <c r="AW32" i="16"/>
  <c r="AW25" i="16"/>
  <c r="AW9" i="16"/>
  <c r="AW13" i="16"/>
  <c r="AW28" i="16"/>
  <c r="AX25" i="16" l="1"/>
  <c r="AX14" i="16"/>
  <c r="AX18" i="16"/>
  <c r="AX30" i="16"/>
  <c r="AX13" i="16"/>
  <c r="AX16" i="16"/>
  <c r="AX9" i="16"/>
  <c r="AX21" i="16"/>
  <c r="AX27" i="16"/>
  <c r="AX24" i="16"/>
  <c r="AX12" i="16"/>
  <c r="AX23" i="16"/>
  <c r="AX32" i="16"/>
  <c r="AX29" i="16"/>
  <c r="AX11" i="16"/>
  <c r="AX22" i="16"/>
  <c r="AX20" i="16"/>
  <c r="AX17" i="16"/>
  <c r="AY7" i="16"/>
  <c r="AX15" i="16"/>
  <c r="AX26" i="16"/>
  <c r="AX31" i="16"/>
  <c r="AX19" i="16"/>
  <c r="AX28" i="16"/>
  <c r="AY12" i="16" l="1"/>
  <c r="AY15" i="16"/>
  <c r="AY9" i="16"/>
  <c r="AY27" i="16"/>
  <c r="AY19" i="16"/>
  <c r="AY6" i="16"/>
  <c r="AY29" i="16"/>
  <c r="AY11" i="16"/>
  <c r="AY23" i="16"/>
  <c r="AZ7" i="16"/>
  <c r="AY25" i="16"/>
  <c r="AY16" i="16"/>
  <c r="AY17" i="16"/>
  <c r="AY32" i="16"/>
  <c r="AY28" i="16"/>
  <c r="AY24" i="16"/>
  <c r="AY31" i="16"/>
  <c r="AY22" i="16"/>
  <c r="AY14" i="16"/>
  <c r="AY18" i="16"/>
  <c r="AY30" i="16"/>
  <c r="AY21" i="16"/>
  <c r="AY13" i="16"/>
  <c r="AY26" i="16"/>
  <c r="AY20" i="16"/>
  <c r="AZ22" i="16" l="1"/>
  <c r="AZ27" i="16"/>
  <c r="AZ19" i="16"/>
  <c r="BA7" i="16"/>
  <c r="AZ25" i="16"/>
  <c r="AZ14" i="16"/>
  <c r="AZ13" i="16"/>
  <c r="AZ29" i="16"/>
  <c r="AZ12" i="16"/>
  <c r="AZ32" i="16"/>
  <c r="AZ20" i="16"/>
  <c r="AZ30" i="16"/>
  <c r="AZ23" i="16"/>
  <c r="AZ18" i="16"/>
  <c r="AZ9" i="16"/>
  <c r="AZ17" i="16"/>
  <c r="AZ28" i="16"/>
  <c r="AZ11" i="16"/>
  <c r="AZ26" i="16"/>
  <c r="AZ15" i="16"/>
  <c r="AZ16" i="16"/>
  <c r="AZ24" i="16"/>
  <c r="AZ21" i="16"/>
  <c r="AZ31" i="16"/>
  <c r="BA12" i="16" l="1"/>
  <c r="BA15" i="16"/>
  <c r="BA26" i="16"/>
  <c r="BA14" i="16"/>
  <c r="BA22" i="16"/>
  <c r="BA32" i="16"/>
  <c r="BA13" i="16"/>
  <c r="BA9" i="16"/>
  <c r="BA29" i="16"/>
  <c r="BA23" i="16"/>
  <c r="BA25" i="16"/>
  <c r="BA16" i="16"/>
  <c r="BA19" i="16"/>
  <c r="BA18" i="16"/>
  <c r="BA11" i="16"/>
  <c r="BA31" i="16"/>
  <c r="BA20" i="16"/>
  <c r="BB7" i="16"/>
  <c r="BA27" i="16"/>
  <c r="BA28" i="16"/>
  <c r="BA17" i="16"/>
  <c r="BA24" i="16"/>
  <c r="BA30" i="16"/>
  <c r="BA21" i="16"/>
  <c r="BB29" i="16" l="1"/>
  <c r="BB25" i="16"/>
  <c r="BB31" i="16"/>
  <c r="BB20" i="16"/>
  <c r="BB11" i="16"/>
  <c r="BB21" i="16"/>
  <c r="BB23" i="16"/>
  <c r="BB14" i="16"/>
  <c r="BB9" i="16"/>
  <c r="BB18" i="16"/>
  <c r="BC7" i="16"/>
  <c r="BB16" i="16"/>
  <c r="BB24" i="16"/>
  <c r="BB26" i="16"/>
  <c r="BB28" i="16"/>
  <c r="BB32" i="16"/>
  <c r="BB27" i="16"/>
  <c r="BB30" i="16"/>
  <c r="BB19" i="16"/>
  <c r="BB12" i="16"/>
  <c r="BB13" i="16"/>
  <c r="BB15" i="16"/>
  <c r="BB22" i="16"/>
  <c r="BB17" i="16"/>
  <c r="BC14" i="16" l="1"/>
  <c r="BC21" i="16"/>
  <c r="BC18" i="16"/>
  <c r="BC15" i="16"/>
  <c r="BC29" i="16"/>
  <c r="BC27" i="16"/>
  <c r="BC9" i="16"/>
  <c r="BC13" i="16"/>
  <c r="BC19" i="16"/>
  <c r="BC11" i="16"/>
  <c r="BD7" i="16"/>
  <c r="BC25" i="16"/>
  <c r="BC23" i="16"/>
  <c r="BC22" i="16"/>
  <c r="BC28" i="16"/>
  <c r="BC32" i="16"/>
  <c r="BC12" i="16"/>
  <c r="BC17" i="16"/>
  <c r="BC16" i="16"/>
  <c r="BC31" i="16"/>
  <c r="BC30" i="16"/>
  <c r="BC24" i="16"/>
  <c r="BC20" i="16"/>
  <c r="BC26" i="16"/>
  <c r="BD14" i="16" l="1"/>
  <c r="BD21" i="16"/>
  <c r="BD28" i="16"/>
  <c r="BD11" i="16"/>
  <c r="BE7" i="16"/>
  <c r="BD26" i="16"/>
  <c r="BD17" i="16"/>
  <c r="BD16" i="16"/>
  <c r="BD31" i="16"/>
  <c r="BD18" i="16"/>
  <c r="BD29" i="16"/>
  <c r="BD22" i="16"/>
  <c r="BD20" i="16"/>
  <c r="BD9" i="16"/>
  <c r="BD15" i="16"/>
  <c r="BD13" i="16"/>
  <c r="BD30" i="16"/>
  <c r="BD32" i="16"/>
  <c r="BD19" i="16"/>
  <c r="BD25" i="16"/>
  <c r="BD12" i="16"/>
  <c r="BD23" i="16"/>
  <c r="BD27" i="16"/>
  <c r="BD24" i="16"/>
  <c r="BE30" i="16" l="1"/>
  <c r="BE26" i="16"/>
  <c r="BE22" i="16"/>
  <c r="BE16" i="16"/>
  <c r="BE14" i="16"/>
  <c r="BE24" i="16"/>
  <c r="BE21" i="16"/>
  <c r="BE25" i="16"/>
  <c r="BE17" i="16"/>
  <c r="BE12" i="16"/>
  <c r="BE23" i="16"/>
  <c r="BE28" i="16"/>
  <c r="BE20" i="16"/>
  <c r="BE15" i="16"/>
  <c r="BE29" i="16"/>
  <c r="BE19" i="16"/>
  <c r="BF7" i="16"/>
  <c r="BE11" i="16"/>
  <c r="BE27" i="16"/>
  <c r="BE31" i="16"/>
  <c r="BE18" i="16"/>
  <c r="BE9" i="16"/>
  <c r="BE32" i="16"/>
  <c r="BE13" i="16"/>
  <c r="BF21" i="16" l="1"/>
  <c r="BF11" i="16"/>
  <c r="BF31" i="16"/>
  <c r="BF19" i="16"/>
  <c r="BF29" i="16"/>
  <c r="BF30" i="16"/>
  <c r="BF12" i="16"/>
  <c r="BF20" i="16"/>
  <c r="BF14" i="16"/>
  <c r="BF6" i="16"/>
  <c r="BF24" i="16"/>
  <c r="BF28" i="16"/>
  <c r="BF9" i="16"/>
  <c r="BF15" i="16"/>
  <c r="BF17" i="16"/>
  <c r="BF32" i="16"/>
  <c r="BF23" i="16"/>
  <c r="BF16" i="16"/>
  <c r="BF25" i="16"/>
  <c r="BF13" i="16"/>
  <c r="BG7" i="16"/>
  <c r="BF18" i="16"/>
  <c r="BF27" i="16"/>
  <c r="BF26" i="16"/>
  <c r="BF22" i="16"/>
  <c r="BG26" i="16" l="1"/>
  <c r="BG17" i="16"/>
  <c r="BG11" i="16"/>
  <c r="BG20" i="16"/>
  <c r="BG31" i="16"/>
  <c r="BG25" i="16"/>
  <c r="BH7" i="16"/>
  <c r="BG16" i="16"/>
  <c r="BG19" i="16"/>
  <c r="BG12" i="16"/>
  <c r="BG15" i="16"/>
  <c r="BG21" i="16"/>
  <c r="BG29" i="16"/>
  <c r="BG32" i="16"/>
  <c r="BG22" i="16"/>
  <c r="BG18" i="16"/>
  <c r="BG30" i="16"/>
  <c r="BG28" i="16"/>
  <c r="BG13" i="16"/>
  <c r="BG14" i="16"/>
  <c r="BG9" i="16"/>
  <c r="BG23" i="16"/>
  <c r="BG24" i="16"/>
  <c r="BG27" i="16"/>
  <c r="BH26" i="16" l="1"/>
  <c r="BH18" i="16"/>
  <c r="BI7" i="16"/>
  <c r="BH12" i="16"/>
  <c r="BH23" i="16"/>
  <c r="BH31" i="16"/>
  <c r="BH28" i="16"/>
  <c r="BH11" i="16"/>
  <c r="BH20" i="16"/>
  <c r="BH17" i="16"/>
  <c r="BH15" i="16"/>
  <c r="BH19" i="16"/>
  <c r="BH27" i="16"/>
  <c r="BH14" i="16"/>
  <c r="BH32" i="16"/>
  <c r="BH9" i="16"/>
  <c r="BH21" i="16"/>
  <c r="BH25" i="16"/>
  <c r="BH22" i="16"/>
  <c r="BH16" i="16"/>
  <c r="BH13" i="16"/>
  <c r="BH30" i="16"/>
  <c r="BH29" i="16"/>
  <c r="BH24" i="16"/>
  <c r="BI14" i="16" l="1"/>
  <c r="BI23" i="16"/>
  <c r="BI30" i="16"/>
  <c r="BI12" i="16"/>
  <c r="BI24" i="16"/>
  <c r="BI21" i="16"/>
  <c r="BI25" i="16"/>
  <c r="BI26" i="16"/>
  <c r="BI11" i="16"/>
  <c r="BI19" i="16"/>
  <c r="BI20" i="16"/>
  <c r="BI15" i="16"/>
  <c r="BI13" i="16"/>
  <c r="BI22" i="16"/>
  <c r="BJ7" i="16"/>
  <c r="BI18" i="16"/>
  <c r="BI16" i="16"/>
  <c r="BI29" i="16"/>
  <c r="BI31" i="16"/>
  <c r="BI32" i="16"/>
  <c r="BI17" i="16"/>
  <c r="BI9" i="16"/>
  <c r="BI28" i="16"/>
  <c r="BI27" i="16"/>
  <c r="BJ21" i="16" l="1"/>
  <c r="BJ24" i="16"/>
  <c r="BJ26" i="16"/>
  <c r="BJ19" i="16"/>
  <c r="BJ11" i="16"/>
  <c r="BJ32" i="16"/>
  <c r="BJ30" i="16"/>
  <c r="BJ13" i="16"/>
  <c r="BJ20" i="16"/>
  <c r="BJ27" i="16"/>
  <c r="BJ15" i="16"/>
  <c r="BJ17" i="16"/>
  <c r="BJ29" i="16"/>
  <c r="BJ25" i="16"/>
  <c r="BJ16" i="16"/>
  <c r="BJ28" i="16"/>
  <c r="BJ12" i="16"/>
  <c r="BJ9" i="16"/>
  <c r="BJ22" i="16"/>
  <c r="BK7" i="16"/>
  <c r="BJ31" i="16"/>
  <c r="BJ18" i="16"/>
  <c r="BJ23" i="16"/>
  <c r="BJ14" i="16"/>
  <c r="BK31" i="16" l="1"/>
  <c r="BK15" i="16"/>
  <c r="BK23" i="16"/>
  <c r="BK12" i="16"/>
  <c r="BK29" i="16"/>
  <c r="BK19" i="16"/>
  <c r="BL7" i="16"/>
  <c r="BK21" i="16"/>
  <c r="BK22" i="16"/>
  <c r="BK11" i="16"/>
  <c r="BK14" i="16"/>
  <c r="BK28" i="16"/>
  <c r="BK9" i="16"/>
  <c r="BK24" i="16"/>
  <c r="BK32" i="16"/>
  <c r="BK18" i="16"/>
  <c r="BK27" i="16"/>
  <c r="BK25" i="16"/>
  <c r="BK16" i="16"/>
  <c r="BK20" i="16"/>
  <c r="BK13" i="16"/>
  <c r="BK26" i="16"/>
  <c r="BK17" i="16"/>
  <c r="BK30" i="16"/>
  <c r="BL13" i="16" l="1"/>
  <c r="BL14" i="16"/>
  <c r="BL25" i="16"/>
  <c r="BL29" i="16"/>
  <c r="BL31" i="16"/>
  <c r="BL32" i="16"/>
  <c r="BL16" i="16"/>
  <c r="BL12" i="16"/>
  <c r="BL20" i="16"/>
  <c r="BL27" i="16"/>
  <c r="BL18" i="16"/>
  <c r="BL11" i="16"/>
  <c r="BL30" i="16"/>
  <c r="BL9" i="16"/>
  <c r="BL21" i="16"/>
  <c r="BL28" i="16"/>
  <c r="BL22" i="16"/>
  <c r="BL26" i="16"/>
  <c r="BL17" i="16"/>
  <c r="BL23" i="16"/>
  <c r="BL24" i="16"/>
  <c r="BL19"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<sst xmlns="http://schemas.openxmlformats.org/spreadsheetml/2006/main" count="205" uniqueCount="97">
  <si>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</si>
  <si>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</si>
  <si>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</si>
  <si>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</si>
  <si>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</si>
  <si>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</si>
  <si>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</si>
  <si>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</si>
  <si>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</si>
  <si>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</si>
  <si>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</si>
  <si>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</si>
  <si>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</si>
  <si>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</si>
  <si>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</si>
  <si>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</si>
  <si>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</si>
  <si>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</si>
  <si>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</si>
  <si>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</si>
  <si>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</si>
  <si>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</si>
  <si>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</si>
  <si>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</si>
  <si>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</si>
  <si>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</si>
  <si>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</si>
  <si>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</si>
  <si>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</si>
  <si>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</si>
  <si>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</si>
  <si>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</si>
  <si>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</si>
  <si>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</si>
  <si>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</si>
  <si>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</si>
  <si>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</si>
  <si>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</si>
  <si>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</si>
  <si>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</si>
  <si>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</si>
  <si>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</si>
  <si>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</si>
  <si>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</si>
  <si>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</si>
  <si>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</si>
  <si>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</si>
  <si>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</si>
  <si>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</si>
  <si>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</si>
  <si>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</si>
  <si>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</si>
  <si>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</si>
  <si>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</si>
  <si>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</si>
  <si>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</si>
  <si>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</si>
  <si>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</si>
  <si>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</si>
  <si>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</si>
  <si>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</si>
  <si>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Group Task 1: Reflections</t>
  </si>
  <si>
    <t>All Members</t>
  </si>
  <si>
    <t>Do course work</t>
  </si>
  <si>
    <t>Group Leader</t>
  </si>
  <si>
    <t>Timeline for project</t>
  </si>
  <si>
    <t>Summary of work ethic</t>
  </si>
  <si>
    <t>Compile draft documentation</t>
  </si>
  <si>
    <t>Group Task 2: Continuous Reporting</t>
  </si>
  <si>
    <t>Notes and Attendance</t>
  </si>
  <si>
    <t>Record of assigned tasks etc.</t>
  </si>
  <si>
    <t>Group Task 3: Topology Network design</t>
  </si>
  <si>
    <t>Complete network designs for rooms on Packet Tracer.</t>
  </si>
  <si>
    <t>Send Packet Tracer files to Team 3</t>
  </si>
  <si>
    <t>Compile and test packet tracer files</t>
  </si>
  <si>
    <t>Describe network topology design</t>
  </si>
  <si>
    <t>Finalization of relevant documentations</t>
  </si>
  <si>
    <t>Group Task 4: Text Messaging Application</t>
  </si>
  <si>
    <t>Research and Tests</t>
  </si>
  <si>
    <t>Design Application</t>
  </si>
  <si>
    <t>Test concept</t>
  </si>
  <si>
    <t>Merge the Front-and Back End files</t>
  </si>
  <si>
    <t>Test the application</t>
  </si>
  <si>
    <t>Finalize application and optimize</t>
  </si>
  <si>
    <t>Double check</t>
  </si>
  <si>
    <t>Write reflections for course work and send/ upload to GitHub.</t>
  </si>
  <si>
    <t>All Teams</t>
  </si>
  <si>
    <t>Team 3 mainly</t>
  </si>
  <si>
    <t>Team 3, Group Leader</t>
  </si>
  <si>
    <t>Assign Front, Back, Back/ Front -End roles to members and start developing</t>
  </si>
  <si>
    <t>Selected Developers</t>
  </si>
  <si>
    <t>Back/ Front-End Dev</t>
  </si>
  <si>
    <t>Back End Dev</t>
  </si>
  <si>
    <t>All members</t>
  </si>
  <si>
    <t>Group 04</t>
  </si>
  <si>
    <t>CMPG 315</t>
  </si>
  <si>
    <t>PROJECT: CMPG 315 : Network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</si>
</sst>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10" borderId="0" xfId="0" applyFill="1" applyBorder="1" applyAlignment="1">
      <alignment vertical="center"/>
    </xf>
    <xf numFmtId="0" fontId="10" fillId="0" borderId="0" xfId="0" applyFont="1" applyAlignment="1">
      <alignment horizontal="left" vertical="center" wrapText="1" indent="3"/>
    </xf>
    <xf numFmtId="37" fontId="21" fillId="0" borderId="0" xfId="10" applyFont="1" applyFill="1" applyBorder="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2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8</xdr:row>
          <xdr:rowOff>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5" totalsRowShown="0" headerRowDxfId="49">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80" zoomScaleNormal="80" workbookViewId="0">
      <selection activeCell="C4" sqref="C4:E4"/>
    </sheetView>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8" t="s">
        <v>32</v>
      </c>
      <c r="D4" s="128"/>
      <c r="E4" s="128"/>
      <c r="F4" s="106"/>
      <c r="G4" s="7"/>
      <c r="H4" s="7"/>
      <c r="I4" s="7"/>
      <c r="J4" s="7"/>
      <c r="K4" s="7"/>
      <c r="L4" s="7"/>
      <c r="M4" s="7"/>
    </row>
    <row r="5" spans="1:13" s="8" customFormat="1" ht="67.05" customHeight="1" x14ac:dyDescent="0.5">
      <c r="A5" s="7"/>
      <c r="B5" s="106"/>
      <c r="C5" s="128" t="s">
        <v>33</v>
      </c>
      <c r="D5" s="128"/>
      <c r="E5" s="128"/>
      <c r="F5" s="106"/>
      <c r="G5" s="7"/>
      <c r="H5" s="7"/>
      <c r="I5" s="7"/>
      <c r="J5" s="7"/>
      <c r="K5" s="7"/>
      <c r="L5" s="7"/>
      <c r="M5" s="7"/>
    </row>
    <row r="6" spans="1:13" ht="14.55" x14ac:dyDescent="0.35">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7"/>
  <sheetViews>
    <sheetView showGridLines="0" tabSelected="1" showRuler="0" topLeftCell="A6" zoomScale="30" zoomScaleNormal="30" zoomScalePageLayoutView="70" workbookViewId="0">
      <selection activeCell="BQ6" sqref="BQ6"/>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6.66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7" t="s">
        <v>96</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95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94</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59</v>
      </c>
      <c r="C6" s="33" cm="1">
        <f t="array" aca="1" ref="C6" ca="1">IFERROR(IF(MIN(Milestones435[Start])=0,TODAY(),B11(Milestones435[Start])),F12)</f>
        <v>45355</v>
      </c>
      <c r="D6" s="51"/>
      <c r="E6" s="31"/>
      <c r="F6" s="32"/>
      <c r="G6" s="31"/>
      <c r="H6" s="28"/>
      <c r="I6" s="92" t="str">
        <f ca="1">TEXT(I7,"mmmm")</f>
        <v>March</v>
      </c>
      <c r="J6" s="92"/>
      <c r="K6" s="92"/>
      <c r="L6" s="92"/>
      <c r="M6" s="92"/>
      <c r="N6" s="92"/>
      <c r="O6" s="92"/>
      <c r="P6" s="92" t="str">
        <f ca="1">IF(TEXT(P7,"mmmm")=I6,"",TEXT(P7,"mmmm"))</f>
        <v/>
      </c>
      <c r="Q6" s="92"/>
      <c r="R6" s="92"/>
      <c r="S6" s="92"/>
      <c r="T6" s="92"/>
      <c r="U6" s="92"/>
      <c r="V6" s="92"/>
      <c r="W6" s="92" t="str">
        <f ca="1">IF(OR(TEXT(W7,"mmmm")=P6,TEXT(W7,"mmmm")=I6),"",TEXT(W7,"mmmm"))</f>
        <v>April</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May</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
      <c r="A7" s="10"/>
      <c r="B7" s="47" t="s">
        <v>60</v>
      </c>
      <c r="C7" s="34">
        <v>20</v>
      </c>
      <c r="D7" s="50"/>
      <c r="E7" s="28"/>
      <c r="F7" s="28"/>
      <c r="G7" s="28"/>
      <c r="H7" s="28"/>
      <c r="I7" s="94">
        <f ca="1">IFERROR(Project_Start+Scrolling_Increment,TODAY())</f>
        <v>45375</v>
      </c>
      <c r="J7" s="17">
        <f ca="1">I7+1</f>
        <v>45376</v>
      </c>
      <c r="K7" s="17">
        <f t="shared" ref="K7:AX7" ca="1" si="0">J7+1</f>
        <v>45377</v>
      </c>
      <c r="L7" s="17">
        <f t="shared" ca="1" si="0"/>
        <v>45378</v>
      </c>
      <c r="M7" s="17">
        <f t="shared" ca="1" si="0"/>
        <v>45379</v>
      </c>
      <c r="N7" s="17">
        <f t="shared" ca="1" si="0"/>
        <v>45380</v>
      </c>
      <c r="O7" s="62">
        <f t="shared" ca="1" si="0"/>
        <v>45381</v>
      </c>
      <c r="P7" s="17">
        <f ca="1">O7+1</f>
        <v>45382</v>
      </c>
      <c r="Q7" s="17">
        <f ca="1">P7+1</f>
        <v>45383</v>
      </c>
      <c r="R7" s="17">
        <f t="shared" ca="1" si="0"/>
        <v>45384</v>
      </c>
      <c r="S7" s="17">
        <f t="shared" ca="1" si="0"/>
        <v>45385</v>
      </c>
      <c r="T7" s="17">
        <f t="shared" ca="1" si="0"/>
        <v>45386</v>
      </c>
      <c r="U7" s="17">
        <f t="shared" ca="1" si="0"/>
        <v>45387</v>
      </c>
      <c r="V7" s="62">
        <f t="shared" ca="1" si="0"/>
        <v>45388</v>
      </c>
      <c r="W7" s="17">
        <f ca="1">V7+1</f>
        <v>45389</v>
      </c>
      <c r="X7" s="17">
        <f ca="1">W7+1</f>
        <v>45390</v>
      </c>
      <c r="Y7" s="17">
        <f t="shared" ca="1" si="0"/>
        <v>45391</v>
      </c>
      <c r="Z7" s="17">
        <f t="shared" ca="1" si="0"/>
        <v>45392</v>
      </c>
      <c r="AA7" s="17">
        <f t="shared" ca="1" si="0"/>
        <v>45393</v>
      </c>
      <c r="AB7" s="17">
        <f t="shared" ca="1" si="0"/>
        <v>45394</v>
      </c>
      <c r="AC7" s="62">
        <f t="shared" ca="1" si="0"/>
        <v>45395</v>
      </c>
      <c r="AD7" s="17">
        <f ca="1">AC7+1</f>
        <v>45396</v>
      </c>
      <c r="AE7" s="17">
        <f ca="1">AD7+1</f>
        <v>45397</v>
      </c>
      <c r="AF7" s="17">
        <f t="shared" ca="1" si="0"/>
        <v>45398</v>
      </c>
      <c r="AG7" s="17">
        <f t="shared" ca="1" si="0"/>
        <v>45399</v>
      </c>
      <c r="AH7" s="17">
        <f t="shared" ca="1" si="0"/>
        <v>45400</v>
      </c>
      <c r="AI7" s="17">
        <f t="shared" ca="1" si="0"/>
        <v>45401</v>
      </c>
      <c r="AJ7" s="62">
        <f t="shared" ca="1" si="0"/>
        <v>45402</v>
      </c>
      <c r="AK7" s="17">
        <f ca="1">AJ7+1</f>
        <v>45403</v>
      </c>
      <c r="AL7" s="17">
        <f ca="1">AK7+1</f>
        <v>45404</v>
      </c>
      <c r="AM7" s="17">
        <f t="shared" ca="1" si="0"/>
        <v>45405</v>
      </c>
      <c r="AN7" s="17">
        <f t="shared" ca="1" si="0"/>
        <v>45406</v>
      </c>
      <c r="AO7" s="17">
        <f t="shared" ca="1" si="0"/>
        <v>45407</v>
      </c>
      <c r="AP7" s="17">
        <f t="shared" ca="1" si="0"/>
        <v>45408</v>
      </c>
      <c r="AQ7" s="62">
        <f t="shared" ca="1" si="0"/>
        <v>45409</v>
      </c>
      <c r="AR7" s="17">
        <f ca="1">AQ7+1</f>
        <v>45410</v>
      </c>
      <c r="AS7" s="17">
        <f ca="1">AR7+1</f>
        <v>45411</v>
      </c>
      <c r="AT7" s="17">
        <f t="shared" ca="1" si="0"/>
        <v>45412</v>
      </c>
      <c r="AU7" s="17">
        <f t="shared" ca="1" si="0"/>
        <v>45413</v>
      </c>
      <c r="AV7" s="17">
        <f t="shared" ca="1" si="0"/>
        <v>45414</v>
      </c>
      <c r="AW7" s="17">
        <f t="shared" ca="1" si="0"/>
        <v>45415</v>
      </c>
      <c r="AX7" s="62">
        <f t="shared" ca="1" si="0"/>
        <v>45416</v>
      </c>
      <c r="AY7" s="17">
        <f ca="1">AX7+1</f>
        <v>45417</v>
      </c>
      <c r="AZ7" s="17">
        <f ca="1">AY7+1</f>
        <v>45418</v>
      </c>
      <c r="BA7" s="17">
        <f t="shared" ref="BA7:BE7" ca="1" si="1">AZ7+1</f>
        <v>45419</v>
      </c>
      <c r="BB7" s="17">
        <f t="shared" ca="1" si="1"/>
        <v>45420</v>
      </c>
      <c r="BC7" s="17">
        <f t="shared" ca="1" si="1"/>
        <v>45421</v>
      </c>
      <c r="BD7" s="17">
        <f t="shared" ca="1" si="1"/>
        <v>45422</v>
      </c>
      <c r="BE7" s="62">
        <f t="shared" ca="1" si="1"/>
        <v>45423</v>
      </c>
      <c r="BF7" s="17">
        <f ca="1">BE7+1</f>
        <v>45424</v>
      </c>
      <c r="BG7" s="17">
        <f ca="1">BF7+1</f>
        <v>45425</v>
      </c>
      <c r="BH7" s="17">
        <f t="shared" ref="BH7:BL7" ca="1" si="2">BG7+1</f>
        <v>45426</v>
      </c>
      <c r="BI7" s="17">
        <f t="shared" ca="1" si="2"/>
        <v>45427</v>
      </c>
      <c r="BJ7" s="17">
        <f t="shared" ca="1" si="2"/>
        <v>45428</v>
      </c>
      <c r="BK7" s="17">
        <f t="shared" ca="1" si="2"/>
        <v>45429</v>
      </c>
      <c r="BL7" s="18">
        <f t="shared" ca="1" si="2"/>
        <v>45430</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3">
      <c r="A9" s="10"/>
      <c r="B9" s="117" t="s">
        <v>18</v>
      </c>
      <c r="C9" s="118" t="s">
        <v>6</v>
      </c>
      <c r="D9" s="118" t="s">
        <v>19</v>
      </c>
      <c r="E9" s="118" t="s">
        <v>9</v>
      </c>
      <c r="F9" s="118" t="s">
        <v>10</v>
      </c>
      <c r="G9" s="118" t="s">
        <v>20</v>
      </c>
      <c r="H9" s="46"/>
      <c r="I9" s="36" t="str">
        <f t="shared" ref="I9:BL9" ca="1" si="3">LEFT(TEXT(I7,"ddd"),1)</f>
        <v>S</v>
      </c>
      <c r="J9" s="36" t="str">
        <f t="shared" ca="1" si="3"/>
        <v>M</v>
      </c>
      <c r="K9" s="36" t="str">
        <f t="shared" ca="1" si="3"/>
        <v>T</v>
      </c>
      <c r="L9" s="36" t="str">
        <f t="shared" ca="1" si="3"/>
        <v>W</v>
      </c>
      <c r="M9" s="36" t="str">
        <f t="shared" ca="1" si="3"/>
        <v>T</v>
      </c>
      <c r="N9" s="36" t="str">
        <f t="shared" ca="1" si="3"/>
        <v>F</v>
      </c>
      <c r="O9" s="36" t="str">
        <f t="shared" ca="1" si="3"/>
        <v>S</v>
      </c>
      <c r="P9" s="36" t="str">
        <f t="shared" ca="1" si="3"/>
        <v>S</v>
      </c>
      <c r="Q9" s="36" t="str">
        <f t="shared" ca="1" si="3"/>
        <v>M</v>
      </c>
      <c r="R9" s="36" t="str">
        <f t="shared" ca="1" si="3"/>
        <v>T</v>
      </c>
      <c r="S9" s="36" t="str">
        <f t="shared" ca="1" si="3"/>
        <v>W</v>
      </c>
      <c r="T9" s="36" t="str">
        <f t="shared" ca="1" si="3"/>
        <v>T</v>
      </c>
      <c r="U9" s="36" t="str">
        <f t="shared" ca="1" si="3"/>
        <v>F</v>
      </c>
      <c r="V9" s="36" t="str">
        <f t="shared" ca="1" si="3"/>
        <v>S</v>
      </c>
      <c r="W9" s="36" t="str">
        <f t="shared" ca="1" si="3"/>
        <v>S</v>
      </c>
      <c r="X9" s="36" t="str">
        <f t="shared" ca="1" si="3"/>
        <v>M</v>
      </c>
      <c r="Y9" s="36" t="str">
        <f t="shared" ca="1" si="3"/>
        <v>T</v>
      </c>
      <c r="Z9" s="36" t="str">
        <f t="shared" ca="1" si="3"/>
        <v>W</v>
      </c>
      <c r="AA9" s="36" t="str">
        <f t="shared" ca="1" si="3"/>
        <v>T</v>
      </c>
      <c r="AB9" s="36" t="str">
        <f t="shared" ca="1" si="3"/>
        <v>F</v>
      </c>
      <c r="AC9" s="36" t="str">
        <f t="shared" ca="1" si="3"/>
        <v>S</v>
      </c>
      <c r="AD9" s="36" t="str">
        <f t="shared" ca="1" si="3"/>
        <v>S</v>
      </c>
      <c r="AE9" s="36" t="str">
        <f t="shared" ca="1" si="3"/>
        <v>M</v>
      </c>
      <c r="AF9" s="36" t="str">
        <f t="shared" ca="1" si="3"/>
        <v>T</v>
      </c>
      <c r="AG9" s="36" t="str">
        <f t="shared" ca="1" si="3"/>
        <v>W</v>
      </c>
      <c r="AH9" s="36" t="str">
        <f t="shared" ca="1" si="3"/>
        <v>T</v>
      </c>
      <c r="AI9" s="36" t="str">
        <f t="shared" ca="1" si="3"/>
        <v>F</v>
      </c>
      <c r="AJ9" s="36" t="str">
        <f t="shared" ca="1" si="3"/>
        <v>S</v>
      </c>
      <c r="AK9" s="36" t="str">
        <f t="shared" ca="1" si="3"/>
        <v>S</v>
      </c>
      <c r="AL9" s="36" t="str">
        <f t="shared" ca="1" si="3"/>
        <v>M</v>
      </c>
      <c r="AM9" s="36" t="str">
        <f t="shared" ca="1" si="3"/>
        <v>T</v>
      </c>
      <c r="AN9" s="36" t="str">
        <f t="shared" ca="1" si="3"/>
        <v>W</v>
      </c>
      <c r="AO9" s="36" t="str">
        <f t="shared" ca="1" si="3"/>
        <v>T</v>
      </c>
      <c r="AP9" s="36" t="str">
        <f t="shared" ca="1" si="3"/>
        <v>F</v>
      </c>
      <c r="AQ9" s="36" t="str">
        <f t="shared" ca="1" si="3"/>
        <v>S</v>
      </c>
      <c r="AR9" s="36" t="str">
        <f t="shared" ca="1" si="3"/>
        <v>S</v>
      </c>
      <c r="AS9" s="36" t="str">
        <f t="shared" ca="1" si="3"/>
        <v>M</v>
      </c>
      <c r="AT9" s="36" t="str">
        <f t="shared" ca="1" si="3"/>
        <v>T</v>
      </c>
      <c r="AU9" s="36" t="str">
        <f t="shared" ca="1" si="3"/>
        <v>W</v>
      </c>
      <c r="AV9" s="36" t="str">
        <f t="shared" ca="1" si="3"/>
        <v>T</v>
      </c>
      <c r="AW9" s="36" t="str">
        <f t="shared" ca="1" si="3"/>
        <v>F</v>
      </c>
      <c r="AX9" s="36" t="str">
        <f t="shared" ca="1" si="3"/>
        <v>S</v>
      </c>
      <c r="AY9" s="36" t="str">
        <f t="shared" ca="1" si="3"/>
        <v>S</v>
      </c>
      <c r="AZ9" s="36" t="str">
        <f t="shared" ca="1" si="3"/>
        <v>M</v>
      </c>
      <c r="BA9" s="36" t="str">
        <f t="shared" ca="1" si="3"/>
        <v>T</v>
      </c>
      <c r="BB9" s="36" t="str">
        <f t="shared" ca="1" si="3"/>
        <v>W</v>
      </c>
      <c r="BC9" s="36" t="str">
        <f t="shared" ca="1" si="3"/>
        <v>T</v>
      </c>
      <c r="BD9" s="36" t="str">
        <f t="shared" ca="1" si="3"/>
        <v>F</v>
      </c>
      <c r="BE9" s="36" t="str">
        <f t="shared" ca="1" si="3"/>
        <v>S</v>
      </c>
      <c r="BF9" s="36" t="str">
        <f t="shared" ca="1" si="3"/>
        <v>S</v>
      </c>
      <c r="BG9" s="36" t="str">
        <f t="shared" ca="1" si="3"/>
        <v>M</v>
      </c>
      <c r="BH9" s="36" t="str">
        <f t="shared" ca="1" si="3"/>
        <v>T</v>
      </c>
      <c r="BI9" s="36" t="str">
        <f t="shared" ca="1" si="3"/>
        <v>W</v>
      </c>
      <c r="BJ9" s="36" t="str">
        <f t="shared" ca="1" si="3"/>
        <v>T</v>
      </c>
      <c r="BK9" s="36" t="str">
        <f t="shared" ca="1" si="3"/>
        <v>F</v>
      </c>
      <c r="BL9" s="36" t="str">
        <f t="shared" ca="1" si="3"/>
        <v>S</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3">
      <c r="A11" s="10"/>
      <c r="B11" s="119" t="s">
        <v>61</v>
      </c>
      <c r="C11" s="21" t="s">
        <v>7</v>
      </c>
      <c r="D11" s="21"/>
      <c r="E11" s="22">
        <v>1</v>
      </c>
      <c r="F11" s="23">
        <f>F12</f>
        <v>45355</v>
      </c>
      <c r="G11" s="146">
        <f>21 * 1.2</f>
        <v>25.2</v>
      </c>
      <c r="H11" s="19"/>
      <c r="I11" s="125">
        <f t="shared" ref="I11:X23" ca="1" si="4">IF(AND($C11="Goal",I$7&gt;=$F11,I$7&lt;=$F11+$G11-1),2,IF(AND($C11="Milestone",I$7&gt;=$F11,I$7&lt;=$F11+$G11-1),1,""))</f>
        <v>2</v>
      </c>
      <c r="J11" s="126">
        <f t="shared" ca="1" si="4"/>
        <v>2</v>
      </c>
      <c r="K11" s="126">
        <f t="shared" ca="1" si="4"/>
        <v>2</v>
      </c>
      <c r="L11" s="126">
        <f t="shared" ca="1" si="4"/>
        <v>2</v>
      </c>
      <c r="M11" s="126">
        <f t="shared" ca="1" si="4"/>
        <v>2</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3"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3"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3"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049999999999997" customHeight="1" x14ac:dyDescent="0.3">
      <c r="A12" s="10"/>
      <c r="B12" s="25" t="s">
        <v>63</v>
      </c>
      <c r="C12" s="21" t="s">
        <v>12</v>
      </c>
      <c r="D12" s="21" t="s">
        <v>62</v>
      </c>
      <c r="E12" s="22">
        <v>1</v>
      </c>
      <c r="F12" s="23">
        <v>45355</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049999999999997" customHeight="1" x14ac:dyDescent="0.3">
      <c r="A13" s="10"/>
      <c r="B13" s="25" t="s">
        <v>85</v>
      </c>
      <c r="C13" s="21" t="s">
        <v>8</v>
      </c>
      <c r="D13" s="21" t="s">
        <v>62</v>
      </c>
      <c r="E13" s="22">
        <v>1</v>
      </c>
      <c r="F13" s="23">
        <f>F12+G12</f>
        <v>45358</v>
      </c>
      <c r="G13" s="24">
        <v>1</v>
      </c>
      <c r="H13" s="19"/>
      <c r="I13" s="125" t="str">
        <f t="shared" ref="I13:X25" ca="1" si="8">IF(AND($C13="Goal",I$7&gt;=$F13,I$7&lt;=$F13+$G13-1),2,IF(AND($C13="Milestone",I$7&gt;=$F13,I$7&lt;=$F13+$G13-1),1,""))</f>
        <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049999999999997" customHeight="1" x14ac:dyDescent="0.3">
      <c r="A14" s="9"/>
      <c r="B14" s="25" t="s">
        <v>65</v>
      </c>
      <c r="C14" s="21" t="s">
        <v>12</v>
      </c>
      <c r="D14" s="21" t="s">
        <v>64</v>
      </c>
      <c r="E14" s="22">
        <v>1</v>
      </c>
      <c r="F14" s="23">
        <f>F12</f>
        <v>45355</v>
      </c>
      <c r="G14" s="24">
        <v>2</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049999999999997" customHeight="1" x14ac:dyDescent="0.3">
      <c r="A15" s="9"/>
      <c r="B15" s="25" t="s">
        <v>66</v>
      </c>
      <c r="C15" s="21" t="s">
        <v>12</v>
      </c>
      <c r="D15" s="21" t="s">
        <v>62</v>
      </c>
      <c r="E15" s="22">
        <v>1</v>
      </c>
      <c r="F15" s="23">
        <f>F12</f>
        <v>45355</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t="str">
        <f t="shared" ca="1" si="4"/>
        <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049999999999997" customHeight="1" x14ac:dyDescent="0.3">
      <c r="A16" s="9"/>
      <c r="B16" s="25" t="s">
        <v>67</v>
      </c>
      <c r="C16" s="21" t="s">
        <v>8</v>
      </c>
      <c r="D16" s="21" t="s">
        <v>64</v>
      </c>
      <c r="E16" s="22">
        <v>1</v>
      </c>
      <c r="F16" s="23">
        <f>F12+G12+G13+G14+G15+Milestones435[[#This Row],[Days]]</f>
        <v>45364</v>
      </c>
      <c r="G16" s="24">
        <v>2</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049999999999997" customHeight="1" x14ac:dyDescent="0.3">
      <c r="A17" s="10"/>
      <c r="B17" s="119" t="s">
        <v>68</v>
      </c>
      <c r="C17" s="21" t="s">
        <v>7</v>
      </c>
      <c r="D17" s="21"/>
      <c r="E17" s="22">
        <v>1</v>
      </c>
      <c r="F17" s="23">
        <f>F11</f>
        <v>45355</v>
      </c>
      <c r="G17" s="24">
        <v>73</v>
      </c>
      <c r="H17" s="19"/>
      <c r="I17" s="125">
        <f t="shared" ca="1" si="8"/>
        <v>2</v>
      </c>
      <c r="J17" s="126">
        <f t="shared" ca="1" si="4"/>
        <v>2</v>
      </c>
      <c r="K17" s="126">
        <f t="shared" ca="1" si="4"/>
        <v>2</v>
      </c>
      <c r="L17" s="126">
        <f t="shared" ca="1" si="4"/>
        <v>2</v>
      </c>
      <c r="M17" s="126">
        <f t="shared" ca="1" si="4"/>
        <v>2</v>
      </c>
      <c r="N17" s="126">
        <f t="shared" ca="1" si="4"/>
        <v>2</v>
      </c>
      <c r="O17" s="126">
        <f t="shared" ca="1" si="4"/>
        <v>2</v>
      </c>
      <c r="P17" s="126">
        <f t="shared" ca="1" si="4"/>
        <v>2</v>
      </c>
      <c r="Q17" s="126">
        <f t="shared" ca="1" si="4"/>
        <v>2</v>
      </c>
      <c r="R17" s="126">
        <f t="shared" ca="1" si="4"/>
        <v>2</v>
      </c>
      <c r="S17" s="126">
        <f t="shared" ca="1" si="4"/>
        <v>2</v>
      </c>
      <c r="T17" s="126">
        <f t="shared" ca="1" si="4"/>
        <v>2</v>
      </c>
      <c r="U17" s="126">
        <f t="shared" ca="1" si="4"/>
        <v>2</v>
      </c>
      <c r="V17" s="126">
        <f t="shared" ca="1" si="4"/>
        <v>2</v>
      </c>
      <c r="W17" s="126">
        <f t="shared" ca="1" si="4"/>
        <v>2</v>
      </c>
      <c r="X17" s="126">
        <f t="shared" ca="1" si="4"/>
        <v>2</v>
      </c>
      <c r="Y17" s="126">
        <f t="shared" ca="1" si="5"/>
        <v>2</v>
      </c>
      <c r="Z17" s="126">
        <f t="shared" ca="1" si="5"/>
        <v>2</v>
      </c>
      <c r="AA17" s="126">
        <f t="shared" ca="1" si="5"/>
        <v>2</v>
      </c>
      <c r="AB17" s="126">
        <f t="shared" ca="1" si="5"/>
        <v>2</v>
      </c>
      <c r="AC17" s="126">
        <f t="shared" ca="1" si="5"/>
        <v>2</v>
      </c>
      <c r="AD17" s="126">
        <f t="shared" ca="1" si="5"/>
        <v>2</v>
      </c>
      <c r="AE17" s="126">
        <f t="shared" ca="1" si="5"/>
        <v>2</v>
      </c>
      <c r="AF17" s="126">
        <f t="shared" ca="1" si="5"/>
        <v>2</v>
      </c>
      <c r="AG17" s="126">
        <f t="shared" ca="1" si="5"/>
        <v>2</v>
      </c>
      <c r="AH17" s="126">
        <f t="shared" ca="1" si="5"/>
        <v>2</v>
      </c>
      <c r="AI17" s="126">
        <f t="shared" ca="1" si="5"/>
        <v>2</v>
      </c>
      <c r="AJ17" s="126">
        <f t="shared" ca="1" si="5"/>
        <v>2</v>
      </c>
      <c r="AK17" s="126">
        <f t="shared" ca="1" si="5"/>
        <v>2</v>
      </c>
      <c r="AL17" s="126">
        <f t="shared" ca="1" si="5"/>
        <v>2</v>
      </c>
      <c r="AM17" s="126">
        <f t="shared" ca="1" si="5"/>
        <v>2</v>
      </c>
      <c r="AN17" s="126">
        <f t="shared" ca="1" si="5"/>
        <v>2</v>
      </c>
      <c r="AO17" s="126">
        <f t="shared" ca="1" si="6"/>
        <v>2</v>
      </c>
      <c r="AP17" s="126">
        <f t="shared" ca="1" si="6"/>
        <v>2</v>
      </c>
      <c r="AQ17" s="126">
        <f t="shared" ca="1" si="6"/>
        <v>2</v>
      </c>
      <c r="AR17" s="126">
        <f t="shared" ca="1" si="6"/>
        <v>2</v>
      </c>
      <c r="AS17" s="126">
        <f t="shared" ca="1" si="6"/>
        <v>2</v>
      </c>
      <c r="AT17" s="126">
        <f t="shared" ca="1" si="6"/>
        <v>2</v>
      </c>
      <c r="AU17" s="126">
        <f t="shared" ca="1" si="6"/>
        <v>2</v>
      </c>
      <c r="AV17" s="126">
        <f t="shared" ca="1" si="6"/>
        <v>2</v>
      </c>
      <c r="AW17" s="126">
        <f t="shared" ca="1" si="6"/>
        <v>2</v>
      </c>
      <c r="AX17" s="126">
        <f t="shared" ca="1" si="6"/>
        <v>2</v>
      </c>
      <c r="AY17" s="126">
        <f t="shared" ca="1" si="6"/>
        <v>2</v>
      </c>
      <c r="AZ17" s="126">
        <f t="shared" ca="1" si="6"/>
        <v>2</v>
      </c>
      <c r="BA17" s="126">
        <f t="shared" ca="1" si="6"/>
        <v>2</v>
      </c>
      <c r="BB17" s="126">
        <f t="shared" ca="1" si="6"/>
        <v>2</v>
      </c>
      <c r="BC17" s="126">
        <f t="shared" ca="1" si="6"/>
        <v>2</v>
      </c>
      <c r="BD17" s="126">
        <f t="shared" ca="1" si="6"/>
        <v>2</v>
      </c>
      <c r="BE17" s="126">
        <f t="shared" ca="1" si="7"/>
        <v>2</v>
      </c>
      <c r="BF17" s="126">
        <f t="shared" ca="1" si="7"/>
        <v>2</v>
      </c>
      <c r="BG17" s="126">
        <f t="shared" ca="1" si="7"/>
        <v>2</v>
      </c>
      <c r="BH17" s="126">
        <f t="shared" ca="1" si="7"/>
        <v>2</v>
      </c>
      <c r="BI17" s="126">
        <f t="shared" ca="1" si="7"/>
        <v>2</v>
      </c>
      <c r="BJ17" s="126" t="str">
        <f t="shared" ca="1" si="7"/>
        <v/>
      </c>
      <c r="BK17" s="126" t="str">
        <f t="shared" ca="1" si="7"/>
        <v/>
      </c>
      <c r="BL17" s="126" t="str">
        <f t="shared" ca="1" si="7"/>
        <v/>
      </c>
      <c r="BM17" s="27"/>
    </row>
    <row r="18" spans="1:65" s="1" customFormat="1" ht="40.049999999999997" customHeight="1" x14ac:dyDescent="0.3">
      <c r="A18" s="10"/>
      <c r="B18" s="25" t="s">
        <v>69</v>
      </c>
      <c r="C18" s="21" t="s">
        <v>13</v>
      </c>
      <c r="D18" s="21" t="s">
        <v>64</v>
      </c>
      <c r="E18" s="22">
        <v>1</v>
      </c>
      <c r="F18" s="23">
        <f>F12</f>
        <v>45355</v>
      </c>
      <c r="G18" s="24">
        <v>73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049999999999997" customHeight="1" x14ac:dyDescent="0.3">
      <c r="A19" s="9"/>
      <c r="B19" s="25" t="s">
        <v>70</v>
      </c>
      <c r="C19" s="21" t="s">
        <v>13</v>
      </c>
      <c r="D19" s="21" t="s">
        <v>64</v>
      </c>
      <c r="E19" s="22">
        <v>1</v>
      </c>
      <c r="F19" s="23">
        <f>F12</f>
        <v>45355</v>
      </c>
      <c r="G19" s="24">
        <v>73</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049999999999997" customHeight="1" x14ac:dyDescent="0.3">
      <c r="A20" s="9"/>
      <c r="B20" s="119" t="s">
        <v>71</v>
      </c>
      <c r="C20" s="21" t="s">
        <v>7</v>
      </c>
      <c r="D20" s="21"/>
      <c r="E20" s="22">
        <v>1</v>
      </c>
      <c r="F20" s="23">
        <f>F12+38</f>
        <v>45393</v>
      </c>
      <c r="G20" s="24">
        <v>26</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f t="shared" ca="1" si="5"/>
        <v>2</v>
      </c>
      <c r="AB20" s="126">
        <f t="shared" ca="1" si="5"/>
        <v>2</v>
      </c>
      <c r="AC20" s="126">
        <f t="shared" ca="1" si="5"/>
        <v>2</v>
      </c>
      <c r="AD20" s="126">
        <f t="shared" ca="1" si="5"/>
        <v>2</v>
      </c>
      <c r="AE20" s="126">
        <f t="shared" ca="1" si="5"/>
        <v>2</v>
      </c>
      <c r="AF20" s="126">
        <f t="shared" ca="1" si="5"/>
        <v>2</v>
      </c>
      <c r="AG20" s="126">
        <f t="shared" ca="1" si="5"/>
        <v>2</v>
      </c>
      <c r="AH20" s="126">
        <f t="shared" ca="1" si="5"/>
        <v>2</v>
      </c>
      <c r="AI20" s="126">
        <f t="shared" ca="1" si="5"/>
        <v>2</v>
      </c>
      <c r="AJ20" s="126">
        <f t="shared" ca="1" si="5"/>
        <v>2</v>
      </c>
      <c r="AK20" s="126">
        <f t="shared" ca="1" si="5"/>
        <v>2</v>
      </c>
      <c r="AL20" s="126">
        <f t="shared" ca="1" si="5"/>
        <v>2</v>
      </c>
      <c r="AM20" s="126">
        <f t="shared" ca="1" si="5"/>
        <v>2</v>
      </c>
      <c r="AN20" s="126">
        <f t="shared" ca="1" si="5"/>
        <v>2</v>
      </c>
      <c r="AO20" s="126">
        <f t="shared" ca="1" si="6"/>
        <v>2</v>
      </c>
      <c r="AP20" s="126">
        <f t="shared" ca="1" si="6"/>
        <v>2</v>
      </c>
      <c r="AQ20" s="126">
        <f t="shared" ca="1" si="6"/>
        <v>2</v>
      </c>
      <c r="AR20" s="126">
        <f t="shared" ca="1" si="6"/>
        <v>2</v>
      </c>
      <c r="AS20" s="126">
        <f t="shared" ca="1" si="6"/>
        <v>2</v>
      </c>
      <c r="AT20" s="126">
        <f t="shared" ca="1" si="6"/>
        <v>2</v>
      </c>
      <c r="AU20" s="126">
        <f t="shared" ca="1" si="6"/>
        <v>2</v>
      </c>
      <c r="AV20" s="126">
        <f t="shared" ca="1" si="6"/>
        <v>2</v>
      </c>
      <c r="AW20" s="126">
        <f t="shared" ca="1" si="6"/>
        <v>2</v>
      </c>
      <c r="AX20" s="126">
        <f t="shared" ca="1" si="6"/>
        <v>2</v>
      </c>
      <c r="AY20" s="126">
        <f t="shared" ca="1" si="6"/>
        <v>2</v>
      </c>
      <c r="AZ20" s="126">
        <f t="shared" ca="1" si="6"/>
        <v>2</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049999999999997" customHeight="1" x14ac:dyDescent="0.3">
      <c r="A21" s="9"/>
      <c r="B21" s="25" t="s">
        <v>72</v>
      </c>
      <c r="C21" s="21" t="s">
        <v>8</v>
      </c>
      <c r="D21" s="21" t="s">
        <v>86</v>
      </c>
      <c r="E21" s="22">
        <v>1</v>
      </c>
      <c r="F21" s="23">
        <f>F20</f>
        <v>45393</v>
      </c>
      <c r="G21" s="24">
        <v>6</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t="str">
        <f t="shared" ca="1" si="4"/>
        <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f t="shared" ca="1" si="5"/>
        <v>1</v>
      </c>
      <c r="AB21" s="126">
        <f t="shared" ca="1" si="5"/>
        <v>1</v>
      </c>
      <c r="AC21" s="126">
        <f t="shared" ca="1" si="5"/>
        <v>1</v>
      </c>
      <c r="AD21" s="126">
        <f t="shared" ca="1" si="5"/>
        <v>1</v>
      </c>
      <c r="AE21" s="126">
        <f t="shared" ca="1" si="5"/>
        <v>1</v>
      </c>
      <c r="AF21" s="126">
        <f t="shared" ca="1" si="5"/>
        <v>1</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049999999999997" customHeight="1" x14ac:dyDescent="0.3">
      <c r="A22" s="9"/>
      <c r="B22" s="25" t="s">
        <v>73</v>
      </c>
      <c r="C22" s="21" t="s">
        <v>12</v>
      </c>
      <c r="D22" s="21" t="s">
        <v>86</v>
      </c>
      <c r="E22" s="22">
        <v>1</v>
      </c>
      <c r="F22" s="23">
        <f>F21+G21</f>
        <v>45399</v>
      </c>
      <c r="G22" s="24">
        <v>1</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049999999999997" customHeight="1" x14ac:dyDescent="0.3">
      <c r="A23" s="9"/>
      <c r="B23" s="25" t="s">
        <v>74</v>
      </c>
      <c r="C23" s="21" t="s">
        <v>8</v>
      </c>
      <c r="D23" s="21" t="s">
        <v>87</v>
      </c>
      <c r="E23" s="22">
        <v>1</v>
      </c>
      <c r="F23" s="23">
        <f>F22+G22</f>
        <v>45400</v>
      </c>
      <c r="G23" s="24">
        <v>3</v>
      </c>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f t="shared" ca="1" si="5"/>
        <v>1</v>
      </c>
      <c r="AI23" s="126">
        <f t="shared" ca="1" si="5"/>
        <v>1</v>
      </c>
      <c r="AJ23" s="126">
        <f t="shared" ca="1" si="5"/>
        <v>1</v>
      </c>
      <c r="AK23" s="126" t="str">
        <f t="shared" ca="1" si="5"/>
        <v/>
      </c>
      <c r="AL23" s="126" t="str">
        <f t="shared" ca="1" si="5"/>
        <v/>
      </c>
      <c r="AM23" s="126" t="str">
        <f t="shared" ca="1" si="5"/>
        <v/>
      </c>
      <c r="AN23" s="126" t="str">
        <f t="shared" ref="AN23:BC31" ca="1" si="9">IF(AND($C23="Goal",AN$7&gt;=$F23,AN$7&lt;=$F23+$G23-1),2,IF(AND($C23="Milestone",AN$7&gt;=$F23,AN$7&lt;=$F23+$G23-1),1,""))</f>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ref="BD23:BL31" ca="1" si="10">IF(AND($C23="Goal",BD$7&gt;=$F23,BD$7&lt;=$F23+$G23-1),2,IF(AND($C23="Milestone",BD$7&gt;=$F23,BD$7&lt;=$F23+$G23-1),1,""))</f>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049999999999997" customHeight="1" x14ac:dyDescent="0.3">
      <c r="A24" s="9"/>
      <c r="B24" s="25" t="s">
        <v>75</v>
      </c>
      <c r="C24" s="21" t="s">
        <v>8</v>
      </c>
      <c r="D24" s="21" t="s">
        <v>87</v>
      </c>
      <c r="E24" s="22">
        <v>1</v>
      </c>
      <c r="F24" s="23">
        <f>F23+G23</f>
        <v>45403</v>
      </c>
      <c r="G24" s="24">
        <v>2</v>
      </c>
      <c r="H24" s="19"/>
      <c r="I24" s="125" t="str">
        <f t="shared" ca="1" si="8"/>
        <v/>
      </c>
      <c r="J24" s="126" t="str">
        <f t="shared" ca="1" si="8"/>
        <v/>
      </c>
      <c r="K24" s="126" t="str">
        <f t="shared" ca="1" si="8"/>
        <v/>
      </c>
      <c r="L24" s="126" t="str">
        <f t="shared" ca="1" si="8"/>
        <v/>
      </c>
      <c r="M24" s="126" t="str">
        <f t="shared" ca="1" si="8"/>
        <v/>
      </c>
      <c r="N24" s="126" t="str">
        <f t="shared" ca="1" si="8"/>
        <v/>
      </c>
      <c r="O24" s="126" t="str">
        <f t="shared" ca="1" si="8"/>
        <v/>
      </c>
      <c r="P24" s="126" t="str">
        <f t="shared" ca="1" si="8"/>
        <v/>
      </c>
      <c r="Q24" s="126" t="str">
        <f t="shared" ca="1" si="8"/>
        <v/>
      </c>
      <c r="R24" s="126" t="str">
        <f t="shared" ca="1" si="8"/>
        <v/>
      </c>
      <c r="S24" s="126" t="str">
        <f t="shared" ca="1" si="8"/>
        <v/>
      </c>
      <c r="T24" s="126" t="str">
        <f t="shared" ca="1" si="8"/>
        <v/>
      </c>
      <c r="U24" s="126" t="str">
        <f t="shared" ca="1" si="8"/>
        <v/>
      </c>
      <c r="V24" s="126" t="str">
        <f t="shared" ca="1" si="8"/>
        <v/>
      </c>
      <c r="W24" s="126" t="str">
        <f t="shared" ca="1" si="8"/>
        <v/>
      </c>
      <c r="X24" s="126" t="str">
        <f t="shared" ca="1" si="8"/>
        <v/>
      </c>
      <c r="Y24" s="126" t="str">
        <f t="shared" ref="Y24:AM31" ca="1" si="11">IF(AND($C24="Goal",Y$7&gt;=$F24,Y$7&lt;=$F24+$G24-1),2,IF(AND($C24="Milestone",Y$7&gt;=$F24,Y$7&lt;=$F24+$G24-1),1,""))</f>
        <v/>
      </c>
      <c r="Z24" s="126" t="str">
        <f t="shared" ca="1" si="11"/>
        <v/>
      </c>
      <c r="AA24" s="126" t="str">
        <f t="shared" ca="1" si="11"/>
        <v/>
      </c>
      <c r="AB24" s="126" t="str">
        <f t="shared" ca="1" si="11"/>
        <v/>
      </c>
      <c r="AC24" s="126" t="str">
        <f t="shared" ca="1" si="11"/>
        <v/>
      </c>
      <c r="AD24" s="126" t="str">
        <f t="shared" ca="1" si="11"/>
        <v/>
      </c>
      <c r="AE24" s="126" t="str">
        <f t="shared" ca="1" si="11"/>
        <v/>
      </c>
      <c r="AF24" s="126" t="str">
        <f t="shared" ca="1" si="11"/>
        <v/>
      </c>
      <c r="AG24" s="126" t="str">
        <f t="shared" ca="1" si="11"/>
        <v/>
      </c>
      <c r="AH24" s="126" t="str">
        <f t="shared" ca="1" si="11"/>
        <v/>
      </c>
      <c r="AI24" s="126" t="str">
        <f t="shared" ca="1" si="11"/>
        <v/>
      </c>
      <c r="AJ24" s="126" t="str">
        <f t="shared" ca="1" si="11"/>
        <v/>
      </c>
      <c r="AK24" s="126">
        <f t="shared" ca="1" si="11"/>
        <v>1</v>
      </c>
      <c r="AL24" s="126">
        <f t="shared" ca="1" si="11"/>
        <v>1</v>
      </c>
      <c r="AM24" s="126" t="str">
        <f t="shared" ca="1" si="11"/>
        <v/>
      </c>
      <c r="AN24" s="126" t="str">
        <f t="shared" ca="1" si="9"/>
        <v/>
      </c>
      <c r="AO24" s="126" t="str">
        <f t="shared" ca="1" si="9"/>
        <v/>
      </c>
      <c r="AP24" s="126" t="str">
        <f t="shared" ca="1" si="9"/>
        <v/>
      </c>
      <c r="AQ24" s="126" t="str">
        <f t="shared" ca="1" si="9"/>
        <v/>
      </c>
      <c r="AR24" s="126" t="str">
        <f t="shared" ca="1" si="9"/>
        <v/>
      </c>
      <c r="AS24" s="126" t="str">
        <f t="shared" ca="1" si="9"/>
        <v/>
      </c>
      <c r="AT24" s="126" t="str">
        <f t="shared" ca="1" si="9"/>
        <v/>
      </c>
      <c r="AU24" s="126" t="str">
        <f t="shared" ca="1" si="9"/>
        <v/>
      </c>
      <c r="AV24" s="126" t="str">
        <f t="shared" ca="1" si="9"/>
        <v/>
      </c>
      <c r="AW24" s="126" t="str">
        <f t="shared" ca="1" si="9"/>
        <v/>
      </c>
      <c r="AX24" s="126" t="str">
        <f t="shared" ca="1" si="9"/>
        <v/>
      </c>
      <c r="AY24" s="126" t="str">
        <f t="shared" ca="1" si="9"/>
        <v/>
      </c>
      <c r="AZ24" s="126" t="str">
        <f t="shared" ca="1" si="9"/>
        <v/>
      </c>
      <c r="BA24" s="126" t="str">
        <f t="shared" ca="1" si="9"/>
        <v/>
      </c>
      <c r="BB24" s="126" t="str">
        <f t="shared" ca="1" si="9"/>
        <v/>
      </c>
      <c r="BC24" s="126" t="str">
        <f t="shared" ca="1" si="9"/>
        <v/>
      </c>
      <c r="BD24" s="126" t="str">
        <f t="shared" ca="1" si="10"/>
        <v/>
      </c>
      <c r="BE24" s="126" t="str">
        <f t="shared" ca="1" si="10"/>
        <v/>
      </c>
      <c r="BF24" s="126" t="str">
        <f t="shared" ca="1" si="10"/>
        <v/>
      </c>
      <c r="BG24" s="126" t="str">
        <f t="shared" ca="1" si="10"/>
        <v/>
      </c>
      <c r="BH24" s="126" t="str">
        <f t="shared" ca="1" si="10"/>
        <v/>
      </c>
      <c r="BI24" s="126" t="str">
        <f t="shared" ca="1" si="10"/>
        <v/>
      </c>
      <c r="BJ24" s="126" t="str">
        <f t="shared" ca="1" si="10"/>
        <v/>
      </c>
      <c r="BK24" s="126" t="str">
        <f t="shared" ca="1" si="10"/>
        <v/>
      </c>
      <c r="BL24" s="126" t="str">
        <f t="shared" ca="1" si="10"/>
        <v/>
      </c>
      <c r="BM24" s="27"/>
    </row>
    <row r="25" spans="1:65" s="1" customFormat="1" ht="40.049999999999997" customHeight="1" x14ac:dyDescent="0.3">
      <c r="A25" s="9"/>
      <c r="B25" s="25" t="s">
        <v>76</v>
      </c>
      <c r="C25" s="21" t="s">
        <v>8</v>
      </c>
      <c r="D25" s="21" t="s">
        <v>88</v>
      </c>
      <c r="E25" s="22">
        <v>1</v>
      </c>
      <c r="F25" s="23">
        <f>F24+G24</f>
        <v>45405</v>
      </c>
      <c r="G25" s="24">
        <v>3</v>
      </c>
      <c r="H25" s="19"/>
      <c r="I25" s="125" t="str">
        <f t="shared" ca="1" si="8"/>
        <v/>
      </c>
      <c r="J25" s="126" t="str">
        <f t="shared" ca="1" si="8"/>
        <v/>
      </c>
      <c r="K25" s="126" t="str">
        <f t="shared" ca="1" si="8"/>
        <v/>
      </c>
      <c r="L25" s="126" t="str">
        <f t="shared" ca="1" si="8"/>
        <v/>
      </c>
      <c r="M25" s="126" t="str">
        <f t="shared" ca="1" si="8"/>
        <v/>
      </c>
      <c r="N25" s="126" t="str">
        <f t="shared" ca="1" si="8"/>
        <v/>
      </c>
      <c r="O25" s="126" t="str">
        <f t="shared" ca="1" si="8"/>
        <v/>
      </c>
      <c r="P25" s="126" t="str">
        <f t="shared" ca="1" si="8"/>
        <v/>
      </c>
      <c r="Q25" s="126" t="str">
        <f t="shared" ca="1" si="8"/>
        <v/>
      </c>
      <c r="R25" s="126" t="str">
        <f t="shared" ca="1" si="8"/>
        <v/>
      </c>
      <c r="S25" s="126" t="str">
        <f t="shared" ca="1" si="8"/>
        <v/>
      </c>
      <c r="T25" s="126" t="str">
        <f t="shared" ca="1" si="8"/>
        <v/>
      </c>
      <c r="U25" s="126" t="str">
        <f t="shared" ca="1" si="8"/>
        <v/>
      </c>
      <c r="V25" s="126" t="str">
        <f t="shared" ca="1" si="8"/>
        <v/>
      </c>
      <c r="W25" s="126" t="str">
        <f t="shared" ca="1" si="8"/>
        <v/>
      </c>
      <c r="X25" s="126" t="str">
        <f t="shared" ca="1" si="8"/>
        <v/>
      </c>
      <c r="Y25" s="126" t="str">
        <f t="shared" ca="1" si="11"/>
        <v/>
      </c>
      <c r="Z25" s="126" t="str">
        <f t="shared" ca="1" si="11"/>
        <v/>
      </c>
      <c r="AA25" s="126" t="str">
        <f t="shared" ca="1" si="11"/>
        <v/>
      </c>
      <c r="AB25" s="126" t="str">
        <f t="shared" ca="1" si="11"/>
        <v/>
      </c>
      <c r="AC25" s="126" t="str">
        <f t="shared" ca="1" si="11"/>
        <v/>
      </c>
      <c r="AD25" s="126" t="str">
        <f t="shared" ca="1" si="11"/>
        <v/>
      </c>
      <c r="AE25" s="126" t="str">
        <f t="shared" ca="1" si="11"/>
        <v/>
      </c>
      <c r="AF25" s="126" t="str">
        <f t="shared" ca="1" si="11"/>
        <v/>
      </c>
      <c r="AG25" s="126" t="str">
        <f t="shared" ca="1" si="11"/>
        <v/>
      </c>
      <c r="AH25" s="126" t="str">
        <f t="shared" ca="1" si="11"/>
        <v/>
      </c>
      <c r="AI25" s="126" t="str">
        <f t="shared" ca="1" si="11"/>
        <v/>
      </c>
      <c r="AJ25" s="126" t="str">
        <f t="shared" ca="1" si="11"/>
        <v/>
      </c>
      <c r="AK25" s="126" t="str">
        <f t="shared" ca="1" si="11"/>
        <v/>
      </c>
      <c r="AL25" s="126" t="str">
        <f t="shared" ca="1" si="11"/>
        <v/>
      </c>
      <c r="AM25" s="126">
        <f t="shared" ca="1" si="11"/>
        <v>1</v>
      </c>
      <c r="AN25" s="126">
        <f t="shared" ca="1" si="9"/>
        <v>1</v>
      </c>
      <c r="AO25" s="126">
        <f t="shared" ca="1" si="9"/>
        <v>1</v>
      </c>
      <c r="AP25" s="126" t="str">
        <f t="shared" ca="1" si="9"/>
        <v/>
      </c>
      <c r="AQ25" s="126" t="str">
        <f t="shared" ca="1" si="9"/>
        <v/>
      </c>
      <c r="AR25" s="126" t="str">
        <f t="shared" ca="1" si="9"/>
        <v/>
      </c>
      <c r="AS25" s="126" t="str">
        <f t="shared" ca="1" si="9"/>
        <v/>
      </c>
      <c r="AT25" s="126" t="str">
        <f t="shared" ca="1" si="9"/>
        <v/>
      </c>
      <c r="AU25" s="126" t="str">
        <f t="shared" ca="1" si="9"/>
        <v/>
      </c>
      <c r="AV25" s="126" t="str">
        <f t="shared" ca="1" si="9"/>
        <v/>
      </c>
      <c r="AW25" s="126" t="str">
        <f t="shared" ca="1" si="9"/>
        <v/>
      </c>
      <c r="AX25" s="126" t="str">
        <f t="shared" ca="1" si="9"/>
        <v/>
      </c>
      <c r="AY25" s="126" t="str">
        <f t="shared" ca="1" si="9"/>
        <v/>
      </c>
      <c r="AZ25" s="126" t="str">
        <f t="shared" ca="1" si="9"/>
        <v/>
      </c>
      <c r="BA25" s="126" t="str">
        <f t="shared" ca="1" si="9"/>
        <v/>
      </c>
      <c r="BB25" s="126" t="str">
        <f t="shared" ca="1" si="9"/>
        <v/>
      </c>
      <c r="BC25" s="126" t="str">
        <f t="shared" ca="1" si="9"/>
        <v/>
      </c>
      <c r="BD25" s="126" t="str">
        <f t="shared" ca="1" si="10"/>
        <v/>
      </c>
      <c r="BE25" s="126" t="str">
        <f t="shared" ca="1" si="10"/>
        <v/>
      </c>
      <c r="BF25" s="126" t="str">
        <f t="shared" ca="1" si="10"/>
        <v/>
      </c>
      <c r="BG25" s="126" t="str">
        <f t="shared" ca="1" si="10"/>
        <v/>
      </c>
      <c r="BH25" s="126" t="str">
        <f t="shared" ca="1" si="10"/>
        <v/>
      </c>
      <c r="BI25" s="126" t="str">
        <f t="shared" ca="1" si="10"/>
        <v/>
      </c>
      <c r="BJ25" s="126" t="str">
        <f t="shared" ca="1" si="10"/>
        <v/>
      </c>
      <c r="BK25" s="126" t="str">
        <f t="shared" ca="1" si="10"/>
        <v/>
      </c>
      <c r="BL25" s="126" t="str">
        <f t="shared" ca="1" si="10"/>
        <v/>
      </c>
      <c r="BM25" s="27"/>
    </row>
    <row r="26" spans="1:65" s="1" customFormat="1" ht="40.049999999999997" customHeight="1" x14ac:dyDescent="0.3">
      <c r="A26" s="9"/>
      <c r="B26" s="119" t="s">
        <v>77</v>
      </c>
      <c r="C26" s="21" t="s">
        <v>7</v>
      </c>
      <c r="D26" s="21"/>
      <c r="E26" s="22">
        <v>1</v>
      </c>
      <c r="F26" s="23">
        <f>F20+G20</f>
        <v>45419</v>
      </c>
      <c r="G26" s="24">
        <v>9</v>
      </c>
      <c r="H26" s="19"/>
      <c r="I26" s="125" t="str">
        <f t="shared" ref="I26:X31" ca="1" si="12">IF(AND($C26="Goal",I$7&gt;=$F26,I$7&lt;=$F26+$G26-1),2,IF(AND($C26="Milestone",I$7&gt;=$F26,I$7&lt;=$F26+$G26-1),1,""))</f>
        <v/>
      </c>
      <c r="J26" s="126" t="str">
        <f t="shared" ca="1" si="12"/>
        <v/>
      </c>
      <c r="K26" s="126" t="str">
        <f t="shared" ca="1" si="12"/>
        <v/>
      </c>
      <c r="L26" s="126" t="str">
        <f t="shared" ca="1" si="12"/>
        <v/>
      </c>
      <c r="M26" s="126" t="str">
        <f t="shared" ca="1" si="12"/>
        <v/>
      </c>
      <c r="N26" s="126" t="str">
        <f t="shared" ca="1" si="12"/>
        <v/>
      </c>
      <c r="O26" s="126" t="str">
        <f t="shared" ca="1" si="12"/>
        <v/>
      </c>
      <c r="P26" s="126" t="str">
        <f t="shared" ca="1" si="12"/>
        <v/>
      </c>
      <c r="Q26" s="126" t="str">
        <f t="shared" ca="1" si="12"/>
        <v/>
      </c>
      <c r="R26" s="126" t="str">
        <f t="shared" ca="1" si="12"/>
        <v/>
      </c>
      <c r="S26" s="126" t="str">
        <f t="shared" ca="1" si="12"/>
        <v/>
      </c>
      <c r="T26" s="126" t="str">
        <f t="shared" ca="1" si="12"/>
        <v/>
      </c>
      <c r="U26" s="126" t="str">
        <f t="shared" ca="1" si="12"/>
        <v/>
      </c>
      <c r="V26" s="126" t="str">
        <f t="shared" ca="1" si="12"/>
        <v/>
      </c>
      <c r="W26" s="126" t="str">
        <f t="shared" ca="1" si="12"/>
        <v/>
      </c>
      <c r="X26" s="126" t="str">
        <f t="shared" ca="1" si="12"/>
        <v/>
      </c>
      <c r="Y26" s="126" t="str">
        <f t="shared" ca="1" si="11"/>
        <v/>
      </c>
      <c r="Z26" s="126" t="str">
        <f t="shared" ca="1" si="11"/>
        <v/>
      </c>
      <c r="AA26" s="126" t="str">
        <f t="shared" ca="1" si="11"/>
        <v/>
      </c>
      <c r="AB26" s="126" t="str">
        <f t="shared" ca="1" si="11"/>
        <v/>
      </c>
      <c r="AC26" s="126" t="str">
        <f t="shared" ca="1" si="11"/>
        <v/>
      </c>
      <c r="AD26" s="126" t="str">
        <f t="shared" ca="1" si="11"/>
        <v/>
      </c>
      <c r="AE26" s="126" t="str">
        <f t="shared" ca="1" si="11"/>
        <v/>
      </c>
      <c r="AF26" s="126" t="str">
        <f t="shared" ca="1" si="11"/>
        <v/>
      </c>
      <c r="AG26" s="126" t="str">
        <f t="shared" ca="1" si="11"/>
        <v/>
      </c>
      <c r="AH26" s="126" t="str">
        <f t="shared" ca="1" si="11"/>
        <v/>
      </c>
      <c r="AI26" s="126" t="str">
        <f t="shared" ca="1" si="11"/>
        <v/>
      </c>
      <c r="AJ26" s="126" t="str">
        <f t="shared" ca="1" si="11"/>
        <v/>
      </c>
      <c r="AK26" s="126" t="str">
        <f t="shared" ca="1" si="11"/>
        <v/>
      </c>
      <c r="AL26" s="126" t="str">
        <f t="shared" ca="1" si="11"/>
        <v/>
      </c>
      <c r="AM26" s="126" t="str">
        <f t="shared" ca="1" si="11"/>
        <v/>
      </c>
      <c r="AN26" s="126" t="str">
        <f t="shared" ca="1" si="9"/>
        <v/>
      </c>
      <c r="AO26" s="126" t="str">
        <f t="shared" ca="1" si="9"/>
        <v/>
      </c>
      <c r="AP26" s="126" t="str">
        <f t="shared" ca="1" si="9"/>
        <v/>
      </c>
      <c r="AQ26" s="126" t="str">
        <f t="shared" ca="1" si="9"/>
        <v/>
      </c>
      <c r="AR26" s="126" t="str">
        <f t="shared" ca="1" si="9"/>
        <v/>
      </c>
      <c r="AS26" s="126" t="str">
        <f t="shared" ca="1" si="9"/>
        <v/>
      </c>
      <c r="AT26" s="126" t="str">
        <f t="shared" ca="1" si="9"/>
        <v/>
      </c>
      <c r="AU26" s="126" t="str">
        <f t="shared" ca="1" si="9"/>
        <v/>
      </c>
      <c r="AV26" s="126" t="str">
        <f t="shared" ca="1" si="9"/>
        <v/>
      </c>
      <c r="AW26" s="126" t="str">
        <f t="shared" ca="1" si="9"/>
        <v/>
      </c>
      <c r="AX26" s="126" t="str">
        <f t="shared" ca="1" si="9"/>
        <v/>
      </c>
      <c r="AY26" s="126" t="str">
        <f t="shared" ca="1" si="9"/>
        <v/>
      </c>
      <c r="AZ26" s="126" t="str">
        <f t="shared" ca="1" si="9"/>
        <v/>
      </c>
      <c r="BA26" s="126">
        <f t="shared" ca="1" si="9"/>
        <v>2</v>
      </c>
      <c r="BB26" s="126">
        <f t="shared" ca="1" si="9"/>
        <v>2</v>
      </c>
      <c r="BC26" s="126">
        <f t="shared" ca="1" si="9"/>
        <v>2</v>
      </c>
      <c r="BD26" s="126">
        <f t="shared" ca="1" si="10"/>
        <v>2</v>
      </c>
      <c r="BE26" s="126">
        <f t="shared" ca="1" si="10"/>
        <v>2</v>
      </c>
      <c r="BF26" s="126">
        <f t="shared" ca="1" si="10"/>
        <v>2</v>
      </c>
      <c r="BG26" s="126">
        <f t="shared" ca="1" si="10"/>
        <v>2</v>
      </c>
      <c r="BH26" s="126">
        <f t="shared" ca="1" si="10"/>
        <v>2</v>
      </c>
      <c r="BI26" s="126">
        <f t="shared" ca="1" si="10"/>
        <v>2</v>
      </c>
      <c r="BJ26" s="126" t="str">
        <f t="shared" ca="1" si="10"/>
        <v/>
      </c>
      <c r="BK26" s="126" t="str">
        <f t="shared" ca="1" si="10"/>
        <v/>
      </c>
      <c r="BL26" s="126" t="str">
        <f t="shared" ca="1" si="10"/>
        <v/>
      </c>
      <c r="BM26" s="27"/>
    </row>
    <row r="27" spans="1:65" s="1" customFormat="1" ht="40.049999999999997" customHeight="1" x14ac:dyDescent="0.3">
      <c r="A27" s="9"/>
      <c r="B27" s="25" t="s">
        <v>78</v>
      </c>
      <c r="C27" s="21" t="s">
        <v>14</v>
      </c>
      <c r="D27" s="21" t="s">
        <v>90</v>
      </c>
      <c r="E27" s="22">
        <v>1</v>
      </c>
      <c r="F27" s="23">
        <f>F20</f>
        <v>45393</v>
      </c>
      <c r="G27" s="24">
        <v>12</v>
      </c>
      <c r="H27" s="19"/>
      <c r="I27" s="125" t="str">
        <f t="shared" ca="1" si="12"/>
        <v/>
      </c>
      <c r="J27" s="126" t="str">
        <f t="shared" ca="1" si="12"/>
        <v/>
      </c>
      <c r="K27" s="126" t="str">
        <f t="shared" ca="1" si="12"/>
        <v/>
      </c>
      <c r="L27" s="126" t="str">
        <f t="shared" ca="1" si="12"/>
        <v/>
      </c>
      <c r="M27" s="126" t="str">
        <f t="shared" ca="1" si="12"/>
        <v/>
      </c>
      <c r="N27" s="126" t="str">
        <f t="shared" ca="1" si="12"/>
        <v/>
      </c>
      <c r="O27" s="126" t="str">
        <f t="shared" ca="1" si="12"/>
        <v/>
      </c>
      <c r="P27" s="126" t="str">
        <f t="shared" ca="1" si="12"/>
        <v/>
      </c>
      <c r="Q27" s="126" t="str">
        <f t="shared" ca="1" si="12"/>
        <v/>
      </c>
      <c r="R27" s="126" t="str">
        <f t="shared" ca="1" si="12"/>
        <v/>
      </c>
      <c r="S27" s="126" t="str">
        <f t="shared" ca="1" si="12"/>
        <v/>
      </c>
      <c r="T27" s="126" t="str">
        <f t="shared" ca="1" si="12"/>
        <v/>
      </c>
      <c r="U27" s="126" t="str">
        <f t="shared" ca="1" si="12"/>
        <v/>
      </c>
      <c r="V27" s="126" t="str">
        <f t="shared" ca="1" si="12"/>
        <v/>
      </c>
      <c r="W27" s="126" t="str">
        <f t="shared" ca="1" si="12"/>
        <v/>
      </c>
      <c r="X27" s="126" t="str">
        <f t="shared" ca="1" si="12"/>
        <v/>
      </c>
      <c r="Y27" s="126" t="str">
        <f t="shared" ca="1" si="11"/>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t="str">
        <f t="shared" ca="1" si="9"/>
        <v/>
      </c>
      <c r="AP27" s="126" t="str">
        <f t="shared" ca="1" si="9"/>
        <v/>
      </c>
      <c r="AQ27" s="126" t="str">
        <f t="shared" ca="1" si="9"/>
        <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049999999999997" customHeight="1" x14ac:dyDescent="0.3">
      <c r="A28" s="9"/>
      <c r="B28" s="25" t="s">
        <v>79</v>
      </c>
      <c r="C28" s="21" t="s">
        <v>14</v>
      </c>
      <c r="D28" s="21" t="s">
        <v>90</v>
      </c>
      <c r="E28" s="22">
        <v>1</v>
      </c>
      <c r="F28" s="23">
        <f>F27+G27</f>
        <v>45405</v>
      </c>
      <c r="G28" s="24">
        <v>6</v>
      </c>
      <c r="H28" s="19"/>
      <c r="I28" s="125" t="str">
        <f t="shared" ca="1" si="12"/>
        <v/>
      </c>
      <c r="J28" s="126" t="str">
        <f t="shared" ca="1" si="12"/>
        <v/>
      </c>
      <c r="K28" s="126" t="str">
        <f t="shared" ca="1" si="12"/>
        <v/>
      </c>
      <c r="L28" s="126" t="str">
        <f t="shared" ca="1" si="12"/>
        <v/>
      </c>
      <c r="M28" s="126" t="str">
        <f t="shared" ca="1" si="12"/>
        <v/>
      </c>
      <c r="N28" s="126" t="str">
        <f t="shared" ca="1" si="12"/>
        <v/>
      </c>
      <c r="O28" s="126" t="str">
        <f t="shared" ca="1" si="12"/>
        <v/>
      </c>
      <c r="P28" s="126" t="str">
        <f t="shared" ca="1" si="12"/>
        <v/>
      </c>
      <c r="Q28" s="126" t="str">
        <f t="shared" ca="1" si="12"/>
        <v/>
      </c>
      <c r="R28" s="126" t="str">
        <f t="shared" ca="1" si="12"/>
        <v/>
      </c>
      <c r="S28" s="126" t="str">
        <f t="shared" ca="1" si="12"/>
        <v/>
      </c>
      <c r="T28" s="126" t="str">
        <f t="shared" ca="1" si="12"/>
        <v/>
      </c>
      <c r="U28" s="126" t="str">
        <f t="shared" ca="1" si="12"/>
        <v/>
      </c>
      <c r="V28" s="126" t="str">
        <f t="shared" ca="1" si="12"/>
        <v/>
      </c>
      <c r="W28" s="126" t="str">
        <f t="shared" ca="1" si="12"/>
        <v/>
      </c>
      <c r="X28" s="126" t="str">
        <f t="shared" ca="1" si="12"/>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049999999999997" customHeight="1" x14ac:dyDescent="0.3">
      <c r="A29" s="9"/>
      <c r="B29" s="25" t="s">
        <v>80</v>
      </c>
      <c r="C29" s="21" t="s">
        <v>14</v>
      </c>
      <c r="D29" s="21" t="s">
        <v>90</v>
      </c>
      <c r="E29" s="22">
        <v>1</v>
      </c>
      <c r="F29" s="23">
        <f>F28+G28</f>
        <v>45411</v>
      </c>
      <c r="G29" s="24">
        <v>2</v>
      </c>
      <c r="H29" s="19"/>
      <c r="I29" s="125" t="str">
        <f t="shared" ca="1" si="12"/>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049999999999997" customHeight="1" x14ac:dyDescent="0.3">
      <c r="A30" s="9"/>
      <c r="B30" s="25" t="s">
        <v>89</v>
      </c>
      <c r="C30" s="21" t="s">
        <v>8</v>
      </c>
      <c r="D30" s="21" t="s">
        <v>62</v>
      </c>
      <c r="E30" s="22">
        <v>1</v>
      </c>
      <c r="F30" s="23">
        <f>F29+G29</f>
        <v>45413</v>
      </c>
      <c r="G30" s="24">
        <v>3</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f t="shared" ca="1" si="9"/>
        <v>1</v>
      </c>
      <c r="AV30" s="126">
        <f t="shared" ca="1" si="9"/>
        <v>1</v>
      </c>
      <c r="AW30" s="126">
        <f t="shared" ca="1" si="9"/>
        <v>1</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049999999999997" customHeight="1" x14ac:dyDescent="0.3">
      <c r="A31" s="9"/>
      <c r="B31" s="25" t="s">
        <v>81</v>
      </c>
      <c r="C31" s="21" t="s">
        <v>8</v>
      </c>
      <c r="D31" s="21" t="s">
        <v>90</v>
      </c>
      <c r="E31" s="22">
        <v>1</v>
      </c>
      <c r="F31" s="23">
        <f>F30+G30</f>
        <v>45416</v>
      </c>
      <c r="G31" s="24">
        <v>2</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f t="shared" ca="1" si="9"/>
        <v>1</v>
      </c>
      <c r="AY31" s="126">
        <f t="shared" ca="1" si="9"/>
        <v>1</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049999999999997" customHeight="1" x14ac:dyDescent="0.3">
      <c r="A32" s="9"/>
      <c r="B32" s="25" t="s">
        <v>82</v>
      </c>
      <c r="C32" s="21" t="s">
        <v>8</v>
      </c>
      <c r="D32" s="21" t="s">
        <v>91</v>
      </c>
      <c r="E32" s="22">
        <v>1</v>
      </c>
      <c r="F32" s="23">
        <f>F31+G31</f>
        <v>45418</v>
      </c>
      <c r="G32" s="24">
        <v>1</v>
      </c>
      <c r="H32" s="19"/>
      <c r="I32" s="125" t="str">
        <f ca="1">IF(AND($C32="Goal",I$7&gt;=$F32,I$7&lt;=$F32+$G32-1),2,IF(AND($C32="Milestone",I$7&gt;=$F32,I$7&lt;=$F32+$G32-1),1,""))</f>
        <v/>
      </c>
      <c r="J32" s="126" t="str">
        <f ca="1">IF(AND($C32="Goal",J$7&gt;=$F32,J$7&lt;=$F32+$G32-1),2,IF(AND($C32="Milestone",J$7&gt;=$F32,J$7&lt;=$F32+$G32-1),1,""))</f>
        <v/>
      </c>
      <c r="K32" s="126" t="str">
        <f ca="1">IF(AND($C32="Goal",K$7&gt;=$F32,K$7&lt;=$F32+$G32-1),2,IF(AND($C32="Milestone",K$7&gt;=$F32,K$7&lt;=$F32+$G32-1),1,""))</f>
        <v/>
      </c>
      <c r="L32" s="126" t="str">
        <f ca="1">IF(AND($C32="Goal",L$7&gt;=$F32,L$7&lt;=$F32+$G32-1),2,IF(AND($C32="Milestone",L$7&gt;=$F32,L$7&lt;=$F32+$G32-1),1,""))</f>
        <v/>
      </c>
      <c r="M32" s="126" t="str">
        <f ca="1">IF(AND($C32="Goal",M$7&gt;=$F32,M$7&lt;=$F32+$G32-1),2,IF(AND($C32="Milestone",M$7&gt;=$F32,M$7&lt;=$F32+$G32-1),1,""))</f>
        <v/>
      </c>
      <c r="N32" s="126" t="str">
        <f ca="1">IF(AND($C32="Goal",N$7&gt;=$F32,N$7&lt;=$F32+$G32-1),2,IF(AND($C32="Milestone",N$7&gt;=$F32,N$7&lt;=$F32+$G32-1),1,""))</f>
        <v/>
      </c>
      <c r="O32" s="126" t="str">
        <f ca="1">IF(AND($C32="Goal",O$7&gt;=$F32,O$7&lt;=$F32+$G32-1),2,IF(AND($C32="Milestone",O$7&gt;=$F32,O$7&lt;=$F32+$G32-1),1,""))</f>
        <v/>
      </c>
      <c r="P32" s="126" t="str">
        <f ca="1">IF(AND($C32="Goal",P$7&gt;=$F32,P$7&lt;=$F32+$G32-1),2,IF(AND($C32="Milestone",P$7&gt;=$F32,P$7&lt;=$F32+$G32-1),1,""))</f>
        <v/>
      </c>
      <c r="Q32" s="126" t="str">
        <f ca="1">IF(AND($C32="Goal",Q$7&gt;=$F32,Q$7&lt;=$F32+$G32-1),2,IF(AND($C32="Milestone",Q$7&gt;=$F32,Q$7&lt;=$F32+$G32-1),1,""))</f>
        <v/>
      </c>
      <c r="R32" s="126" t="str">
        <f ca="1">IF(AND($C32="Goal",R$7&gt;=$F32,R$7&lt;=$F32+$G32-1),2,IF(AND($C32="Milestone",R$7&gt;=$F32,R$7&lt;=$F32+$G32-1),1,""))</f>
        <v/>
      </c>
      <c r="S32" s="126" t="str">
        <f ca="1">IF(AND($C32="Goal",S$7&gt;=$F32,S$7&lt;=$F32+$G32-1),2,IF(AND($C32="Milestone",S$7&gt;=$F32,S$7&lt;=$F32+$G32-1),1,""))</f>
        <v/>
      </c>
      <c r="T32" s="126" t="str">
        <f ca="1">IF(AND($C32="Goal",T$7&gt;=$F32,T$7&lt;=$F32+$G32-1),2,IF(AND($C32="Milestone",T$7&gt;=$F32,T$7&lt;=$F32+$G32-1),1,""))</f>
        <v/>
      </c>
      <c r="U32" s="126" t="str">
        <f ca="1">IF(AND($C32="Goal",U$7&gt;=$F32,U$7&lt;=$F32+$G32-1),2,IF(AND($C32="Milestone",U$7&gt;=$F32,U$7&lt;=$F32+$G32-1),1,""))</f>
        <v/>
      </c>
      <c r="V32" s="126" t="str">
        <f ca="1">IF(AND($C32="Goal",V$7&gt;=$F32,V$7&lt;=$F32+$G32-1),2,IF(AND($C32="Milestone",V$7&gt;=$F32,V$7&lt;=$F32+$G32-1),1,""))</f>
        <v/>
      </c>
      <c r="W32" s="126" t="str">
        <f ca="1">IF(AND($C32="Goal",W$7&gt;=$F32,W$7&lt;=$F32+$G32-1),2,IF(AND($C32="Milestone",W$7&gt;=$F32,W$7&lt;=$F32+$G32-1),1,""))</f>
        <v/>
      </c>
      <c r="X32" s="126" t="str">
        <f ca="1">IF(AND($C32="Goal",X$7&gt;=$F32,X$7&lt;=$F32+$G32-1),2,IF(AND($C32="Milestone",X$7&gt;=$F32,X$7&lt;=$F32+$G32-1),1,""))</f>
        <v/>
      </c>
      <c r="Y32" s="126" t="str">
        <f ca="1">IF(AND($C32="Goal",Y$7&gt;=$F32,Y$7&lt;=$F32+$G32-1),2,IF(AND($C32="Milestone",Y$7&gt;=$F32,Y$7&lt;=$F32+$G32-1),1,""))</f>
        <v/>
      </c>
      <c r="Z32" s="126" t="str">
        <f ca="1">IF(AND($C32="Goal",Z$7&gt;=$F32,Z$7&lt;=$F32+$G32-1),2,IF(AND($C32="Milestone",Z$7&gt;=$F32,Z$7&lt;=$F32+$G32-1),1,""))</f>
        <v/>
      </c>
      <c r="AA32" s="126" t="str">
        <f ca="1">IF(AND($C32="Goal",AA$7&gt;=$F32,AA$7&lt;=$F32+$G32-1),2,IF(AND($C32="Milestone",AA$7&gt;=$F32,AA$7&lt;=$F32+$G32-1),1,""))</f>
        <v/>
      </c>
      <c r="AB32" s="126" t="str">
        <f ca="1">IF(AND($C32="Goal",AB$7&gt;=$F32,AB$7&lt;=$F32+$G32-1),2,IF(AND($C32="Milestone",AB$7&gt;=$F32,AB$7&lt;=$F32+$G32-1),1,""))</f>
        <v/>
      </c>
      <c r="AC32" s="126" t="str">
        <f ca="1">IF(AND($C32="Goal",AC$7&gt;=$F32,AC$7&lt;=$F32+$G32-1),2,IF(AND($C32="Milestone",AC$7&gt;=$F32,AC$7&lt;=$F32+$G32-1),1,""))</f>
        <v/>
      </c>
      <c r="AD32" s="126" t="str">
        <f ca="1">IF(AND($C32="Goal",AD$7&gt;=$F32,AD$7&lt;=$F32+$G32-1),2,IF(AND($C32="Milestone",AD$7&gt;=$F32,AD$7&lt;=$F32+$G32-1),1,""))</f>
        <v/>
      </c>
      <c r="AE32" s="126" t="str">
        <f ca="1">IF(AND($C32="Goal",AE$7&gt;=$F32,AE$7&lt;=$F32+$G32-1),2,IF(AND($C32="Milestone",AE$7&gt;=$F32,AE$7&lt;=$F32+$G32-1),1,""))</f>
        <v/>
      </c>
      <c r="AF32" s="126" t="str">
        <f ca="1">IF(AND($C32="Goal",AF$7&gt;=$F32,AF$7&lt;=$F32+$G32-1),2,IF(AND($C32="Milestone",AF$7&gt;=$F32,AF$7&lt;=$F32+$G32-1),1,""))</f>
        <v/>
      </c>
      <c r="AG32" s="126" t="str">
        <f ca="1">IF(AND($C32="Goal",AG$7&gt;=$F32,AG$7&lt;=$F32+$G32-1),2,IF(AND($C32="Milestone",AG$7&gt;=$F32,AG$7&lt;=$F32+$G32-1),1,""))</f>
        <v/>
      </c>
      <c r="AH32" s="126" t="str">
        <f ca="1">IF(AND($C32="Goal",AH$7&gt;=$F32,AH$7&lt;=$F32+$G32-1),2,IF(AND($C32="Milestone",AH$7&gt;=$F32,AH$7&lt;=$F32+$G32-1),1,""))</f>
        <v/>
      </c>
      <c r="AI32" s="126" t="str">
        <f ca="1">IF(AND($C32="Goal",AI$7&gt;=$F32,AI$7&lt;=$F32+$G32-1),2,IF(AND($C32="Milestone",AI$7&gt;=$F32,AI$7&lt;=$F32+$G32-1),1,""))</f>
        <v/>
      </c>
      <c r="AJ32" s="126" t="str">
        <f ca="1">IF(AND($C32="Goal",AJ$7&gt;=$F32,AJ$7&lt;=$F32+$G32-1),2,IF(AND($C32="Milestone",AJ$7&gt;=$F32,AJ$7&lt;=$F32+$G32-1),1,""))</f>
        <v/>
      </c>
      <c r="AK32" s="126" t="str">
        <f ca="1">IF(AND($C32="Goal",AK$7&gt;=$F32,AK$7&lt;=$F32+$G32-1),2,IF(AND($C32="Milestone",AK$7&gt;=$F32,AK$7&lt;=$F32+$G32-1),1,""))</f>
        <v/>
      </c>
      <c r="AL32" s="126" t="str">
        <f ca="1">IF(AND($C32="Goal",AL$7&gt;=$F32,AL$7&lt;=$F32+$G32-1),2,IF(AND($C32="Milestone",AL$7&gt;=$F32,AL$7&lt;=$F32+$G32-1),1,""))</f>
        <v/>
      </c>
      <c r="AM32" s="126" t="str">
        <f ca="1">IF(AND($C32="Goal",AM$7&gt;=$F32,AM$7&lt;=$F32+$G32-1),2,IF(AND($C32="Milestone",AM$7&gt;=$F32,AM$7&lt;=$F32+$G32-1),1,""))</f>
        <v/>
      </c>
      <c r="AN32" s="126" t="str">
        <f ca="1">IF(AND($C32="Goal",AN$7&gt;=$F32,AN$7&lt;=$F32+$G32-1),2,IF(AND($C32="Milestone",AN$7&gt;=$F32,AN$7&lt;=$F32+$G32-1),1,""))</f>
        <v/>
      </c>
      <c r="AO32" s="126" t="str">
        <f ca="1">IF(AND($C32="Goal",AO$7&gt;=$F32,AO$7&lt;=$F32+$G32-1),2,IF(AND($C32="Milestone",AO$7&gt;=$F32,AO$7&lt;=$F32+$G32-1),1,""))</f>
        <v/>
      </c>
      <c r="AP32" s="126" t="str">
        <f ca="1">IF(AND($C32="Goal",AP$7&gt;=$F32,AP$7&lt;=$F32+$G32-1),2,IF(AND($C32="Milestone",AP$7&gt;=$F32,AP$7&lt;=$F32+$G32-1),1,""))</f>
        <v/>
      </c>
      <c r="AQ32" s="126" t="str">
        <f ca="1">IF(AND($C32="Goal",AQ$7&gt;=$F32,AQ$7&lt;=$F32+$G32-1),2,IF(AND($C32="Milestone",AQ$7&gt;=$F32,AQ$7&lt;=$F32+$G32-1),1,""))</f>
        <v/>
      </c>
      <c r="AR32" s="126" t="str">
        <f ca="1">IF(AND($C32="Goal",AR$7&gt;=$F32,AR$7&lt;=$F32+$G32-1),2,IF(AND($C32="Milestone",AR$7&gt;=$F32,AR$7&lt;=$F32+$G32-1),1,""))</f>
        <v/>
      </c>
      <c r="AS32" s="126" t="str">
        <f ca="1">IF(AND($C32="Goal",AS$7&gt;=$F32,AS$7&lt;=$F32+$G32-1),2,IF(AND($C32="Milestone",AS$7&gt;=$F32,AS$7&lt;=$F32+$G32-1),1,""))</f>
        <v/>
      </c>
      <c r="AT32" s="126" t="str">
        <f ca="1">IF(AND($C32="Goal",AT$7&gt;=$F32,AT$7&lt;=$F32+$G32-1),2,IF(AND($C32="Milestone",AT$7&gt;=$F32,AT$7&lt;=$F32+$G32-1),1,""))</f>
        <v/>
      </c>
      <c r="AU32" s="126" t="str">
        <f ca="1">IF(AND($C32="Goal",AU$7&gt;=$F32,AU$7&lt;=$F32+$G32-1),2,IF(AND($C32="Milestone",AU$7&gt;=$F32,AU$7&lt;=$F32+$G32-1),1,""))</f>
        <v/>
      </c>
      <c r="AV32" s="126" t="str">
        <f ca="1">IF(AND($C32="Goal",AV$7&gt;=$F32,AV$7&lt;=$F32+$G32-1),2,IF(AND($C32="Milestone",AV$7&gt;=$F32,AV$7&lt;=$F32+$G32-1),1,""))</f>
        <v/>
      </c>
      <c r="AW32" s="126" t="str">
        <f ca="1">IF(AND($C32="Goal",AW$7&gt;=$F32,AW$7&lt;=$F32+$G32-1),2,IF(AND($C32="Milestone",AW$7&gt;=$F32,AW$7&lt;=$F32+$G32-1),1,""))</f>
        <v/>
      </c>
      <c r="AX32" s="126" t="str">
        <f ca="1">IF(AND($C32="Goal",AX$7&gt;=$F32,AX$7&lt;=$F32+$G32-1),2,IF(AND($C32="Milestone",AX$7&gt;=$F32,AX$7&lt;=$F32+$G32-1),1,""))</f>
        <v/>
      </c>
      <c r="AY32" s="126" t="str">
        <f ca="1">IF(AND($C32="Goal",AY$7&gt;=$F32,AY$7&lt;=$F32+$G32-1),2,IF(AND($C32="Milestone",AY$7&gt;=$F32,AY$7&lt;=$F32+$G32-1),1,""))</f>
        <v/>
      </c>
      <c r="AZ32" s="126">
        <f ca="1">IF(AND($C32="Goal",AZ$7&gt;=$F32,AZ$7&lt;=$F32+$G32-1),2,IF(AND($C32="Milestone",AZ$7&gt;=$F32,AZ$7&lt;=$F32+$G32-1),1,""))</f>
        <v>1</v>
      </c>
      <c r="BA32" s="126" t="str">
        <f ca="1">IF(AND($C32="Goal",BA$7&gt;=$F32,BA$7&lt;=$F32+$G32-1),2,IF(AND($C32="Milestone",BA$7&gt;=$F32,BA$7&lt;=$F32+$G32-1),1,""))</f>
        <v/>
      </c>
      <c r="BB32" s="126" t="str">
        <f ca="1">IF(AND($C32="Goal",BB$7&gt;=$F32,BB$7&lt;=$F32+$G32-1),2,IF(AND($C32="Milestone",BB$7&gt;=$F32,BB$7&lt;=$F32+$G32-1),1,""))</f>
        <v/>
      </c>
      <c r="BC32" s="126" t="str">
        <f ca="1">IF(AND($C32="Goal",BC$7&gt;=$F32,BC$7&lt;=$F32+$G32-1),2,IF(AND($C32="Milestone",BC$7&gt;=$F32,BC$7&lt;=$F32+$G32-1),1,""))</f>
        <v/>
      </c>
      <c r="BD32" s="126" t="str">
        <f ca="1">IF(AND($C32="Goal",BD$7&gt;=$F32,BD$7&lt;=$F32+$G32-1),2,IF(AND($C32="Milestone",BD$7&gt;=$F32,BD$7&lt;=$F32+$G32-1),1,""))</f>
        <v/>
      </c>
      <c r="BE32" s="126" t="str">
        <f ca="1">IF(AND($C32="Goal",BE$7&gt;=$F32,BE$7&lt;=$F32+$G32-1),2,IF(AND($C32="Milestone",BE$7&gt;=$F32,BE$7&lt;=$F32+$G32-1),1,""))</f>
        <v/>
      </c>
      <c r="BF32" s="126" t="str">
        <f ca="1">IF(AND($C32="Goal",BF$7&gt;=$F32,BF$7&lt;=$F32+$G32-1),2,IF(AND($C32="Milestone",BF$7&gt;=$F32,BF$7&lt;=$F32+$G32-1),1,""))</f>
        <v/>
      </c>
      <c r="BG32" s="126" t="str">
        <f ca="1">IF(AND($C32="Goal",BG$7&gt;=$F32,BG$7&lt;=$F32+$G32-1),2,IF(AND($C32="Milestone",BG$7&gt;=$F32,BG$7&lt;=$F32+$G32-1),1,""))</f>
        <v/>
      </c>
      <c r="BH32" s="126" t="str">
        <f ca="1">IF(AND($C32="Goal",BH$7&gt;=$F32,BH$7&lt;=$F32+$G32-1),2,IF(AND($C32="Milestone",BH$7&gt;=$F32,BH$7&lt;=$F32+$G32-1),1,""))</f>
        <v/>
      </c>
      <c r="BI32" s="126" t="str">
        <f ca="1">IF(AND($C32="Goal",BI$7&gt;=$F32,BI$7&lt;=$F32+$G32-1),2,IF(AND($C32="Milestone",BI$7&gt;=$F32,BI$7&lt;=$F32+$G32-1),1,""))</f>
        <v/>
      </c>
      <c r="BJ32" s="126" t="str">
        <f ca="1">IF(AND($C32="Goal",BJ$7&gt;=$F32,BJ$7&lt;=$F32+$G32-1),2,IF(AND($C32="Milestone",BJ$7&gt;=$F32,BJ$7&lt;=$F32+$G32-1),1,""))</f>
        <v/>
      </c>
      <c r="BK32" s="126" t="str">
        <f ca="1">IF(AND($C32="Goal",BK$7&gt;=$F32,BK$7&lt;=$F32+$G32-1),2,IF(AND($C32="Milestone",BK$7&gt;=$F32,BK$7&lt;=$F32+$G32-1),1,""))</f>
        <v/>
      </c>
      <c r="BL32" s="126" t="str">
        <f ca="1">IF(AND($C32="Goal",BL$7&gt;=$F32,BL$7&lt;=$F32+$G32-1),2,IF(AND($C32="Milestone",BL$7&gt;=$F32,BL$7&lt;=$F32+$G32-1),1,""))</f>
        <v/>
      </c>
      <c r="BM32" s="64"/>
    </row>
    <row r="33" spans="1:65" s="1" customFormat="1" ht="40.049999999999997" customHeight="1" x14ac:dyDescent="0.3">
      <c r="A33" s="9"/>
      <c r="B33" s="145" t="s">
        <v>83</v>
      </c>
      <c r="C33" s="21" t="s">
        <v>8</v>
      </c>
      <c r="D33" s="21" t="s">
        <v>92</v>
      </c>
      <c r="E33" s="22">
        <v>1</v>
      </c>
      <c r="F33" s="23">
        <f>F32+G32</f>
        <v>45419</v>
      </c>
      <c r="G33" s="24">
        <v>3</v>
      </c>
      <c r="H33" s="19"/>
      <c r="I33" s="125"/>
      <c r="J33" s="126"/>
      <c r="K33" s="126"/>
      <c r="L33" s="126"/>
      <c r="M33" s="126"/>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126"/>
      <c r="BE33" s="126"/>
      <c r="BF33" s="126"/>
      <c r="BG33" s="126"/>
      <c r="BH33" s="126"/>
      <c r="BI33" s="126"/>
      <c r="BJ33" s="126"/>
      <c r="BK33" s="126"/>
      <c r="BL33" s="126"/>
      <c r="BM33" s="144"/>
    </row>
    <row r="34" spans="1:65" s="1" customFormat="1" ht="40.049999999999997" customHeight="1" x14ac:dyDescent="0.3">
      <c r="A34" s="9"/>
      <c r="B34" s="145" t="s">
        <v>84</v>
      </c>
      <c r="C34" s="21" t="s">
        <v>13</v>
      </c>
      <c r="D34" s="21" t="s">
        <v>93</v>
      </c>
      <c r="E34" s="22">
        <v>1</v>
      </c>
      <c r="F34" s="23">
        <f>F33+G33</f>
        <v>45422</v>
      </c>
      <c r="G34" s="24">
        <v>3</v>
      </c>
      <c r="H34" s="19"/>
      <c r="I34" s="125"/>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27"/>
    </row>
    <row r="35" spans="1:65" s="1" customFormat="1" ht="40.049999999999997" customHeight="1" x14ac:dyDescent="0.3">
      <c r="A35" s="10"/>
      <c r="B35" s="115" t="s">
        <v>17</v>
      </c>
      <c r="C35" s="54"/>
      <c r="D35" s="54"/>
      <c r="E35" s="31"/>
      <c r="F35" s="55"/>
      <c r="G35" s="56"/>
      <c r="H35" s="19"/>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27"/>
    </row>
    <row r="36" spans="1:65" ht="30" customHeight="1" x14ac:dyDescent="0.3">
      <c r="D36" s="4"/>
      <c r="G36" s="11"/>
      <c r="H36" s="3"/>
    </row>
    <row r="37" spans="1:65" ht="30" customHeight="1" x14ac:dyDescent="0.3">
      <c r="D37" s="5"/>
    </row>
  </sheetData>
  <mergeCells count="8">
    <mergeCell ref="X4:AA4"/>
    <mergeCell ref="AC4:AF4"/>
    <mergeCell ref="B2:H2"/>
    <mergeCell ref="I2:N2"/>
    <mergeCell ref="O2:T2"/>
    <mergeCell ref="I4:L4"/>
    <mergeCell ref="N4:Q4"/>
    <mergeCell ref="S4:V4"/>
  </mergeCells>
  <conditionalFormatting sqref="E9:E35">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41" priority="4">
      <formula>I$7&lt;=EOMONTH($I$7,0)</formula>
    </cfRule>
  </conditionalFormatting>
  <conditionalFormatting sqref="I6:BL6">
    <cfRule type="expression" dxfId="40" priority="2">
      <formula>AND(I$7&lt;=EOMONTH($I$7,1),I$7&gt;EOMONTH($I$7,0))</formula>
    </cfRule>
  </conditionalFormatting>
  <conditionalFormatting sqref="I7:BL35">
    <cfRule type="expression" dxfId="39" priority="1">
      <formula>AND(TODAY()&gt;=I$7,TODAY()&lt;J$7)</formula>
    </cfRule>
  </conditionalFormatting>
  <conditionalFormatting sqref="I35:BL35">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conditionalFormatting sqref="J6:BL6">
    <cfRule type="expression" dxfId="33" priority="3">
      <formula>AND(J$7&lt;=EOMONTH($I$7,2),J$7&gt;EOMONTH($I$7,0),J$7&gt;EOMONTH($I$7,1))</formula>
    </cfRule>
  </conditionalFormatting>
  <conditionalFormatting sqref="I10:BL34">
    <cfRule type="expression" dxfId="4" priority="53" stopIfTrue="1">
      <formula>AND($C10="Low Risk",I$7&gt;=$F10,I$7&lt;=$F10+$G10-1)</formula>
    </cfRule>
    <cfRule type="expression" dxfId="3" priority="54" stopIfTrue="1">
      <formula>AND($C10="High Risk",I$7&gt;=$F10,I$7&lt;=$F10+$G10-1)</formula>
    </cfRule>
    <cfRule type="expression" dxfId="2" priority="55" stopIfTrue="1">
      <formula>AND($C10="On Track",I$7&gt;=$F10,I$7&lt;=$F10+$G10-1)</formula>
    </cfRule>
    <cfRule type="expression" dxfId="1" priority="56" stopIfTrue="1">
      <formula>AND($C10="Med Risk",I$7&gt;=$F10,I$7&lt;=$F10+$G10-1)</formula>
    </cfRule>
    <cfRule type="expression" dxfId="0" priority="57" stopIfTrue="1">
      <formula>AND(LEN($C10)=0,I$7&gt;=$F10,I$7&lt;=$F10+$G10-1)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4"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2:A33" xr:uid="{16EF2781-8358-4BE0-BED4-7AAF228778DA}"/>
    <dataValidation allowBlank="1" showInputMessage="1" showErrorMessage="1" prompt="This row marks the end of the Gantt milestone data. DO NOT enter anything in this row. _x000a_To add more items, insert new rows above this one._x000a_" sqref="A35"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52"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3" zoomScaleNormal="100" zoomScalePageLayoutView="70" workbookViewId="0">
      <selection activeCell="J14" sqref="J14"/>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35</v>
      </c>
      <c r="C5" s="72"/>
      <c r="D5" s="72"/>
      <c r="E5" s="73"/>
      <c r="F5" s="74"/>
      <c r="G5" s="73"/>
      <c r="H5" s="73"/>
    </row>
    <row r="6" spans="1:68" ht="30" customHeight="1" x14ac:dyDescent="0.4">
      <c r="A6" s="10"/>
      <c r="B6" s="77" t="s">
        <v>59</v>
      </c>
      <c r="C6" s="78" cm="1">
        <f t="array" aca="1" ref="C6" ca="1">IFERROR(IF(MIN(Milestones4352[Start])=0,TODAY(),B11(Milestones4352[Start])),TODAY())</f>
        <v>45427</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June</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July</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60</v>
      </c>
      <c r="C7" s="80">
        <v>5</v>
      </c>
      <c r="D7" s="72"/>
      <c r="E7" s="73"/>
      <c r="F7" s="73"/>
      <c r="G7" s="73"/>
      <c r="H7" s="81"/>
      <c r="I7" s="96">
        <f ca="1">IFERROR(Project_Start+Scrolling_Increment,TODAY())</f>
        <v>45432</v>
      </c>
      <c r="J7" s="97">
        <f ca="1">I7+1</f>
        <v>45433</v>
      </c>
      <c r="K7" s="97">
        <f t="shared" ref="K7:AX7" ca="1" si="0">J7+1</f>
        <v>45434</v>
      </c>
      <c r="L7" s="97">
        <f t="shared" ca="1" si="0"/>
        <v>45435</v>
      </c>
      <c r="M7" s="97">
        <f t="shared" ca="1" si="0"/>
        <v>45436</v>
      </c>
      <c r="N7" s="97">
        <f t="shared" ca="1" si="0"/>
        <v>45437</v>
      </c>
      <c r="O7" s="98">
        <f t="shared" ca="1" si="0"/>
        <v>45438</v>
      </c>
      <c r="P7" s="97">
        <f ca="1">O7+1</f>
        <v>45439</v>
      </c>
      <c r="Q7" s="97">
        <f ca="1">P7+1</f>
        <v>45440</v>
      </c>
      <c r="R7" s="97">
        <f t="shared" ca="1" si="0"/>
        <v>45441</v>
      </c>
      <c r="S7" s="97">
        <f t="shared" ca="1" si="0"/>
        <v>45442</v>
      </c>
      <c r="T7" s="97">
        <f t="shared" ca="1" si="0"/>
        <v>45443</v>
      </c>
      <c r="U7" s="97">
        <f t="shared" ca="1" si="0"/>
        <v>45444</v>
      </c>
      <c r="V7" s="98">
        <f t="shared" ca="1" si="0"/>
        <v>45445</v>
      </c>
      <c r="W7" s="97">
        <f ca="1">V7+1</f>
        <v>45446</v>
      </c>
      <c r="X7" s="97">
        <f ca="1">W7+1</f>
        <v>45447</v>
      </c>
      <c r="Y7" s="97">
        <f t="shared" ca="1" si="0"/>
        <v>45448</v>
      </c>
      <c r="Z7" s="97">
        <f t="shared" ca="1" si="0"/>
        <v>45449</v>
      </c>
      <c r="AA7" s="97">
        <f t="shared" ca="1" si="0"/>
        <v>45450</v>
      </c>
      <c r="AB7" s="97">
        <f t="shared" ca="1" si="0"/>
        <v>45451</v>
      </c>
      <c r="AC7" s="98">
        <f t="shared" ca="1" si="0"/>
        <v>45452</v>
      </c>
      <c r="AD7" s="97">
        <f ca="1">AC7+1</f>
        <v>45453</v>
      </c>
      <c r="AE7" s="97">
        <f ca="1">AD7+1</f>
        <v>45454</v>
      </c>
      <c r="AF7" s="97">
        <f t="shared" ca="1" si="0"/>
        <v>45455</v>
      </c>
      <c r="AG7" s="97">
        <f t="shared" ca="1" si="0"/>
        <v>45456</v>
      </c>
      <c r="AH7" s="97">
        <f t="shared" ca="1" si="0"/>
        <v>45457</v>
      </c>
      <c r="AI7" s="97">
        <f t="shared" ca="1" si="0"/>
        <v>45458</v>
      </c>
      <c r="AJ7" s="98">
        <f t="shared" ca="1" si="0"/>
        <v>45459</v>
      </c>
      <c r="AK7" s="97">
        <f ca="1">AJ7+1</f>
        <v>45460</v>
      </c>
      <c r="AL7" s="97">
        <f ca="1">AK7+1</f>
        <v>45461</v>
      </c>
      <c r="AM7" s="97">
        <f t="shared" ca="1" si="0"/>
        <v>45462</v>
      </c>
      <c r="AN7" s="97">
        <f t="shared" ca="1" si="0"/>
        <v>45463</v>
      </c>
      <c r="AO7" s="97">
        <f t="shared" ca="1" si="0"/>
        <v>45464</v>
      </c>
      <c r="AP7" s="97">
        <f t="shared" ca="1" si="0"/>
        <v>45465</v>
      </c>
      <c r="AQ7" s="98">
        <f t="shared" ca="1" si="0"/>
        <v>45466</v>
      </c>
      <c r="AR7" s="97">
        <f ca="1">AQ7+1</f>
        <v>45467</v>
      </c>
      <c r="AS7" s="97">
        <f ca="1">AR7+1</f>
        <v>45468</v>
      </c>
      <c r="AT7" s="97">
        <f t="shared" ca="1" si="0"/>
        <v>45469</v>
      </c>
      <c r="AU7" s="97">
        <f t="shared" ca="1" si="0"/>
        <v>45470</v>
      </c>
      <c r="AV7" s="97">
        <f t="shared" ca="1" si="0"/>
        <v>45471</v>
      </c>
      <c r="AW7" s="97">
        <f t="shared" ca="1" si="0"/>
        <v>45472</v>
      </c>
      <c r="AX7" s="98">
        <f t="shared" ca="1" si="0"/>
        <v>45473</v>
      </c>
      <c r="AY7" s="97">
        <f ca="1">AX7+1</f>
        <v>45474</v>
      </c>
      <c r="AZ7" s="97">
        <f ca="1">AY7+1</f>
        <v>45475</v>
      </c>
      <c r="BA7" s="97">
        <f t="shared" ref="BA7:BE7" ca="1" si="1">AZ7+1</f>
        <v>45476</v>
      </c>
      <c r="BB7" s="97">
        <f t="shared" ca="1" si="1"/>
        <v>45477</v>
      </c>
      <c r="BC7" s="97">
        <f t="shared" ca="1" si="1"/>
        <v>45478</v>
      </c>
      <c r="BD7" s="97">
        <f t="shared" ca="1" si="1"/>
        <v>45479</v>
      </c>
      <c r="BE7" s="98">
        <f t="shared" ca="1" si="1"/>
        <v>45480</v>
      </c>
      <c r="BF7" s="97">
        <f ca="1">BE7+1</f>
        <v>45481</v>
      </c>
      <c r="BG7" s="97">
        <f ca="1">BF7+1</f>
        <v>45482</v>
      </c>
      <c r="BH7" s="97">
        <f t="shared" ref="BH7:BL7" ca="1" si="2">BG7+1</f>
        <v>45483</v>
      </c>
      <c r="BI7" s="97">
        <f t="shared" ca="1" si="2"/>
        <v>45484</v>
      </c>
      <c r="BJ7" s="97">
        <f t="shared" ca="1" si="2"/>
        <v>45485</v>
      </c>
      <c r="BK7" s="97">
        <f t="shared" ca="1" si="2"/>
        <v>45486</v>
      </c>
      <c r="BL7" s="98">
        <f t="shared" ca="1" si="2"/>
        <v>45487</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36</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37</v>
      </c>
      <c r="C12" s="57" t="s">
        <v>7</v>
      </c>
      <c r="D12" s="57" t="s">
        <v>5</v>
      </c>
      <c r="E12" s="58">
        <v>0.25</v>
      </c>
      <c r="F12" s="59">
        <f ca="1">TODAY()</f>
        <v>45427</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38</v>
      </c>
      <c r="C13" s="57" t="s">
        <v>8</v>
      </c>
      <c r="D13" s="57"/>
      <c r="E13" s="58"/>
      <c r="F13" s="59">
        <f ca="1">TODAY()+5</f>
        <v>45432</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39</v>
      </c>
      <c r="C14" s="57" t="s">
        <v>12</v>
      </c>
      <c r="D14" s="57"/>
      <c r="E14" s="58">
        <v>0.5</v>
      </c>
      <c r="F14" s="59">
        <f ca="1">F12-3</f>
        <v>45424</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40</v>
      </c>
      <c r="C15" s="57" t="s">
        <v>8</v>
      </c>
      <c r="D15" s="57"/>
      <c r="E15" s="58"/>
      <c r="F15" s="59">
        <f ca="1">F12+20</f>
        <v>45447</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41</v>
      </c>
      <c r="C16" s="57" t="s">
        <v>11</v>
      </c>
      <c r="D16" s="57"/>
      <c r="E16" s="58">
        <v>0.1</v>
      </c>
      <c r="F16" s="59">
        <f ca="1">F12+6</f>
        <v>45433</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42</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43</v>
      </c>
      <c r="C18" s="57" t="s">
        <v>13</v>
      </c>
      <c r="D18" s="57"/>
      <c r="E18" s="58">
        <v>0.6</v>
      </c>
      <c r="F18" s="59">
        <f ca="1">F12+6</f>
        <v>45433</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44</v>
      </c>
      <c r="C19" s="57" t="s">
        <v>14</v>
      </c>
      <c r="D19" s="57"/>
      <c r="E19" s="58">
        <v>0.5</v>
      </c>
      <c r="F19" s="59">
        <f ca="1">F18+2</f>
        <v>45435</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45</v>
      </c>
      <c r="C20" s="57" t="s">
        <v>12</v>
      </c>
      <c r="D20" s="57"/>
      <c r="E20" s="58">
        <v>0.33</v>
      </c>
      <c r="F20" s="59">
        <f ca="1">F19+5</f>
        <v>45440</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46</v>
      </c>
      <c r="C21" s="57" t="s">
        <v>8</v>
      </c>
      <c r="D21" s="57"/>
      <c r="E21" s="58"/>
      <c r="F21" s="59">
        <f ca="1">F20+2</f>
        <v>45442</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47</v>
      </c>
      <c r="C22" s="57"/>
      <c r="D22" s="57"/>
      <c r="E22" s="58"/>
      <c r="F22" s="59">
        <f ca="1">F21+1</f>
        <v>45443</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48</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49</v>
      </c>
      <c r="C24" s="57" t="s">
        <v>14</v>
      </c>
      <c r="D24" s="57"/>
      <c r="E24" s="58"/>
      <c r="F24" s="59">
        <f ca="1">F12+15</f>
        <v>45442</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50</v>
      </c>
      <c r="C25" s="57" t="s">
        <v>11</v>
      </c>
      <c r="D25" s="57"/>
      <c r="E25" s="58"/>
      <c r="F25" s="59">
        <f ca="1">F24+3</f>
        <v>45445</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51</v>
      </c>
      <c r="C26" s="57" t="s">
        <v>14</v>
      </c>
      <c r="D26" s="57"/>
      <c r="E26" s="58"/>
      <c r="F26" s="59">
        <f ca="1">F25+15</f>
        <v>45460</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52</v>
      </c>
      <c r="C27" s="57" t="s">
        <v>7</v>
      </c>
      <c r="D27" s="57"/>
      <c r="E27" s="58"/>
      <c r="F27" s="59">
        <f ca="1">F21+22</f>
        <v>45464</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53</v>
      </c>
      <c r="C28" s="57" t="s">
        <v>12</v>
      </c>
      <c r="D28" s="57"/>
      <c r="E28" s="58"/>
      <c r="F28" s="59">
        <f ca="1">F16</f>
        <v>45433</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54</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55</v>
      </c>
      <c r="C30" s="57"/>
      <c r="D30" s="57"/>
      <c r="E30" s="58"/>
      <c r="F30" s="59">
        <f ca="1">F27+3</f>
        <v>45467</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56</v>
      </c>
      <c r="C31" s="57"/>
      <c r="D31" s="57"/>
      <c r="E31" s="58"/>
      <c r="F31" s="59">
        <f ca="1">F30+14</f>
        <v>45481</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57</v>
      </c>
      <c r="C32" s="57" t="s">
        <v>8</v>
      </c>
      <c r="D32" s="57"/>
      <c r="E32" s="58"/>
      <c r="F32" s="59">
        <f ca="1">F31+42</f>
        <v>45523</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2" priority="4">
      <formula>I$7&lt;=EOMONTH($I$7,0)</formula>
    </cfRule>
  </conditionalFormatting>
  <conditionalFormatting sqref="I6:BL6">
    <cfRule type="expression" dxfId="31" priority="2">
      <formula>AND(I$7&lt;=EOMONTH($I$7,1),I$7&gt;EOMONTH($I$7,0))</formula>
    </cfRule>
  </conditionalFormatting>
  <conditionalFormatting sqref="I7:BL36">
    <cfRule type="expression" dxfId="30" priority="1">
      <formula>AND(TODAY()&gt;=I$7,TODAY()&lt;J$7)</formula>
    </cfRule>
  </conditionalFormatting>
  <conditionalFormatting sqref="I10:BL35">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conditionalFormatting sqref="I36:BL36">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conditionalFormatting sqref="J6:BL6">
    <cfRule type="expression" dxfId="19"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58</v>
      </c>
      <c r="C5" s="72"/>
      <c r="D5" s="72"/>
      <c r="E5" s="73"/>
      <c r="F5" s="74"/>
      <c r="G5" s="73"/>
      <c r="H5" s="73"/>
    </row>
    <row r="6" spans="1:68" ht="30" customHeight="1" x14ac:dyDescent="0.4">
      <c r="A6" s="10"/>
      <c r="B6" s="77" t="s">
        <v>59</v>
      </c>
      <c r="C6" s="78" cm="1">
        <f t="array" aca="1" ref="C6" ca="1">IFERROR(IF(MIN(Milestones43524[Start])=0,TODAY(),B11(Milestones43524[Start])),TODAY())</f>
        <v>45427</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June</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July</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60</v>
      </c>
      <c r="C7" s="80">
        <v>5</v>
      </c>
      <c r="D7" s="72"/>
      <c r="E7" s="73"/>
      <c r="F7" s="73"/>
      <c r="G7" s="73"/>
      <c r="H7" s="81"/>
      <c r="I7" s="96">
        <f ca="1">IFERROR(Project_Start+Scrolling_Increment,TODAY())</f>
        <v>45432</v>
      </c>
      <c r="J7" s="97">
        <f ca="1">I7+1</f>
        <v>45433</v>
      </c>
      <c r="K7" s="97">
        <f t="shared" ref="K7:AX7" ca="1" si="0">J7+1</f>
        <v>45434</v>
      </c>
      <c r="L7" s="97">
        <f t="shared" ca="1" si="0"/>
        <v>45435</v>
      </c>
      <c r="M7" s="97">
        <f t="shared" ca="1" si="0"/>
        <v>45436</v>
      </c>
      <c r="N7" s="97">
        <f t="shared" ca="1" si="0"/>
        <v>45437</v>
      </c>
      <c r="O7" s="98">
        <f t="shared" ca="1" si="0"/>
        <v>45438</v>
      </c>
      <c r="P7" s="97">
        <f ca="1">O7+1</f>
        <v>45439</v>
      </c>
      <c r="Q7" s="97">
        <f ca="1">P7+1</f>
        <v>45440</v>
      </c>
      <c r="R7" s="97">
        <f t="shared" ca="1" si="0"/>
        <v>45441</v>
      </c>
      <c r="S7" s="97">
        <f t="shared" ca="1" si="0"/>
        <v>45442</v>
      </c>
      <c r="T7" s="97">
        <f t="shared" ca="1" si="0"/>
        <v>45443</v>
      </c>
      <c r="U7" s="97">
        <f t="shared" ca="1" si="0"/>
        <v>45444</v>
      </c>
      <c r="V7" s="98">
        <f t="shared" ca="1" si="0"/>
        <v>45445</v>
      </c>
      <c r="W7" s="97">
        <f ca="1">V7+1</f>
        <v>45446</v>
      </c>
      <c r="X7" s="97">
        <f ca="1">W7+1</f>
        <v>45447</v>
      </c>
      <c r="Y7" s="97">
        <f t="shared" ca="1" si="0"/>
        <v>45448</v>
      </c>
      <c r="Z7" s="97">
        <f t="shared" ca="1" si="0"/>
        <v>45449</v>
      </c>
      <c r="AA7" s="97">
        <f t="shared" ca="1" si="0"/>
        <v>45450</v>
      </c>
      <c r="AB7" s="97">
        <f t="shared" ca="1" si="0"/>
        <v>45451</v>
      </c>
      <c r="AC7" s="98">
        <f t="shared" ca="1" si="0"/>
        <v>45452</v>
      </c>
      <c r="AD7" s="97">
        <f ca="1">AC7+1</f>
        <v>45453</v>
      </c>
      <c r="AE7" s="97">
        <f ca="1">AD7+1</f>
        <v>45454</v>
      </c>
      <c r="AF7" s="97">
        <f t="shared" ca="1" si="0"/>
        <v>45455</v>
      </c>
      <c r="AG7" s="97">
        <f t="shared" ca="1" si="0"/>
        <v>45456</v>
      </c>
      <c r="AH7" s="97">
        <f t="shared" ca="1" si="0"/>
        <v>45457</v>
      </c>
      <c r="AI7" s="97">
        <f t="shared" ca="1" si="0"/>
        <v>45458</v>
      </c>
      <c r="AJ7" s="98">
        <f t="shared" ca="1" si="0"/>
        <v>45459</v>
      </c>
      <c r="AK7" s="97">
        <f ca="1">AJ7+1</f>
        <v>45460</v>
      </c>
      <c r="AL7" s="97">
        <f ca="1">AK7+1</f>
        <v>45461</v>
      </c>
      <c r="AM7" s="97">
        <f t="shared" ca="1" si="0"/>
        <v>45462</v>
      </c>
      <c r="AN7" s="97">
        <f t="shared" ca="1" si="0"/>
        <v>45463</v>
      </c>
      <c r="AO7" s="97">
        <f t="shared" ca="1" si="0"/>
        <v>45464</v>
      </c>
      <c r="AP7" s="97">
        <f t="shared" ca="1" si="0"/>
        <v>45465</v>
      </c>
      <c r="AQ7" s="98">
        <f t="shared" ca="1" si="0"/>
        <v>45466</v>
      </c>
      <c r="AR7" s="97">
        <f ca="1">AQ7+1</f>
        <v>45467</v>
      </c>
      <c r="AS7" s="97">
        <f ca="1">AR7+1</f>
        <v>45468</v>
      </c>
      <c r="AT7" s="97">
        <f t="shared" ca="1" si="0"/>
        <v>45469</v>
      </c>
      <c r="AU7" s="97">
        <f t="shared" ca="1" si="0"/>
        <v>45470</v>
      </c>
      <c r="AV7" s="97">
        <f t="shared" ca="1" si="0"/>
        <v>45471</v>
      </c>
      <c r="AW7" s="97">
        <f t="shared" ca="1" si="0"/>
        <v>45472</v>
      </c>
      <c r="AX7" s="98">
        <f t="shared" ca="1" si="0"/>
        <v>45473</v>
      </c>
      <c r="AY7" s="97">
        <f ca="1">AX7+1</f>
        <v>45474</v>
      </c>
      <c r="AZ7" s="97">
        <f ca="1">AY7+1</f>
        <v>45475</v>
      </c>
      <c r="BA7" s="97">
        <f t="shared" ref="BA7:BE7" ca="1" si="1">AZ7+1</f>
        <v>45476</v>
      </c>
      <c r="BB7" s="97">
        <f t="shared" ca="1" si="1"/>
        <v>45477</v>
      </c>
      <c r="BC7" s="97">
        <f t="shared" ca="1" si="1"/>
        <v>45478</v>
      </c>
      <c r="BD7" s="97">
        <f t="shared" ca="1" si="1"/>
        <v>45479</v>
      </c>
      <c r="BE7" s="98">
        <f t="shared" ca="1" si="1"/>
        <v>45480</v>
      </c>
      <c r="BF7" s="97">
        <f ca="1">BE7+1</f>
        <v>45481</v>
      </c>
      <c r="BG7" s="97">
        <f ca="1">BF7+1</f>
        <v>45482</v>
      </c>
      <c r="BH7" s="97">
        <f t="shared" ref="BH7:BL7" ca="1" si="2">BG7+1</f>
        <v>45483</v>
      </c>
      <c r="BI7" s="97">
        <f t="shared" ca="1" si="2"/>
        <v>45484</v>
      </c>
      <c r="BJ7" s="97">
        <f t="shared" ca="1" si="2"/>
        <v>45485</v>
      </c>
      <c r="BK7" s="97">
        <f t="shared" ca="1" si="2"/>
        <v>45486</v>
      </c>
      <c r="BL7" s="98">
        <f t="shared" ca="1" si="2"/>
        <v>45487</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45427</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45432</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45424</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45447</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45433</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45433</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45435</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45440</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45442</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45443</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45442</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45445</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45460</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45464</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45433</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45467</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45481</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45523</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6">
    <cfRule type="expression" dxfId="16" priority="1">
      <formula>AND(TODAY()&gt;=I$7,TODAY()&lt;J$7)</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conditionalFormatting sqref="J6:BL6">
    <cfRule type="expression" dxfId="5"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Dark</vt:lpstr>
      <vt:lpstr>Light</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2024-05-14T23:44:29Z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