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 2017 Bulking" sheetId="1" r:id="rId3"/>
    <sheet state="visible" name="week 2 Dec., 2017 Bulking" sheetId="2" r:id="rId4"/>
    <sheet state="visible" name="week 3 Dec., 2017 Bulking" sheetId="3" r:id="rId5"/>
    <sheet state="visible" name="template" sheetId="4" r:id="rId6"/>
  </sheets>
  <definedNames/>
  <calcPr/>
</workbook>
</file>

<file path=xl/sharedStrings.xml><?xml version="1.0" encoding="utf-8"?>
<sst xmlns="http://schemas.openxmlformats.org/spreadsheetml/2006/main" count="1299" uniqueCount="185">
  <si>
    <t>Mon</t>
  </si>
  <si>
    <t>Tue</t>
  </si>
  <si>
    <t>Wed</t>
  </si>
  <si>
    <t>Thur</t>
  </si>
  <si>
    <t>Fri</t>
  </si>
  <si>
    <t>Sat</t>
  </si>
  <si>
    <t>Sun</t>
  </si>
  <si>
    <t>breakfast</t>
  </si>
  <si>
    <t>morning snack</t>
  </si>
  <si>
    <t>lunch</t>
  </si>
  <si>
    <t>after lunch</t>
  </si>
  <si>
    <t>protein powder</t>
  </si>
  <si>
    <t>supper</t>
  </si>
  <si>
    <t>before bed</t>
  </si>
  <si>
    <t>nutrition target</t>
  </si>
  <si>
    <t>calories</t>
  </si>
  <si>
    <t>l limit</t>
  </si>
  <si>
    <t>u limit</t>
  </si>
  <si>
    <t>carb</t>
  </si>
  <si>
    <t>fiber</t>
  </si>
  <si>
    <t>protein</t>
  </si>
  <si>
    <t>total fat</t>
  </si>
  <si>
    <t>sat fat</t>
  </si>
  <si>
    <t>breaking down</t>
  </si>
  <si>
    <t>meal nutrient</t>
  </si>
  <si>
    <t>meal</t>
  </si>
  <si>
    <t>150 g boneless, skinless chicken breast (switch out for 170g pork tenderloin, Buffalo rib eye, or top round beef)
1/3 cup quinoa, dry measure (switch out for 1/3 cup couscous, ¼ cup brown rice, or ¼ cup wild rice)
25g walnuts (switch out for 3 tbsp slivered almonds, 2 tbsp chopped pecans, or 2 tbsp shelled and chopped pistachios)
2 tbsp Craisins (switch out for ½ cup quartered grapes, 2 tbsp golden raisins, or 2 tbsp unsweetened)</t>
  </si>
  <si>
    <t>150g chicken breast</t>
  </si>
  <si>
    <t>1/3 cup  quinoa</t>
  </si>
  <si>
    <t>25g walnuts</t>
  </si>
  <si>
    <t>25g ceasins</t>
  </si>
  <si>
    <t>dissert/snack</t>
  </si>
  <si>
    <t>afterlunch</t>
  </si>
  <si>
    <t>dinner</t>
  </si>
  <si>
    <t>170g pork</t>
  </si>
  <si>
    <t xml:space="preserve"> 55g rice</t>
  </si>
  <si>
    <t>30g almond</t>
  </si>
  <si>
    <t>1 orange</t>
  </si>
  <si>
    <t>170g beef</t>
  </si>
  <si>
    <t>200g broccoli</t>
  </si>
  <si>
    <t>170g salmon</t>
  </si>
  <si>
    <t xml:space="preserve"> 50g rice</t>
  </si>
  <si>
    <t>200g spinach</t>
  </si>
  <si>
    <t>100g celery</t>
  </si>
  <si>
    <t>3 eggs</t>
  </si>
  <si>
    <t>300ml milk</t>
  </si>
  <si>
    <t>2 chicken sausage</t>
  </si>
  <si>
    <t>50g cearel</t>
  </si>
  <si>
    <t>1 banana</t>
  </si>
  <si>
    <t>A</t>
  </si>
  <si>
    <t>1 chicken sausage</t>
  </si>
  <si>
    <t>75g cearel</t>
  </si>
  <si>
    <t xml:space="preserve"> eggs /each</t>
  </si>
  <si>
    <t xml:space="preserve"> milk 100ml</t>
  </si>
  <si>
    <t>60g</t>
  </si>
  <si>
    <t>chicken sausage /ea</t>
  </si>
  <si>
    <t>cearel 100g</t>
  </si>
  <si>
    <t>150g yogurt</t>
  </si>
  <si>
    <t>140g frozen strawberries</t>
  </si>
  <si>
    <t>40g maple syrup</t>
  </si>
  <si>
    <t>20g walnut</t>
  </si>
  <si>
    <t xml:space="preserve">after lunch </t>
  </si>
  <si>
    <t>1 tomato</t>
  </si>
  <si>
    <t>1 pear</t>
  </si>
  <si>
    <t>10g honey w/ water</t>
  </si>
  <si>
    <t>15g almond</t>
  </si>
  <si>
    <t>200 ml milk</t>
  </si>
  <si>
    <t>B</t>
  </si>
  <si>
    <t>2 slice bread</t>
  </si>
  <si>
    <t>200ml orange juice</t>
  </si>
  <si>
    <t>banana /ea</t>
  </si>
  <si>
    <t>bread /2 slice</t>
  </si>
  <si>
    <t>orange jucie /250 ml</t>
  </si>
  <si>
    <t>whole wheet + f</t>
  </si>
  <si>
    <t xml:space="preserve">120g chickn brst </t>
  </si>
  <si>
    <t xml:space="preserve">45g rice </t>
  </si>
  <si>
    <t xml:space="preserve">15g walnut </t>
  </si>
  <si>
    <t xml:space="preserve"> 40g dried crbry</t>
  </si>
  <si>
    <t>335ml orange jucie</t>
  </si>
  <si>
    <t>chicken breast</t>
  </si>
  <si>
    <t>pork tenderloin</t>
  </si>
  <si>
    <t>beef grounded</t>
  </si>
  <si>
    <t>salmon unck</t>
  </si>
  <si>
    <t>/100g</t>
  </si>
  <si>
    <t>135g pork tenderloin</t>
  </si>
  <si>
    <t>50g quinoa</t>
  </si>
  <si>
    <t>15g walnut</t>
  </si>
  <si>
    <t>20g dried crbry</t>
  </si>
  <si>
    <t>300ml orange jucie</t>
  </si>
  <si>
    <t>beef tenderloin</t>
  </si>
  <si>
    <t>beef steak</t>
  </si>
  <si>
    <t>meal % nutrient</t>
  </si>
  <si>
    <t>pork</t>
  </si>
  <si>
    <t>n/a</t>
  </si>
  <si>
    <t>C</t>
  </si>
  <si>
    <t>125g beef steak</t>
  </si>
  <si>
    <t>85g pasta</t>
  </si>
  <si>
    <t>0g dried crbry</t>
  </si>
  <si>
    <t>375ml orange juice</t>
  </si>
  <si>
    <t>pasta</t>
  </si>
  <si>
    <t>quinoa</t>
  </si>
  <si>
    <t>rice</t>
  </si>
  <si>
    <t>brown rice</t>
  </si>
  <si>
    <t>/85g</t>
  </si>
  <si>
    <t>/45g</t>
  </si>
  <si>
    <t>D</t>
  </si>
  <si>
    <t>150g salmon</t>
  </si>
  <si>
    <t>100g pasta</t>
  </si>
  <si>
    <t>300ml orange juice</t>
  </si>
  <si>
    <t>raisin</t>
  </si>
  <si>
    <t>grape</t>
  </si>
  <si>
    <t>dried cranberry</t>
  </si>
  <si>
    <t>orange jucie</t>
  </si>
  <si>
    <t>/250 ml</t>
  </si>
  <si>
    <t xml:space="preserve">almond </t>
  </si>
  <si>
    <t xml:space="preserve">walnut </t>
  </si>
  <si>
    <t>pecan</t>
  </si>
  <si>
    <t>peanut</t>
  </si>
  <si>
    <t>broccoli</t>
  </si>
  <si>
    <t>spinach</t>
  </si>
  <si>
    <t>celery</t>
  </si>
  <si>
    <t>carrot</t>
  </si>
  <si>
    <t>cabbage</t>
  </si>
  <si>
    <t>cn cabbage</t>
  </si>
  <si>
    <t>pea shoot</t>
  </si>
  <si>
    <t>dessert</t>
  </si>
  <si>
    <t xml:space="preserve">150g yogurt </t>
  </si>
  <si>
    <t>70g frozen strawberries</t>
  </si>
  <si>
    <t>50g maple syrup</t>
  </si>
  <si>
    <t>7g walnut</t>
  </si>
  <si>
    <t>yogurt /100g</t>
  </si>
  <si>
    <t>frozen srtawberry</t>
  </si>
  <si>
    <t>maple syrup</t>
  </si>
  <si>
    <t>walnut /100g</t>
  </si>
  <si>
    <t>astro blkn prft</t>
  </si>
  <si>
    <t>/140g</t>
  </si>
  <si>
    <t>liberty greek strw</t>
  </si>
  <si>
    <t xml:space="preserve">170g pear </t>
  </si>
  <si>
    <t xml:space="preserve">150g tomato </t>
  </si>
  <si>
    <t>apple /100g</t>
  </si>
  <si>
    <t>pear /100g</t>
  </si>
  <si>
    <t>kiwi /100g</t>
  </si>
  <si>
    <t>orange /100g</t>
  </si>
  <si>
    <t xml:space="preserve">150g kiwi </t>
  </si>
  <si>
    <t xml:space="preserve"> 7g honey</t>
  </si>
  <si>
    <t>tomato /100g</t>
  </si>
  <si>
    <t>grape /100g</t>
  </si>
  <si>
    <t>grapefruit /100g</t>
  </si>
  <si>
    <t xml:space="preserve">55g rice </t>
  </si>
  <si>
    <t xml:space="preserve">25g walnut </t>
  </si>
  <si>
    <t xml:space="preserve"> 30g dried crbry</t>
  </si>
  <si>
    <t>600ml orange jucie</t>
  </si>
  <si>
    <t>120g pork tenderloin</t>
  </si>
  <si>
    <t>90g quinoa</t>
  </si>
  <si>
    <t>16g walnut</t>
  </si>
  <si>
    <t>40g dried crbry</t>
  </si>
  <si>
    <t>475ml orange jucie</t>
  </si>
  <si>
    <t>170g pear/kiwi</t>
  </si>
  <si>
    <t>120g beef steak</t>
  </si>
  <si>
    <t>130g pasta</t>
  </si>
  <si>
    <t>425ml orange juice</t>
  </si>
  <si>
    <t>10g raisin</t>
  </si>
  <si>
    <t>400ml orange juice</t>
  </si>
  <si>
    <t>15g raisin</t>
  </si>
  <si>
    <t>pre</t>
  </si>
  <si>
    <t>30g protein powder</t>
  </si>
  <si>
    <t>honey /100g</t>
  </si>
  <si>
    <t>Meals</t>
  </si>
  <si>
    <t xml:space="preserve">110g chickn brst </t>
  </si>
  <si>
    <t xml:space="preserve">90g rice </t>
  </si>
  <si>
    <t xml:space="preserve">20g walnut </t>
  </si>
  <si>
    <t xml:space="preserve"> 50g raisin</t>
  </si>
  <si>
    <t>vege for fibre</t>
  </si>
  <si>
    <t>Post</t>
  </si>
  <si>
    <t>25g honey</t>
  </si>
  <si>
    <t>almond /100g</t>
  </si>
  <si>
    <t>110g pork tenderloin</t>
  </si>
  <si>
    <t>90g rice</t>
  </si>
  <si>
    <t>25g peanut</t>
  </si>
  <si>
    <t>50g raisin</t>
  </si>
  <si>
    <t>110g pasta</t>
  </si>
  <si>
    <t>0g raisin</t>
  </si>
  <si>
    <t>45g dried cranbry</t>
  </si>
  <si>
    <t>50g yogurt</t>
  </si>
  <si>
    <t>50g strawberry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</si>
</sst>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4" xfId="0" applyAlignment="1" applyFont="1" applyNumberFormat="1">
      <alignment readingOrder="0"/>
    </xf>
    <xf borderId="0" fillId="2" fontId="1" numFmtId="4" xfId="0" applyFont="1" applyNumberFormat="1"/>
    <xf borderId="0" fillId="2" fontId="1" numFmtId="0" xfId="0" applyAlignment="1" applyFont="1">
      <alignment readingOrder="0" vertic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 vertical="center"/>
    </xf>
    <xf borderId="0" fillId="3" fontId="1" numFmtId="4" xfId="0" applyAlignment="1" applyFont="1" applyNumberFormat="1">
      <alignment readingOrder="0"/>
    </xf>
    <xf borderId="0" fillId="4" fontId="1" numFmtId="4" xfId="0" applyAlignment="1" applyFont="1" applyNumberFormat="1">
      <alignment readingOrder="0"/>
    </xf>
    <xf borderId="0" fillId="3" fontId="1" numFmtId="0" xfId="0" applyFont="1"/>
    <xf borderId="0" fillId="4" fontId="1" numFmtId="0" xfId="0" applyFont="1"/>
    <xf borderId="0" fillId="0" fontId="2" numFmtId="0" xfId="0" applyAlignment="1" applyFont="1">
      <alignment readingOrder="0" vertical="center"/>
    </xf>
    <xf borderId="0" fillId="3" fontId="1" numFmtId="4" xfId="0" applyFont="1" applyNumberFormat="1"/>
    <xf borderId="0" fillId="5" fontId="1" numFmtId="0" xfId="0" applyAlignment="1" applyFill="1" applyFont="1">
      <alignment readingOrder="0" vertical="center"/>
    </xf>
    <xf borderId="0" fillId="5" fontId="1" numFmtId="0" xfId="0" applyFont="1"/>
    <xf borderId="0" fillId="4" fontId="1" numFmtId="4" xfId="0" applyFont="1" applyNumberFormat="1"/>
    <xf borderId="0" fillId="0" fontId="2" numFmtId="4" xfId="0" applyAlignment="1" applyFont="1" applyNumberFormat="1">
      <alignment readingOrder="0" vertical="center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2" fontId="2" numFmtId="4" xfId="0" applyAlignment="1" applyFont="1" applyNumberFormat="1">
      <alignment readingOrder="0"/>
    </xf>
    <xf borderId="0" fillId="6" fontId="3" numFmtId="0" xfId="0" applyAlignment="1" applyFill="1" applyFont="1">
      <alignment horizontal="left" readingOrder="0"/>
    </xf>
    <xf borderId="0" fillId="5" fontId="1" numFmtId="4" xfId="0" applyFont="1" applyNumberFormat="1"/>
    <xf borderId="0" fillId="6" fontId="3" numFmtId="4" xfId="0" applyAlignment="1" applyFont="1" applyNumberFormat="1">
      <alignment horizontal="left" readingOrder="0"/>
    </xf>
    <xf borderId="0" fillId="7" fontId="1" numFmtId="0" xfId="0" applyAlignment="1" applyFill="1" applyFont="1">
      <alignment readingOrder="0" vertical="center"/>
    </xf>
    <xf borderId="0" fillId="7" fontId="1" numFmtId="0" xfId="0" applyAlignment="1" applyFont="1">
      <alignment readingOrder="0"/>
    </xf>
    <xf borderId="0" fillId="7" fontId="1" numFmtId="0" xfId="0" applyFont="1"/>
    <xf borderId="0" fillId="7" fontId="1" numFmtId="4" xfId="0" applyAlignment="1" applyFont="1" applyNumberFormat="1">
      <alignment readingOrder="0" vertical="center"/>
    </xf>
    <xf borderId="0" fillId="7" fontId="1" numFmtId="4" xfId="0" applyAlignment="1" applyFont="1" applyNumberFormat="1">
      <alignment readingOrder="0"/>
    </xf>
    <xf borderId="0" fillId="7" fontId="1" numFmtId="4" xfId="0" applyFont="1" applyNumberFormat="1"/>
    <xf borderId="0" fillId="5" fontId="1" numFmtId="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6" t="s">
        <v>0</v>
      </c>
      <c r="D1" s="6" t="s">
        <v>1</v>
      </c>
      <c r="F1" s="6" t="s">
        <v>2</v>
      </c>
      <c r="H1" s="6" t="s">
        <v>3</v>
      </c>
      <c r="J1" s="6" t="s">
        <v>4</v>
      </c>
      <c r="L1" s="6" t="s">
        <v>5</v>
      </c>
      <c r="N1" s="6" t="s">
        <v>6</v>
      </c>
    </row>
    <row r="2">
      <c r="A2" s="7" t="s">
        <v>7</v>
      </c>
    </row>
    <row r="3">
      <c r="A3" s="6" t="s">
        <v>8</v>
      </c>
    </row>
    <row r="4">
      <c r="A4" s="7" t="s">
        <v>9</v>
      </c>
    </row>
    <row r="5">
      <c r="A5" s="7" t="s">
        <v>10</v>
      </c>
      <c r="B5" s="6"/>
    </row>
    <row r="6">
      <c r="A6" s="7" t="s">
        <v>11</v>
      </c>
    </row>
    <row r="7">
      <c r="A7" s="7" t="s">
        <v>12</v>
      </c>
    </row>
    <row r="8">
      <c r="A8" s="6" t="s">
        <v>11</v>
      </c>
      <c r="B8" s="6"/>
    </row>
    <row r="9">
      <c r="A9" s="6" t="s">
        <v>13</v>
      </c>
      <c r="B9" s="6"/>
    </row>
    <row r="10">
      <c r="A10" s="6"/>
      <c r="B10" s="6"/>
    </row>
    <row r="11">
      <c r="A11" s="7" t="s">
        <v>15</v>
      </c>
      <c r="B11">
        <f t="shared" ref="B11:B16" si="1">B22+B30+B57+B68+B79+B90+B101</f>
        <v>3239.5</v>
      </c>
    </row>
    <row r="12">
      <c r="A12" s="7" t="s">
        <v>18</v>
      </c>
      <c r="B12">
        <f t="shared" si="1"/>
        <v>473.6</v>
      </c>
    </row>
    <row r="13">
      <c r="A13" s="7" t="s">
        <v>19</v>
      </c>
      <c r="B13">
        <f t="shared" si="1"/>
        <v>34.7</v>
      </c>
    </row>
    <row r="14">
      <c r="A14" s="7" t="s">
        <v>20</v>
      </c>
      <c r="B14">
        <f t="shared" si="1"/>
        <v>225.4</v>
      </c>
    </row>
    <row r="15">
      <c r="A15" s="7" t="s">
        <v>21</v>
      </c>
      <c r="B15">
        <f t="shared" si="1"/>
        <v>120</v>
      </c>
    </row>
    <row r="16">
      <c r="A16" s="7" t="s">
        <v>22</v>
      </c>
      <c r="B16">
        <f t="shared" si="1"/>
        <v>28.3</v>
      </c>
    </row>
    <row r="17">
      <c r="A17" s="2"/>
    </row>
    <row r="18">
      <c r="A18" s="2"/>
    </row>
    <row r="19">
      <c r="A19" s="12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71.25" customHeight="1">
      <c r="A20" s="7" t="s">
        <v>25</v>
      </c>
      <c r="B20" s="6" t="s">
        <v>26</v>
      </c>
    </row>
    <row r="21">
      <c r="A21" s="2"/>
      <c r="C21" s="6" t="s">
        <v>27</v>
      </c>
      <c r="D21" s="6" t="s">
        <v>28</v>
      </c>
      <c r="E21" s="6" t="s">
        <v>29</v>
      </c>
      <c r="F21" s="6" t="s">
        <v>30</v>
      </c>
    </row>
    <row r="22">
      <c r="A22" s="7" t="s">
        <v>15</v>
      </c>
      <c r="B22">
        <f t="shared" ref="B22:B27" si="2">sum(C22:F22)</f>
        <v>678</v>
      </c>
      <c r="C22" s="6">
        <v>247.0</v>
      </c>
      <c r="D22" s="6">
        <v>190.0</v>
      </c>
      <c r="E22" s="6">
        <v>164.0</v>
      </c>
      <c r="F22" s="6">
        <v>77.0</v>
      </c>
    </row>
    <row r="23">
      <c r="A23" s="7" t="s">
        <v>18</v>
      </c>
      <c r="B23">
        <f t="shared" si="2"/>
        <v>58.5</v>
      </c>
      <c r="C23" s="6">
        <v>0.0</v>
      </c>
      <c r="D23" s="6">
        <v>34.0</v>
      </c>
      <c r="E23" s="6">
        <v>3.5</v>
      </c>
      <c r="F23" s="6">
        <v>21.0</v>
      </c>
    </row>
    <row r="24">
      <c r="A24" s="7" t="s">
        <v>19</v>
      </c>
      <c r="B24">
        <f t="shared" si="2"/>
        <v>6.8</v>
      </c>
      <c r="C24" s="6">
        <v>0.0</v>
      </c>
      <c r="D24" s="6">
        <v>3.5</v>
      </c>
      <c r="E24" s="6">
        <v>1.8</v>
      </c>
      <c r="F24" s="6">
        <v>1.5</v>
      </c>
    </row>
    <row r="25">
      <c r="A25" s="7" t="s">
        <v>20</v>
      </c>
      <c r="B25">
        <f t="shared" si="2"/>
        <v>56</v>
      </c>
      <c r="C25" s="6">
        <v>45.0</v>
      </c>
      <c r="D25" s="6">
        <v>7.0</v>
      </c>
      <c r="E25" s="6">
        <v>4.0</v>
      </c>
      <c r="F25" s="6">
        <v>0.0</v>
      </c>
    </row>
    <row r="26">
      <c r="A26" s="7" t="s">
        <v>21</v>
      </c>
      <c r="B26">
        <f t="shared" si="2"/>
        <v>24.3</v>
      </c>
      <c r="C26" s="6">
        <v>4.8</v>
      </c>
      <c r="D26" s="6">
        <v>3.0</v>
      </c>
      <c r="E26" s="6">
        <v>16.0</v>
      </c>
      <c r="F26" s="6">
        <v>0.5</v>
      </c>
    </row>
    <row r="27">
      <c r="A27" s="7" t="s">
        <v>22</v>
      </c>
      <c r="B27">
        <f t="shared" si="2"/>
        <v>3.3</v>
      </c>
      <c r="C27" s="6">
        <v>1.5</v>
      </c>
      <c r="D27" s="6">
        <v>0.3</v>
      </c>
      <c r="E27" s="6">
        <v>1.5</v>
      </c>
      <c r="F27" s="6">
        <v>0.0</v>
      </c>
    </row>
    <row r="28">
      <c r="A28" s="7"/>
      <c r="C28" s="6"/>
      <c r="D28" s="6"/>
      <c r="E28" s="6"/>
      <c r="F28" s="6"/>
    </row>
    <row r="29">
      <c r="A29" s="2"/>
      <c r="C29" s="6" t="s">
        <v>34</v>
      </c>
      <c r="D29" s="6" t="s">
        <v>35</v>
      </c>
      <c r="E29" s="6" t="s">
        <v>36</v>
      </c>
      <c r="F29" s="6" t="s">
        <v>37</v>
      </c>
    </row>
    <row r="30">
      <c r="A30" s="7" t="s">
        <v>15</v>
      </c>
      <c r="B30">
        <f t="shared" ref="B30:B35" si="3">SUM(C30:F30)</f>
        <v>673</v>
      </c>
      <c r="C30" s="6">
        <v>243.0</v>
      </c>
      <c r="D30" s="6">
        <v>195.0</v>
      </c>
      <c r="E30" s="6">
        <v>173.0</v>
      </c>
      <c r="F30" s="6">
        <v>62.0</v>
      </c>
    </row>
    <row r="31">
      <c r="A31" s="7" t="s">
        <v>18</v>
      </c>
      <c r="B31">
        <f t="shared" si="3"/>
        <v>69.5</v>
      </c>
      <c r="C31" s="6">
        <v>0.0</v>
      </c>
      <c r="D31" s="6">
        <v>48.0</v>
      </c>
      <c r="E31" s="6">
        <v>6.5</v>
      </c>
      <c r="F31" s="6">
        <v>15.0</v>
      </c>
    </row>
    <row r="32">
      <c r="A32" s="7" t="s">
        <v>19</v>
      </c>
      <c r="B32">
        <f t="shared" si="3"/>
        <v>7.5</v>
      </c>
      <c r="C32" s="6">
        <v>0.0</v>
      </c>
      <c r="D32" s="6">
        <v>1.0</v>
      </c>
      <c r="E32" s="6">
        <v>3.5</v>
      </c>
      <c r="F32" s="6">
        <v>3.0</v>
      </c>
    </row>
    <row r="33">
      <c r="A33" s="7" t="s">
        <v>20</v>
      </c>
      <c r="B33">
        <f t="shared" si="3"/>
        <v>57</v>
      </c>
      <c r="C33" s="6">
        <v>44.0</v>
      </c>
      <c r="D33" s="6">
        <v>6.0</v>
      </c>
      <c r="E33" s="6">
        <v>6.0</v>
      </c>
      <c r="F33" s="6">
        <v>1.0</v>
      </c>
    </row>
    <row r="34">
      <c r="A34" s="7" t="s">
        <v>21</v>
      </c>
      <c r="B34">
        <f t="shared" si="3"/>
        <v>21.5</v>
      </c>
      <c r="C34" s="6">
        <v>6.0</v>
      </c>
      <c r="D34" s="6">
        <v>0.5</v>
      </c>
      <c r="E34" s="6">
        <v>15.0</v>
      </c>
      <c r="F34" s="6">
        <v>0.0</v>
      </c>
    </row>
    <row r="35">
      <c r="A35" s="7" t="s">
        <v>22</v>
      </c>
      <c r="B35">
        <f t="shared" si="3"/>
        <v>3</v>
      </c>
      <c r="C35" s="6">
        <v>2.0</v>
      </c>
      <c r="D35" s="6">
        <v>0.0</v>
      </c>
      <c r="E35" s="6">
        <v>1.0</v>
      </c>
      <c r="F35" s="6">
        <v>0.0</v>
      </c>
    </row>
    <row r="36" ht="15.0" customHeight="1">
      <c r="A36" s="2"/>
    </row>
    <row r="37" ht="15.0" customHeight="1">
      <c r="A37" s="2"/>
      <c r="C37" s="6" t="s">
        <v>38</v>
      </c>
      <c r="D37" s="6" t="s">
        <v>35</v>
      </c>
      <c r="E37" s="6" t="s">
        <v>39</v>
      </c>
      <c r="F37" s="6" t="s">
        <v>37</v>
      </c>
    </row>
    <row r="38" ht="15.0" customHeight="1">
      <c r="A38" s="7" t="s">
        <v>15</v>
      </c>
      <c r="B38">
        <f t="shared" ref="B38:B43" si="4">SUM(C38:F38)</f>
        <v>750</v>
      </c>
      <c r="C38" s="6">
        <v>423.0</v>
      </c>
      <c r="D38" s="6">
        <v>195.0</v>
      </c>
      <c r="E38" s="6">
        <v>70.0</v>
      </c>
      <c r="F38" s="6">
        <v>62.0</v>
      </c>
    </row>
    <row r="39" ht="15.0" customHeight="1">
      <c r="A39" s="7" t="s">
        <v>18</v>
      </c>
      <c r="B39">
        <f t="shared" si="4"/>
        <v>77</v>
      </c>
      <c r="C39" s="6">
        <v>0.0</v>
      </c>
      <c r="D39" s="6">
        <v>48.0</v>
      </c>
      <c r="E39" s="6">
        <v>14.0</v>
      </c>
      <c r="F39" s="6">
        <v>15.0</v>
      </c>
    </row>
    <row r="40">
      <c r="A40" s="7" t="s">
        <v>19</v>
      </c>
      <c r="B40">
        <f t="shared" si="4"/>
        <v>9.2</v>
      </c>
      <c r="C40" s="6">
        <v>0.0</v>
      </c>
      <c r="D40" s="6">
        <v>1.0</v>
      </c>
      <c r="E40" s="6">
        <v>5.2</v>
      </c>
      <c r="F40" s="6">
        <v>3.0</v>
      </c>
    </row>
    <row r="41">
      <c r="A41" s="7" t="s">
        <v>20</v>
      </c>
      <c r="B41">
        <f t="shared" si="4"/>
        <v>56.6</v>
      </c>
      <c r="C41" s="6">
        <v>44.0</v>
      </c>
      <c r="D41" s="6">
        <v>6.0</v>
      </c>
      <c r="E41" s="6">
        <v>5.6</v>
      </c>
      <c r="F41" s="6">
        <v>1.0</v>
      </c>
    </row>
    <row r="42">
      <c r="A42" s="7" t="s">
        <v>21</v>
      </c>
      <c r="B42">
        <f t="shared" si="4"/>
        <v>26.8</v>
      </c>
      <c r="C42" s="6">
        <v>25.5</v>
      </c>
      <c r="D42" s="6">
        <v>0.5</v>
      </c>
      <c r="E42" s="6">
        <v>0.8</v>
      </c>
      <c r="F42" s="6">
        <v>0.0</v>
      </c>
    </row>
    <row r="43">
      <c r="A43" s="7" t="s">
        <v>22</v>
      </c>
      <c r="B43">
        <f t="shared" si="4"/>
        <v>10.2</v>
      </c>
      <c r="C43" s="6">
        <v>10.2</v>
      </c>
      <c r="D43" s="6">
        <v>0.0</v>
      </c>
      <c r="E43" s="6">
        <v>0.0</v>
      </c>
      <c r="F43" s="6">
        <v>0.0</v>
      </c>
    </row>
    <row r="45">
      <c r="A45" s="2"/>
      <c r="C45" s="6" t="s">
        <v>40</v>
      </c>
      <c r="D45" s="6" t="s">
        <v>41</v>
      </c>
      <c r="E45" s="6" t="s">
        <v>42</v>
      </c>
      <c r="F45" s="6" t="s">
        <v>43</v>
      </c>
    </row>
    <row r="46">
      <c r="A46" s="7" t="s">
        <v>15</v>
      </c>
      <c r="B46">
        <f t="shared" ref="B46:B51" si="5">SUM(C46:F46)</f>
        <v>705</v>
      </c>
      <c r="C46" s="6">
        <v>468.0</v>
      </c>
      <c r="D46" s="6">
        <v>175.0</v>
      </c>
      <c r="E46" s="6">
        <v>46.0</v>
      </c>
      <c r="F46" s="6">
        <v>16.0</v>
      </c>
    </row>
    <row r="47">
      <c r="A47" s="7" t="s">
        <v>18</v>
      </c>
      <c r="B47">
        <f t="shared" si="5"/>
        <v>53</v>
      </c>
      <c r="C47" s="6">
        <v>0.0</v>
      </c>
      <c r="D47" s="6">
        <v>43.0</v>
      </c>
      <c r="E47" s="6">
        <v>7.0</v>
      </c>
      <c r="F47" s="6">
        <v>3.0</v>
      </c>
    </row>
    <row r="48">
      <c r="A48" s="7" t="s">
        <v>19</v>
      </c>
      <c r="B48">
        <f t="shared" si="5"/>
        <v>6.9</v>
      </c>
      <c r="C48" s="6">
        <v>0.0</v>
      </c>
      <c r="D48" s="6">
        <v>0.9</v>
      </c>
      <c r="E48" s="6">
        <v>4.4</v>
      </c>
      <c r="F48" s="6">
        <v>1.6</v>
      </c>
    </row>
    <row r="49">
      <c r="A49" s="7" t="s">
        <v>20</v>
      </c>
      <c r="B49">
        <f t="shared" si="5"/>
        <v>57</v>
      </c>
      <c r="C49" s="6">
        <v>45.0</v>
      </c>
      <c r="D49" s="6">
        <v>5.5</v>
      </c>
      <c r="E49" s="6">
        <v>5.8</v>
      </c>
      <c r="F49" s="6">
        <v>0.7</v>
      </c>
    </row>
    <row r="50">
      <c r="A50" s="7" t="s">
        <v>21</v>
      </c>
      <c r="B50">
        <f t="shared" si="5"/>
        <v>30.7</v>
      </c>
      <c r="C50" s="6">
        <v>29.2</v>
      </c>
      <c r="D50" s="6">
        <v>0.5</v>
      </c>
      <c r="E50" s="6">
        <v>0.8</v>
      </c>
      <c r="F50" s="6">
        <v>0.2</v>
      </c>
    </row>
    <row r="51">
      <c r="A51" s="7" t="s">
        <v>22</v>
      </c>
      <c r="B51">
        <f t="shared" si="5"/>
        <v>7.2</v>
      </c>
      <c r="C51" s="6">
        <v>7.0</v>
      </c>
      <c r="D51" s="6">
        <v>0.0</v>
      </c>
      <c r="E51" s="6">
        <v>0.2</v>
      </c>
      <c r="F51" s="6">
        <v>0.0</v>
      </c>
    </row>
    <row r="54">
      <c r="A54" s="12" t="s">
        <v>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2"/>
      <c r="C55" s="6" t="s">
        <v>44</v>
      </c>
      <c r="D55" s="6" t="s">
        <v>45</v>
      </c>
      <c r="E55" s="6" t="s">
        <v>46</v>
      </c>
      <c r="F55" s="6" t="s">
        <v>47</v>
      </c>
      <c r="G55" s="6" t="s">
        <v>48</v>
      </c>
    </row>
    <row r="56">
      <c r="A56" s="2"/>
    </row>
    <row r="57">
      <c r="A57" s="7" t="s">
        <v>15</v>
      </c>
      <c r="B57">
        <f t="shared" ref="B57:B62" si="6">sum(C57:G57)</f>
        <v>850</v>
      </c>
      <c r="C57" s="6">
        <v>225.0</v>
      </c>
      <c r="D57" s="6">
        <v>150.0</v>
      </c>
      <c r="E57" s="6">
        <v>180.0</v>
      </c>
      <c r="F57" s="6">
        <v>190.0</v>
      </c>
      <c r="G57" s="6">
        <v>105.0</v>
      </c>
    </row>
    <row r="58">
      <c r="A58" s="7" t="s">
        <v>18</v>
      </c>
      <c r="B58">
        <f t="shared" si="6"/>
        <v>216.6</v>
      </c>
      <c r="C58" s="6">
        <v>1.6</v>
      </c>
      <c r="D58" s="6">
        <v>150.0</v>
      </c>
      <c r="E58" s="6">
        <v>4.0</v>
      </c>
      <c r="F58" s="6">
        <v>34.0</v>
      </c>
      <c r="G58" s="6">
        <v>27.0</v>
      </c>
    </row>
    <row r="59">
      <c r="A59" s="7" t="s">
        <v>19</v>
      </c>
      <c r="B59">
        <f t="shared" si="6"/>
        <v>8.1</v>
      </c>
      <c r="C59" s="6">
        <v>0.0</v>
      </c>
      <c r="D59" s="6">
        <v>0.0</v>
      </c>
      <c r="E59" s="6">
        <v>0.0</v>
      </c>
      <c r="F59" s="6">
        <v>5.0</v>
      </c>
      <c r="G59" s="6">
        <v>3.1</v>
      </c>
    </row>
    <row r="60">
      <c r="A60" s="7" t="s">
        <v>20</v>
      </c>
      <c r="B60">
        <f t="shared" si="6"/>
        <v>46.8</v>
      </c>
      <c r="C60" s="6">
        <v>19.0</v>
      </c>
      <c r="D60" s="6">
        <v>10.0</v>
      </c>
      <c r="E60" s="6">
        <v>10.0</v>
      </c>
      <c r="F60" s="6">
        <v>6.5</v>
      </c>
      <c r="G60" s="6">
        <v>1.3</v>
      </c>
    </row>
    <row r="61">
      <c r="A61" s="7" t="s">
        <v>21</v>
      </c>
      <c r="B61">
        <f t="shared" si="6"/>
        <v>39.9</v>
      </c>
      <c r="C61" s="6">
        <v>16.0</v>
      </c>
      <c r="D61" s="6">
        <v>6.0</v>
      </c>
      <c r="E61" s="6">
        <v>14.0</v>
      </c>
      <c r="F61" s="6">
        <v>3.5</v>
      </c>
      <c r="G61" s="6">
        <v>0.4</v>
      </c>
    </row>
    <row r="62">
      <c r="A62" s="7" t="s">
        <v>22</v>
      </c>
      <c r="B62">
        <f t="shared" si="6"/>
        <v>13.6</v>
      </c>
      <c r="C62" s="6">
        <v>5.0</v>
      </c>
      <c r="D62" s="6">
        <v>4.0</v>
      </c>
      <c r="E62" s="6">
        <v>4.0</v>
      </c>
      <c r="F62" s="6">
        <v>0.5</v>
      </c>
      <c r="G62" s="6">
        <v>0.1</v>
      </c>
    </row>
    <row r="66">
      <c r="A66" s="12" t="s">
        <v>11</v>
      </c>
      <c r="B66" s="8" t="s">
        <v>54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2"/>
    </row>
    <row r="68">
      <c r="A68" s="7" t="s">
        <v>15</v>
      </c>
      <c r="B68" s="6">
        <v>240.0</v>
      </c>
    </row>
    <row r="69">
      <c r="A69" s="7" t="s">
        <v>18</v>
      </c>
      <c r="B69" s="6">
        <v>4.8</v>
      </c>
    </row>
    <row r="70">
      <c r="A70" s="7" t="s">
        <v>19</v>
      </c>
      <c r="B70" s="6">
        <v>0.0</v>
      </c>
    </row>
    <row r="71">
      <c r="A71" s="7" t="s">
        <v>20</v>
      </c>
      <c r="B71" s="6">
        <v>45.5</v>
      </c>
    </row>
    <row r="72">
      <c r="A72" s="7" t="s">
        <v>21</v>
      </c>
      <c r="B72" s="6">
        <v>4.8</v>
      </c>
    </row>
    <row r="73">
      <c r="A73" s="7" t="s">
        <v>22</v>
      </c>
      <c r="B73" s="6">
        <v>1.2</v>
      </c>
    </row>
    <row r="74">
      <c r="A74" s="2"/>
    </row>
    <row r="76">
      <c r="A76" s="8" t="s">
        <v>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C77" s="6" t="s">
        <v>57</v>
      </c>
      <c r="D77" s="6" t="s">
        <v>58</v>
      </c>
      <c r="E77" s="6" t="s">
        <v>59</v>
      </c>
      <c r="F77" s="6" t="s">
        <v>60</v>
      </c>
    </row>
    <row r="79">
      <c r="A79" s="7" t="s">
        <v>15</v>
      </c>
      <c r="B79">
        <f t="shared" ref="B79:B84" si="7">sum(C79:F79)</f>
        <v>430</v>
      </c>
      <c r="C79" s="6">
        <v>150.0</v>
      </c>
      <c r="D79" s="6">
        <v>50.0</v>
      </c>
      <c r="E79" s="6">
        <v>100.0</v>
      </c>
      <c r="F79" s="6">
        <v>130.0</v>
      </c>
    </row>
    <row r="80">
      <c r="A80" s="7" t="s">
        <v>18</v>
      </c>
      <c r="B80">
        <f t="shared" si="7"/>
        <v>63.8</v>
      </c>
      <c r="C80" s="6">
        <v>23.0</v>
      </c>
      <c r="D80" s="6">
        <v>13.0</v>
      </c>
      <c r="E80" s="6">
        <v>25.0</v>
      </c>
      <c r="F80" s="6">
        <v>2.8</v>
      </c>
    </row>
    <row r="81">
      <c r="A81" s="7" t="s">
        <v>19</v>
      </c>
      <c r="B81">
        <f t="shared" si="7"/>
        <v>3.4</v>
      </c>
      <c r="C81" s="6">
        <v>0.0</v>
      </c>
      <c r="D81" s="6">
        <v>2.0</v>
      </c>
      <c r="E81" s="6">
        <v>0.0</v>
      </c>
      <c r="F81" s="6">
        <v>1.4</v>
      </c>
    </row>
    <row r="82">
      <c r="A82" s="7" t="s">
        <v>20</v>
      </c>
      <c r="B82">
        <f t="shared" si="7"/>
        <v>9</v>
      </c>
      <c r="C82" s="6">
        <v>5.0</v>
      </c>
      <c r="D82" s="6">
        <v>1.0</v>
      </c>
      <c r="E82" s="6">
        <v>0.0</v>
      </c>
      <c r="F82" s="6">
        <v>3.0</v>
      </c>
    </row>
    <row r="83">
      <c r="A83" s="7" t="s">
        <v>21</v>
      </c>
      <c r="B83">
        <f t="shared" si="7"/>
        <v>18</v>
      </c>
      <c r="C83" s="6">
        <v>5.0</v>
      </c>
      <c r="D83" s="6">
        <v>0.0</v>
      </c>
      <c r="E83" s="6">
        <v>0.0</v>
      </c>
      <c r="F83" s="6">
        <v>13.0</v>
      </c>
    </row>
    <row r="84">
      <c r="A84" s="7" t="s">
        <v>22</v>
      </c>
      <c r="B84">
        <f t="shared" si="7"/>
        <v>4.2</v>
      </c>
      <c r="C84" s="6">
        <v>3.0</v>
      </c>
      <c r="D84" s="6">
        <v>0.0</v>
      </c>
      <c r="E84" s="6">
        <v>0.0</v>
      </c>
      <c r="F84" s="6">
        <v>1.2</v>
      </c>
    </row>
    <row r="85">
      <c r="A85" s="2"/>
    </row>
    <row r="86">
      <c r="A86" s="2"/>
    </row>
    <row r="87">
      <c r="A87" s="22" t="s">
        <v>61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"/>
      <c r="C88" s="6" t="s">
        <v>62</v>
      </c>
      <c r="D88" s="6" t="s">
        <v>63</v>
      </c>
      <c r="E88" s="6" t="s">
        <v>64</v>
      </c>
    </row>
    <row r="89">
      <c r="A89" s="2"/>
    </row>
    <row r="90">
      <c r="A90" s="7" t="s">
        <v>15</v>
      </c>
      <c r="B90">
        <f t="shared" ref="B90:B95" si="8">sum(C90:E90)</f>
        <v>182</v>
      </c>
      <c r="C90" s="6">
        <v>16.0</v>
      </c>
      <c r="D90" s="6">
        <v>102.0</v>
      </c>
      <c r="E90" s="6">
        <v>64.0</v>
      </c>
    </row>
    <row r="91">
      <c r="A91" s="7" t="s">
        <v>18</v>
      </c>
      <c r="B91">
        <f t="shared" si="8"/>
        <v>47.5</v>
      </c>
      <c r="C91" s="6">
        <v>3.5</v>
      </c>
      <c r="D91" s="6">
        <v>27.0</v>
      </c>
      <c r="E91" s="6">
        <v>17.0</v>
      </c>
    </row>
    <row r="92">
      <c r="A92" s="7" t="s">
        <v>19</v>
      </c>
      <c r="B92">
        <f t="shared" si="8"/>
        <v>7.1</v>
      </c>
      <c r="C92" s="6">
        <v>1.1</v>
      </c>
      <c r="D92" s="6">
        <v>6.0</v>
      </c>
      <c r="E92" s="6">
        <v>0.0</v>
      </c>
    </row>
    <row r="93">
      <c r="A93" s="7" t="s">
        <v>20</v>
      </c>
      <c r="B93">
        <f t="shared" si="8"/>
        <v>1.6</v>
      </c>
      <c r="C93" s="6">
        <v>1.0</v>
      </c>
      <c r="D93" s="6">
        <v>0.6</v>
      </c>
      <c r="E93" s="6">
        <v>0.0</v>
      </c>
    </row>
    <row r="94">
      <c r="A94" s="7" t="s">
        <v>21</v>
      </c>
      <c r="B94">
        <f t="shared" si="8"/>
        <v>0</v>
      </c>
      <c r="C94" s="6">
        <v>0.0</v>
      </c>
      <c r="D94" s="6">
        <v>0.0</v>
      </c>
      <c r="E94" s="6">
        <v>0.0</v>
      </c>
    </row>
    <row r="95">
      <c r="A95" s="7" t="s">
        <v>22</v>
      </c>
      <c r="B95">
        <f t="shared" si="8"/>
        <v>0</v>
      </c>
      <c r="C95" s="6">
        <v>0.0</v>
      </c>
      <c r="D95" s="6">
        <v>0.0</v>
      </c>
      <c r="E95" s="6">
        <v>0.0</v>
      </c>
    </row>
    <row r="96">
      <c r="A96" s="2"/>
    </row>
    <row r="97">
      <c r="A97" s="2"/>
    </row>
    <row r="98">
      <c r="A98" s="22" t="s">
        <v>13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"/>
      <c r="C99" s="6" t="s">
        <v>65</v>
      </c>
      <c r="D99" s="6" t="s">
        <v>66</v>
      </c>
    </row>
    <row r="100">
      <c r="A100" s="2"/>
    </row>
    <row r="101">
      <c r="A101" s="7" t="s">
        <v>15</v>
      </c>
      <c r="B101">
        <f t="shared" ref="B101:B106" si="9">SUM(C101:D101)</f>
        <v>186.5</v>
      </c>
      <c r="C101" s="6">
        <v>86.5</v>
      </c>
      <c r="D101" s="6">
        <v>100.0</v>
      </c>
    </row>
    <row r="102">
      <c r="A102" s="7" t="s">
        <v>18</v>
      </c>
      <c r="B102">
        <f t="shared" si="9"/>
        <v>12.9</v>
      </c>
      <c r="C102" s="6">
        <v>3.3</v>
      </c>
      <c r="D102" s="6">
        <v>9.6</v>
      </c>
    </row>
    <row r="103">
      <c r="A103" s="7" t="s">
        <v>19</v>
      </c>
      <c r="B103">
        <f t="shared" si="9"/>
        <v>1.8</v>
      </c>
      <c r="C103" s="6">
        <v>1.8</v>
      </c>
      <c r="D103" s="6">
        <v>0.0</v>
      </c>
    </row>
    <row r="104">
      <c r="A104" s="7" t="s">
        <v>20</v>
      </c>
      <c r="B104">
        <f t="shared" si="9"/>
        <v>9.5</v>
      </c>
      <c r="C104" s="6">
        <v>3.0</v>
      </c>
      <c r="D104" s="6">
        <v>6.5</v>
      </c>
    </row>
    <row r="105">
      <c r="A105" s="7" t="s">
        <v>21</v>
      </c>
      <c r="B105">
        <f t="shared" si="9"/>
        <v>11.5</v>
      </c>
      <c r="C105" s="6">
        <v>7.5</v>
      </c>
      <c r="D105" s="6">
        <v>4.0</v>
      </c>
    </row>
    <row r="106">
      <c r="A106" s="7" t="s">
        <v>22</v>
      </c>
      <c r="B106">
        <f t="shared" si="9"/>
        <v>3</v>
      </c>
      <c r="C106" s="6">
        <v>0.5</v>
      </c>
      <c r="D106" s="6">
        <v>2.5</v>
      </c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6" t="s">
        <v>0</v>
      </c>
      <c r="D1" s="6" t="s">
        <v>1</v>
      </c>
      <c r="F1" s="6" t="s">
        <v>2</v>
      </c>
      <c r="H1" s="6" t="s">
        <v>3</v>
      </c>
      <c r="J1" s="6" t="s">
        <v>4</v>
      </c>
      <c r="L1" s="6" t="s">
        <v>5</v>
      </c>
      <c r="N1" s="6" t="s">
        <v>6</v>
      </c>
    </row>
    <row r="2">
      <c r="A2" s="7" t="s">
        <v>7</v>
      </c>
    </row>
    <row r="3">
      <c r="A3" s="6" t="s">
        <v>8</v>
      </c>
    </row>
    <row r="4">
      <c r="A4" s="7" t="s">
        <v>9</v>
      </c>
    </row>
    <row r="5">
      <c r="A5" s="7" t="s">
        <v>10</v>
      </c>
      <c r="B5" s="6"/>
    </row>
    <row r="6">
      <c r="A6" s="7" t="s">
        <v>11</v>
      </c>
    </row>
    <row r="7">
      <c r="A7" s="7" t="s">
        <v>12</v>
      </c>
    </row>
    <row r="8">
      <c r="A8" s="6" t="s">
        <v>11</v>
      </c>
      <c r="B8" s="6"/>
    </row>
    <row r="9">
      <c r="A9" s="6" t="s">
        <v>13</v>
      </c>
      <c r="B9" s="6"/>
    </row>
    <row r="10">
      <c r="A10" s="6"/>
      <c r="B10" s="6"/>
    </row>
    <row r="11">
      <c r="A11" s="8" t="s">
        <v>14</v>
      </c>
      <c r="B11" s="8"/>
      <c r="C11" s="8" t="s">
        <v>16</v>
      </c>
      <c r="D11" s="8" t="s">
        <v>17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7" t="s">
        <v>15</v>
      </c>
      <c r="B12" s="6">
        <v>3500.0</v>
      </c>
      <c r="C12" s="6">
        <v>3300.0</v>
      </c>
      <c r="D12" s="6">
        <v>3500.0</v>
      </c>
    </row>
    <row r="13">
      <c r="A13" s="7" t="s">
        <v>18</v>
      </c>
      <c r="B13" s="6">
        <v>475.0</v>
      </c>
      <c r="C13" s="6">
        <v>450.0</v>
      </c>
      <c r="D13" s="6">
        <v>500.0</v>
      </c>
    </row>
    <row r="14">
      <c r="A14" s="7" t="s">
        <v>19</v>
      </c>
      <c r="B14" s="6">
        <v>35.0</v>
      </c>
      <c r="C14" s="6">
        <v>30.0</v>
      </c>
      <c r="D14" s="6">
        <v>40.0</v>
      </c>
    </row>
    <row r="15">
      <c r="A15" s="7" t="s">
        <v>20</v>
      </c>
      <c r="B15" s="6">
        <v>200.0</v>
      </c>
      <c r="C15" s="6">
        <v>190.0</v>
      </c>
      <c r="D15" s="6">
        <v>210.0</v>
      </c>
    </row>
    <row r="16">
      <c r="A16" s="7" t="s">
        <v>21</v>
      </c>
      <c r="B16" s="6">
        <v>90.0</v>
      </c>
      <c r="C16" s="6">
        <v>80.0</v>
      </c>
      <c r="D16" s="6">
        <v>100.0</v>
      </c>
    </row>
    <row r="17">
      <c r="A17" s="7" t="s">
        <v>22</v>
      </c>
    </row>
    <row r="18">
      <c r="A18" s="2"/>
      <c r="B18">
        <f t="shared" ref="B18:D18" si="1">B13*4+B15*4+B16*9</f>
        <v>3510</v>
      </c>
      <c r="C18">
        <f t="shared" si="1"/>
        <v>3280</v>
      </c>
      <c r="D18">
        <f t="shared" si="1"/>
        <v>3740</v>
      </c>
    </row>
    <row r="19">
      <c r="A19" s="2"/>
    </row>
    <row r="20">
      <c r="A20" s="12" t="s">
        <v>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"/>
      <c r="B21" s="13" t="s">
        <v>7</v>
      </c>
      <c r="D21" s="13" t="s">
        <v>9</v>
      </c>
      <c r="E21" s="14" t="s">
        <v>25</v>
      </c>
      <c r="F21" s="14" t="s">
        <v>31</v>
      </c>
      <c r="G21" s="14" t="s">
        <v>32</v>
      </c>
      <c r="I21" s="13" t="s">
        <v>33</v>
      </c>
      <c r="K21" s="13" t="s">
        <v>11</v>
      </c>
      <c r="M21" s="13" t="s">
        <v>13</v>
      </c>
    </row>
    <row r="22">
      <c r="A22" s="7" t="s">
        <v>15</v>
      </c>
      <c r="B22" s="13">
        <f>B23*4+B25*4+B26*9</f>
        <v>850</v>
      </c>
      <c r="C22" s="6"/>
      <c r="D22" s="13">
        <f t="shared" ref="D22:G22" si="2">D23*4+D25*4+D26*9</f>
        <v>1225</v>
      </c>
      <c r="E22" s="14">
        <f t="shared" si="2"/>
        <v>755</v>
      </c>
      <c r="F22" s="14">
        <f t="shared" si="2"/>
        <v>350</v>
      </c>
      <c r="G22" s="14">
        <f t="shared" si="2"/>
        <v>120</v>
      </c>
      <c r="H22" s="6"/>
      <c r="I22" s="13">
        <f>I23*4+I25*4+I26*9</f>
        <v>980</v>
      </c>
      <c r="J22" s="6"/>
      <c r="K22" s="13">
        <f>K23*4+K25*4+K26*9</f>
        <v>327.1</v>
      </c>
      <c r="L22" s="6"/>
      <c r="M22" s="13">
        <f t="shared" ref="M22:N22" si="3">M23*4+M25*4+M26*9</f>
        <v>192.75</v>
      </c>
      <c r="N22" s="6">
        <f t="shared" si="3"/>
        <v>3574.85</v>
      </c>
    </row>
    <row r="23">
      <c r="A23" s="7" t="s">
        <v>18</v>
      </c>
      <c r="B23" s="13">
        <v>100.0</v>
      </c>
      <c r="D23" s="13">
        <f t="shared" ref="D23:D26" si="4">SUM(E23:G23)</f>
        <v>200</v>
      </c>
      <c r="E23" s="14">
        <v>110.0</v>
      </c>
      <c r="F23" s="14">
        <v>60.0</v>
      </c>
      <c r="G23" s="14">
        <v>30.0</v>
      </c>
      <c r="I23" s="13">
        <v>150.0</v>
      </c>
      <c r="K23" s="18">
        <f t="shared" ref="K23:K27" si="5">B219+B228</f>
        <v>25.3</v>
      </c>
      <c r="M23" s="18">
        <f t="shared" ref="M23:M27" si="6">B238</f>
        <v>12.9</v>
      </c>
      <c r="N23">
        <f t="shared" ref="N23:N27" si="7">B23+D23+I23+K23+M23</f>
        <v>488.2</v>
      </c>
    </row>
    <row r="24">
      <c r="A24" s="7" t="s">
        <v>19</v>
      </c>
      <c r="B24" s="13">
        <v>10.0</v>
      </c>
      <c r="D24" s="13">
        <f t="shared" si="4"/>
        <v>14</v>
      </c>
      <c r="E24" s="14">
        <v>8.0</v>
      </c>
      <c r="F24" s="14">
        <v>1.0</v>
      </c>
      <c r="G24" s="14">
        <v>5.0</v>
      </c>
      <c r="I24" s="13">
        <v>10.0</v>
      </c>
      <c r="K24" s="18">
        <f t="shared" si="5"/>
        <v>0.05</v>
      </c>
      <c r="M24" s="18">
        <f t="shared" si="6"/>
        <v>1.8</v>
      </c>
      <c r="N24">
        <f t="shared" si="7"/>
        <v>35.85</v>
      </c>
    </row>
    <row r="25">
      <c r="A25" s="7" t="s">
        <v>20</v>
      </c>
      <c r="B25" s="13">
        <v>45.0</v>
      </c>
      <c r="D25" s="13">
        <f t="shared" si="4"/>
        <v>50</v>
      </c>
      <c r="E25" s="14">
        <v>45.0</v>
      </c>
      <c r="F25" s="14">
        <v>5.0</v>
      </c>
      <c r="G25" s="14">
        <v>0.0</v>
      </c>
      <c r="I25" s="13">
        <v>50.0</v>
      </c>
      <c r="K25" s="18">
        <f t="shared" si="5"/>
        <v>45.675</v>
      </c>
      <c r="M25" s="18">
        <f t="shared" si="6"/>
        <v>9.75</v>
      </c>
      <c r="N25">
        <f t="shared" si="7"/>
        <v>200.425</v>
      </c>
    </row>
    <row r="26">
      <c r="A26" s="7" t="s">
        <v>21</v>
      </c>
      <c r="B26" s="13">
        <v>30.0</v>
      </c>
      <c r="D26" s="13">
        <f t="shared" si="4"/>
        <v>25</v>
      </c>
      <c r="E26" s="14">
        <v>15.0</v>
      </c>
      <c r="F26" s="14">
        <v>10.0</v>
      </c>
      <c r="G26" s="14">
        <v>0.0</v>
      </c>
      <c r="I26" s="13">
        <v>20.0</v>
      </c>
      <c r="K26" s="18">
        <f t="shared" si="5"/>
        <v>4.8</v>
      </c>
      <c r="M26" s="18">
        <f t="shared" si="6"/>
        <v>11.35</v>
      </c>
      <c r="N26">
        <f t="shared" si="7"/>
        <v>91.15</v>
      </c>
    </row>
    <row r="27">
      <c r="A27" s="7" t="s">
        <v>22</v>
      </c>
      <c r="B27" s="18"/>
      <c r="D27" s="18"/>
      <c r="E27" s="19"/>
      <c r="F27" s="19"/>
      <c r="G27" s="19"/>
      <c r="I27" s="18"/>
      <c r="K27" s="18">
        <f t="shared" si="5"/>
        <v>1.2</v>
      </c>
      <c r="M27" s="18">
        <f t="shared" si="6"/>
        <v>3.155</v>
      </c>
      <c r="N27">
        <f t="shared" si="7"/>
        <v>4.355</v>
      </c>
    </row>
    <row r="28">
      <c r="A28" s="2"/>
    </row>
    <row r="29">
      <c r="A29" s="12" t="s">
        <v>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0" t="s">
        <v>49</v>
      </c>
      <c r="C30" s="6" t="s">
        <v>44</v>
      </c>
      <c r="D30" s="6" t="s">
        <v>45</v>
      </c>
      <c r="E30" s="6" t="s">
        <v>50</v>
      </c>
      <c r="F30" s="6" t="s">
        <v>51</v>
      </c>
      <c r="G30" s="6" t="s">
        <v>48</v>
      </c>
      <c r="P30" s="6" t="s">
        <v>52</v>
      </c>
      <c r="Q30" s="6" t="s">
        <v>53</v>
      </c>
      <c r="R30" s="6" t="s">
        <v>55</v>
      </c>
      <c r="S30" s="6" t="s">
        <v>56</v>
      </c>
    </row>
    <row r="31">
      <c r="C31" s="6">
        <v>3.0</v>
      </c>
      <c r="D31" s="6">
        <v>3.0</v>
      </c>
      <c r="E31" s="6">
        <v>1.0</v>
      </c>
      <c r="F31" s="6">
        <v>0.75</v>
      </c>
      <c r="G31" s="6">
        <v>1.0</v>
      </c>
    </row>
    <row r="32">
      <c r="A32" s="7" t="s">
        <v>15</v>
      </c>
      <c r="B32">
        <f t="shared" ref="B32:B37" si="10">sum(C32:G32)</f>
        <v>863.45</v>
      </c>
      <c r="C32" s="6">
        <f t="shared" ref="C32:G32" si="8">C33*4+C35*4+C36*9</f>
        <v>214.2</v>
      </c>
      <c r="D32" s="6">
        <f t="shared" si="8"/>
        <v>151.2</v>
      </c>
      <c r="E32" s="6">
        <f t="shared" si="8"/>
        <v>91</v>
      </c>
      <c r="F32" s="6">
        <f t="shared" si="8"/>
        <v>290.25</v>
      </c>
      <c r="G32" s="6">
        <f t="shared" si="8"/>
        <v>116.8</v>
      </c>
      <c r="O32" s="7" t="s">
        <v>15</v>
      </c>
      <c r="P32" s="6">
        <f t="shared" ref="P32:S32" si="9">P33*4+P35*4+P36*9</f>
        <v>71.4</v>
      </c>
      <c r="Q32" s="6">
        <f t="shared" si="9"/>
        <v>50.4</v>
      </c>
      <c r="R32" s="6">
        <f t="shared" si="9"/>
        <v>91</v>
      </c>
      <c r="S32" s="6">
        <f t="shared" si="9"/>
        <v>387</v>
      </c>
    </row>
    <row r="33">
      <c r="A33" s="7" t="s">
        <v>18</v>
      </c>
      <c r="B33">
        <f t="shared" si="10"/>
        <v>96.2</v>
      </c>
      <c r="C33" s="6">
        <f t="shared" ref="C33:F33" si="11">C31*P33</f>
        <v>1.8</v>
      </c>
      <c r="D33" s="6">
        <f t="shared" si="11"/>
        <v>14.4</v>
      </c>
      <c r="E33" s="6">
        <f t="shared" si="11"/>
        <v>2</v>
      </c>
      <c r="F33" s="6">
        <f t="shared" si="11"/>
        <v>51</v>
      </c>
      <c r="G33" s="6">
        <f>G31*P42</f>
        <v>27</v>
      </c>
      <c r="O33" s="7" t="s">
        <v>18</v>
      </c>
      <c r="P33" s="6">
        <v>0.6</v>
      </c>
      <c r="Q33" s="6">
        <v>4.8</v>
      </c>
      <c r="R33" s="6">
        <v>2.0</v>
      </c>
      <c r="S33" s="6">
        <v>68.0</v>
      </c>
    </row>
    <row r="34">
      <c r="A34" s="7" t="s">
        <v>19</v>
      </c>
      <c r="B34">
        <f t="shared" si="10"/>
        <v>10.6</v>
      </c>
      <c r="C34" s="6">
        <f t="shared" ref="C34:F34" si="12">C31*P34</f>
        <v>0</v>
      </c>
      <c r="D34" s="6">
        <f t="shared" si="12"/>
        <v>0</v>
      </c>
      <c r="E34" s="6">
        <f t="shared" si="12"/>
        <v>0</v>
      </c>
      <c r="F34" s="6">
        <f t="shared" si="12"/>
        <v>7.5</v>
      </c>
      <c r="G34" s="6">
        <f>G31*P43</f>
        <v>3.1</v>
      </c>
      <c r="O34" s="7" t="s">
        <v>19</v>
      </c>
      <c r="P34" s="6">
        <v>0.0</v>
      </c>
      <c r="Q34" s="6">
        <v>0.0</v>
      </c>
      <c r="R34" s="6">
        <v>0.0</v>
      </c>
      <c r="S34" s="6">
        <v>10.0</v>
      </c>
    </row>
    <row r="35">
      <c r="A35" s="7" t="s">
        <v>20</v>
      </c>
      <c r="B35">
        <f t="shared" si="10"/>
        <v>43.95</v>
      </c>
      <c r="C35" s="6">
        <f t="shared" ref="C35:F35" si="13">C31*P35</f>
        <v>18</v>
      </c>
      <c r="D35" s="6">
        <f t="shared" si="13"/>
        <v>9.9</v>
      </c>
      <c r="E35" s="6">
        <f t="shared" si="13"/>
        <v>5</v>
      </c>
      <c r="F35" s="6">
        <f t="shared" si="13"/>
        <v>9.75</v>
      </c>
      <c r="G35" s="6">
        <f>G31*P44</f>
        <v>1.3</v>
      </c>
      <c r="O35" s="7" t="s">
        <v>20</v>
      </c>
      <c r="P35" s="6">
        <v>6.0</v>
      </c>
      <c r="Q35" s="6">
        <v>3.3</v>
      </c>
      <c r="R35" s="6">
        <v>5.0</v>
      </c>
      <c r="S35" s="6">
        <v>13.0</v>
      </c>
    </row>
    <row r="36">
      <c r="A36" s="7" t="s">
        <v>21</v>
      </c>
      <c r="B36">
        <f t="shared" si="10"/>
        <v>33.65</v>
      </c>
      <c r="C36" s="6">
        <f t="shared" ref="C36:F36" si="14">C31*P36</f>
        <v>15</v>
      </c>
      <c r="D36" s="6">
        <f t="shared" si="14"/>
        <v>6</v>
      </c>
      <c r="E36" s="6">
        <f t="shared" si="14"/>
        <v>7</v>
      </c>
      <c r="F36" s="6">
        <f t="shared" si="14"/>
        <v>5.25</v>
      </c>
      <c r="G36" s="6">
        <f>G31*P45</f>
        <v>0.4</v>
      </c>
      <c r="O36" s="7" t="s">
        <v>21</v>
      </c>
      <c r="P36" s="6">
        <v>5.0</v>
      </c>
      <c r="Q36" s="6">
        <v>2.0</v>
      </c>
      <c r="R36" s="6">
        <v>7.0</v>
      </c>
      <c r="S36" s="6">
        <v>7.0</v>
      </c>
    </row>
    <row r="37">
      <c r="A37" s="7" t="s">
        <v>22</v>
      </c>
      <c r="B37">
        <f t="shared" si="10"/>
        <v>11.625</v>
      </c>
      <c r="C37" s="6">
        <f t="shared" ref="C37:F37" si="15">C31*P37</f>
        <v>4.8</v>
      </c>
      <c r="D37" s="6">
        <f t="shared" si="15"/>
        <v>3.9</v>
      </c>
      <c r="E37" s="6">
        <f t="shared" si="15"/>
        <v>2</v>
      </c>
      <c r="F37" s="6">
        <f t="shared" si="15"/>
        <v>0.825</v>
      </c>
      <c r="G37" s="6">
        <f>G31*P46</f>
        <v>0.1</v>
      </c>
      <c r="O37" s="7" t="s">
        <v>22</v>
      </c>
      <c r="P37" s="6">
        <v>1.6</v>
      </c>
      <c r="Q37" s="6">
        <v>1.3</v>
      </c>
      <c r="R37" s="6">
        <v>2.0</v>
      </c>
      <c r="S37" s="6">
        <v>1.1</v>
      </c>
    </row>
    <row r="39">
      <c r="A39" s="26" t="s">
        <v>67</v>
      </c>
      <c r="C39" s="6" t="s">
        <v>68</v>
      </c>
      <c r="D39" s="6" t="s">
        <v>45</v>
      </c>
      <c r="E39" s="6" t="s">
        <v>44</v>
      </c>
      <c r="F39" s="6" t="s">
        <v>50</v>
      </c>
      <c r="G39" s="6" t="s">
        <v>48</v>
      </c>
      <c r="H39" s="6" t="s">
        <v>69</v>
      </c>
      <c r="P39" s="6" t="s">
        <v>70</v>
      </c>
      <c r="Q39" s="6" t="s">
        <v>71</v>
      </c>
      <c r="R39" s="6" t="s">
        <v>72</v>
      </c>
    </row>
    <row r="40">
      <c r="C40" s="6">
        <v>1.0</v>
      </c>
      <c r="D40" s="6">
        <v>3.0</v>
      </c>
      <c r="E40" s="6">
        <v>3.0</v>
      </c>
      <c r="F40" s="6">
        <v>1.0</v>
      </c>
      <c r="G40" s="6">
        <v>1.0</v>
      </c>
      <c r="H40" s="6">
        <v>0.8</v>
      </c>
      <c r="Q40" s="6" t="s">
        <v>73</v>
      </c>
    </row>
    <row r="41">
      <c r="A41" s="7" t="s">
        <v>15</v>
      </c>
      <c r="B41">
        <f t="shared" ref="B41:B46" si="18">sum(C41:H41)</f>
        <v>863.7</v>
      </c>
      <c r="C41">
        <f t="shared" ref="C41:H41" si="16">C42*4+C44*4+C45*9</f>
        <v>194.5</v>
      </c>
      <c r="D41" s="6">
        <f t="shared" si="16"/>
        <v>151.2</v>
      </c>
      <c r="E41" s="6">
        <f t="shared" si="16"/>
        <v>214.2</v>
      </c>
      <c r="F41" s="6">
        <f t="shared" si="16"/>
        <v>91</v>
      </c>
      <c r="G41" s="6">
        <f t="shared" si="16"/>
        <v>116.8</v>
      </c>
      <c r="H41" s="6">
        <f t="shared" si="16"/>
        <v>96</v>
      </c>
      <c r="O41" s="7" t="s">
        <v>15</v>
      </c>
      <c r="P41" s="6">
        <f t="shared" ref="P41:R41" si="17">P42*4+P44*4+P45*9</f>
        <v>116.8</v>
      </c>
      <c r="Q41" s="6">
        <f t="shared" si="17"/>
        <v>194.5</v>
      </c>
      <c r="R41" s="6">
        <f t="shared" si="17"/>
        <v>120</v>
      </c>
    </row>
    <row r="42">
      <c r="A42" s="7" t="s">
        <v>18</v>
      </c>
      <c r="B42">
        <f t="shared" si="18"/>
        <v>102.6</v>
      </c>
      <c r="C42">
        <f>C40*Q42</f>
        <v>35</v>
      </c>
      <c r="D42" s="6">
        <f>D40*Q33</f>
        <v>14.4</v>
      </c>
      <c r="E42">
        <f>E40*P33</f>
        <v>1.8</v>
      </c>
      <c r="F42">
        <f>F40*R33</f>
        <v>2</v>
      </c>
      <c r="G42">
        <f>G40*P42</f>
        <v>27</v>
      </c>
      <c r="H42">
        <f>H40*R42</f>
        <v>22.4</v>
      </c>
      <c r="O42" s="7" t="s">
        <v>18</v>
      </c>
      <c r="P42" s="6">
        <v>27.0</v>
      </c>
      <c r="Q42" s="6">
        <v>35.0</v>
      </c>
      <c r="R42" s="6">
        <v>28.0</v>
      </c>
    </row>
    <row r="43">
      <c r="A43" s="7" t="s">
        <v>19</v>
      </c>
      <c r="B43">
        <f t="shared" si="18"/>
        <v>12.5</v>
      </c>
      <c r="C43">
        <f>C40*Q43</f>
        <v>7</v>
      </c>
      <c r="D43" s="6">
        <f>D40*Q34</f>
        <v>0</v>
      </c>
      <c r="E43">
        <f>E40*P34</f>
        <v>0</v>
      </c>
      <c r="F43">
        <f>F40*R34</f>
        <v>0</v>
      </c>
      <c r="G43">
        <f>G40*P43</f>
        <v>3.1</v>
      </c>
      <c r="H43">
        <f>H40*R43</f>
        <v>2.4</v>
      </c>
      <c r="O43" s="7" t="s">
        <v>19</v>
      </c>
      <c r="P43" s="6">
        <v>3.1</v>
      </c>
      <c r="Q43" s="6">
        <v>7.0</v>
      </c>
      <c r="R43" s="6">
        <v>3.0</v>
      </c>
    </row>
    <row r="44">
      <c r="A44" s="7" t="s">
        <v>20</v>
      </c>
      <c r="B44">
        <f t="shared" si="18"/>
        <v>43.8</v>
      </c>
      <c r="C44">
        <f>C40*Q44</f>
        <v>8</v>
      </c>
      <c r="D44" s="6">
        <f>D40*Q35</f>
        <v>9.9</v>
      </c>
      <c r="E44">
        <f>E40*P35</f>
        <v>18</v>
      </c>
      <c r="F44">
        <f>F40*R35</f>
        <v>5</v>
      </c>
      <c r="G44">
        <f>G40*P44</f>
        <v>1.3</v>
      </c>
      <c r="H44">
        <f>H40*R44</f>
        <v>1.6</v>
      </c>
      <c r="O44" s="7" t="s">
        <v>20</v>
      </c>
      <c r="P44" s="6">
        <v>1.3</v>
      </c>
      <c r="Q44" s="6">
        <v>8.0</v>
      </c>
      <c r="R44" s="6">
        <v>2.0</v>
      </c>
    </row>
    <row r="45">
      <c r="A45" s="7" t="s">
        <v>21</v>
      </c>
      <c r="B45">
        <f t="shared" si="18"/>
        <v>30.9</v>
      </c>
      <c r="C45">
        <f>C40*Q45</f>
        <v>2.5</v>
      </c>
      <c r="D45" s="6">
        <f>D40*Q36</f>
        <v>6</v>
      </c>
      <c r="E45">
        <f>E40*P36</f>
        <v>15</v>
      </c>
      <c r="F45">
        <f>F40*R36</f>
        <v>7</v>
      </c>
      <c r="G45">
        <f>G40*P45</f>
        <v>0.4</v>
      </c>
      <c r="H45">
        <f>H40*R45</f>
        <v>0</v>
      </c>
      <c r="O45" s="7" t="s">
        <v>21</v>
      </c>
      <c r="P45" s="6">
        <v>0.4</v>
      </c>
      <c r="Q45" s="6">
        <v>2.5</v>
      </c>
      <c r="R45" s="6">
        <v>0.0</v>
      </c>
    </row>
    <row r="46">
      <c r="A46" s="7" t="s">
        <v>22</v>
      </c>
      <c r="B46">
        <f t="shared" si="18"/>
        <v>11.8</v>
      </c>
      <c r="C46">
        <f>C40*Q46</f>
        <v>1</v>
      </c>
      <c r="D46" s="6">
        <f>D40*Q37</f>
        <v>3.9</v>
      </c>
      <c r="E46">
        <f>E40*P37</f>
        <v>4.8</v>
      </c>
      <c r="F46">
        <f>F40*R37</f>
        <v>2</v>
      </c>
      <c r="G46">
        <f>G40*P46</f>
        <v>0.1</v>
      </c>
      <c r="H46">
        <f>H40*R46</f>
        <v>0</v>
      </c>
      <c r="O46" s="7" t="s">
        <v>22</v>
      </c>
      <c r="P46" s="6">
        <v>0.1</v>
      </c>
      <c r="Q46" s="6">
        <v>1.0</v>
      </c>
      <c r="R46" s="6">
        <v>0.0</v>
      </c>
    </row>
    <row r="48">
      <c r="A48" s="8" t="s">
        <v>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20" t="s">
        <v>49</v>
      </c>
      <c r="C49" s="6" t="s">
        <v>74</v>
      </c>
      <c r="D49" s="6" t="s">
        <v>75</v>
      </c>
      <c r="E49" s="6" t="s">
        <v>76</v>
      </c>
      <c r="F49" s="6" t="s">
        <v>77</v>
      </c>
      <c r="G49" s="6" t="s">
        <v>78</v>
      </c>
      <c r="P49" s="6" t="s">
        <v>79</v>
      </c>
      <c r="Q49" s="6" t="s">
        <v>80</v>
      </c>
      <c r="R49" s="6" t="s">
        <v>81</v>
      </c>
      <c r="S49" s="6" t="s">
        <v>82</v>
      </c>
    </row>
    <row r="50">
      <c r="C50" s="6">
        <v>1.2</v>
      </c>
      <c r="D50" s="6">
        <v>1.0</v>
      </c>
      <c r="E50" s="6">
        <v>0.15</v>
      </c>
      <c r="F50" s="6">
        <v>0.4</v>
      </c>
      <c r="G50" s="6">
        <v>1.33</v>
      </c>
      <c r="P50" s="6" t="s">
        <v>83</v>
      </c>
      <c r="Q50" s="6" t="s">
        <v>83</v>
      </c>
      <c r="R50" s="6" t="s">
        <v>83</v>
      </c>
      <c r="S50" s="6" t="s">
        <v>83</v>
      </c>
    </row>
    <row r="51">
      <c r="A51" s="7" t="s">
        <v>15</v>
      </c>
      <c r="B51">
        <f t="shared" ref="B51:B56" si="21">sum(C51:G51)</f>
        <v>769.33</v>
      </c>
      <c r="C51" s="6">
        <f t="shared" ref="C51:G51" si="19">C52*4+C54*4+C55*9</f>
        <v>187.68</v>
      </c>
      <c r="D51" s="6">
        <f t="shared" si="19"/>
        <v>180.5</v>
      </c>
      <c r="E51" s="6">
        <f t="shared" si="19"/>
        <v>105.15</v>
      </c>
      <c r="F51" s="6">
        <f t="shared" si="19"/>
        <v>136.4</v>
      </c>
      <c r="G51" s="6">
        <f t="shared" si="19"/>
        <v>159.6</v>
      </c>
      <c r="I51" s="6"/>
      <c r="O51" s="7" t="s">
        <v>15</v>
      </c>
      <c r="P51" s="6">
        <f t="shared" ref="P51:S51" si="20">P52*4+P54*4+P55*9</f>
        <v>156.4</v>
      </c>
      <c r="Q51" s="6">
        <f t="shared" si="20"/>
        <v>135.5</v>
      </c>
      <c r="R51" s="6">
        <f t="shared" si="20"/>
        <v>239</v>
      </c>
      <c r="S51" s="6">
        <f t="shared" si="20"/>
        <v>197</v>
      </c>
    </row>
    <row r="52">
      <c r="A52" s="7" t="s">
        <v>18</v>
      </c>
      <c r="B52">
        <f t="shared" si="21"/>
        <v>111.14</v>
      </c>
      <c r="C52" s="6">
        <f>C50*P52</f>
        <v>0</v>
      </c>
      <c r="D52">
        <f>D50*R70</f>
        <v>39</v>
      </c>
      <c r="E52">
        <f>E50*Q88</f>
        <v>2.1</v>
      </c>
      <c r="F52">
        <f t="shared" ref="F52:G52" si="22">F50*R79</f>
        <v>32.8</v>
      </c>
      <c r="G52">
        <f t="shared" si="22"/>
        <v>37.24</v>
      </c>
      <c r="I52" s="6"/>
      <c r="O52" s="7" t="s">
        <v>18</v>
      </c>
      <c r="P52" s="6">
        <v>0.0</v>
      </c>
      <c r="Q52" s="6">
        <v>0.0</v>
      </c>
      <c r="R52" s="6">
        <v>0.0</v>
      </c>
      <c r="S52" s="6">
        <v>0.0</v>
      </c>
    </row>
    <row r="53">
      <c r="A53" s="7" t="s">
        <v>19</v>
      </c>
      <c r="B53">
        <f t="shared" si="21"/>
        <v>8.44</v>
      </c>
      <c r="C53" s="6">
        <f>C50*P53</f>
        <v>0</v>
      </c>
      <c r="D53">
        <f>D50*R71</f>
        <v>1</v>
      </c>
      <c r="E53">
        <f>E50*Q89</f>
        <v>1.05</v>
      </c>
      <c r="F53">
        <f t="shared" ref="F53:G53" si="23">F50*R80</f>
        <v>2.4</v>
      </c>
      <c r="G53">
        <f t="shared" si="23"/>
        <v>3.99</v>
      </c>
      <c r="I53" s="6"/>
      <c r="O53" s="7" t="s">
        <v>19</v>
      </c>
      <c r="P53" s="6">
        <v>0.0</v>
      </c>
      <c r="Q53" s="6">
        <v>0.0</v>
      </c>
      <c r="R53" s="6">
        <v>0.0</v>
      </c>
      <c r="S53" s="6">
        <v>0.0</v>
      </c>
    </row>
    <row r="54">
      <c r="A54" s="7" t="s">
        <v>20</v>
      </c>
      <c r="B54">
        <f t="shared" si="21"/>
        <v>47.15</v>
      </c>
      <c r="C54" s="6">
        <f>C50*P54</f>
        <v>37.2</v>
      </c>
      <c r="D54">
        <f>D50*R72</f>
        <v>5</v>
      </c>
      <c r="E54">
        <f>E50*Q90</f>
        <v>2.25</v>
      </c>
      <c r="F54">
        <f t="shared" ref="F54:G54" si="24">F50*R81</f>
        <v>0.04</v>
      </c>
      <c r="G54">
        <f t="shared" si="24"/>
        <v>2.66</v>
      </c>
      <c r="I54" s="6"/>
      <c r="O54" s="7" t="s">
        <v>20</v>
      </c>
      <c r="P54" s="6">
        <v>31.0</v>
      </c>
      <c r="Q54" s="6">
        <v>26.0</v>
      </c>
      <c r="R54" s="6">
        <v>26.0</v>
      </c>
      <c r="S54" s="6">
        <v>20.0</v>
      </c>
    </row>
    <row r="55">
      <c r="A55" s="7" t="s">
        <v>21</v>
      </c>
      <c r="B55">
        <f t="shared" si="21"/>
        <v>15.13</v>
      </c>
      <c r="C55" s="6">
        <f>C50*P55</f>
        <v>4.32</v>
      </c>
      <c r="D55">
        <f>D50*R73</f>
        <v>0.5</v>
      </c>
      <c r="E55">
        <f>E50*Q91</f>
        <v>9.75</v>
      </c>
      <c r="F55">
        <f t="shared" ref="F55:G55" si="25">F50*R82</f>
        <v>0.56</v>
      </c>
      <c r="G55">
        <f t="shared" si="25"/>
        <v>0</v>
      </c>
      <c r="I55" s="6"/>
      <c r="O55" s="7" t="s">
        <v>21</v>
      </c>
      <c r="P55" s="6">
        <v>3.6</v>
      </c>
      <c r="Q55" s="6">
        <v>3.5</v>
      </c>
      <c r="R55" s="6">
        <v>15.0</v>
      </c>
      <c r="S55" s="6">
        <v>13.0</v>
      </c>
    </row>
    <row r="56">
      <c r="A56" s="7" t="s">
        <v>22</v>
      </c>
      <c r="B56">
        <f t="shared" si="21"/>
        <v>2.14</v>
      </c>
      <c r="C56" s="6">
        <f>C50*P56</f>
        <v>1.2</v>
      </c>
      <c r="D56">
        <f>D50*R74</f>
        <v>0</v>
      </c>
      <c r="E56">
        <f>E50*Q92</f>
        <v>0.9</v>
      </c>
      <c r="F56">
        <f t="shared" ref="F56:G56" si="26">F50*R83</f>
        <v>0.04</v>
      </c>
      <c r="G56">
        <f t="shared" si="26"/>
        <v>0</v>
      </c>
      <c r="O56" s="7" t="s">
        <v>22</v>
      </c>
      <c r="P56" s="6">
        <v>1.0</v>
      </c>
      <c r="Q56" s="6">
        <v>1.2</v>
      </c>
      <c r="R56" s="6">
        <v>6.0</v>
      </c>
      <c r="S56" s="6">
        <v>3.1</v>
      </c>
    </row>
    <row r="58">
      <c r="A58" s="26" t="s">
        <v>67</v>
      </c>
      <c r="C58" s="6" t="s">
        <v>84</v>
      </c>
      <c r="D58" s="6" t="s">
        <v>85</v>
      </c>
      <c r="E58" s="6" t="s">
        <v>86</v>
      </c>
      <c r="F58" s="6" t="s">
        <v>87</v>
      </c>
      <c r="G58" s="6" t="s">
        <v>88</v>
      </c>
      <c r="H58" s="6" t="s">
        <v>48</v>
      </c>
      <c r="P58" s="6" t="s">
        <v>89</v>
      </c>
      <c r="Q58" s="6" t="s">
        <v>90</v>
      </c>
    </row>
    <row r="59">
      <c r="C59" s="6">
        <v>1.35</v>
      </c>
      <c r="D59" s="6">
        <v>1.1</v>
      </c>
      <c r="E59" s="6">
        <v>0.15</v>
      </c>
      <c r="F59" s="6">
        <v>0.2</v>
      </c>
      <c r="G59" s="6">
        <v>1.2</v>
      </c>
      <c r="H59" s="6">
        <v>1.0</v>
      </c>
      <c r="P59" s="6" t="s">
        <v>83</v>
      </c>
      <c r="Q59" s="6" t="s">
        <v>83</v>
      </c>
    </row>
    <row r="60">
      <c r="A60" s="7" t="s">
        <v>15</v>
      </c>
      <c r="B60">
        <f t="shared" ref="B60:B65" si="29">sum(C60:H60)</f>
        <v>795.825</v>
      </c>
      <c r="C60">
        <f t="shared" ref="C60:H60" si="27">C61*4+C63*4+C64*9</f>
        <v>182.925</v>
      </c>
      <c r="D60">
        <f t="shared" si="27"/>
        <v>178.75</v>
      </c>
      <c r="E60">
        <f t="shared" si="27"/>
        <v>105.15</v>
      </c>
      <c r="F60" s="6">
        <f t="shared" si="27"/>
        <v>68.2</v>
      </c>
      <c r="G60" s="6">
        <f t="shared" si="27"/>
        <v>144</v>
      </c>
      <c r="H60" s="6">
        <f t="shared" si="27"/>
        <v>116.8</v>
      </c>
      <c r="I60" s="6"/>
      <c r="O60" s="7" t="s">
        <v>15</v>
      </c>
      <c r="P60" s="6">
        <f t="shared" ref="P60:Q60" si="28">P61*4+P63*4+P64*9</f>
        <v>321</v>
      </c>
      <c r="Q60" s="6">
        <f t="shared" si="28"/>
        <v>271</v>
      </c>
    </row>
    <row r="61">
      <c r="A61" s="7" t="s">
        <v>18</v>
      </c>
      <c r="B61">
        <f t="shared" si="29"/>
        <v>111</v>
      </c>
      <c r="C61">
        <f>C59*Q52</f>
        <v>0</v>
      </c>
      <c r="D61">
        <f>D59*Q70</f>
        <v>31.9</v>
      </c>
      <c r="E61">
        <f>E59*Q88</f>
        <v>2.1</v>
      </c>
      <c r="F61">
        <f t="shared" ref="F61:G61" si="30">F59*R79</f>
        <v>16.4</v>
      </c>
      <c r="G61">
        <f t="shared" si="30"/>
        <v>33.6</v>
      </c>
      <c r="H61">
        <f>H59*P42</f>
        <v>27</v>
      </c>
      <c r="I61" s="6"/>
      <c r="O61" s="7" t="s">
        <v>18</v>
      </c>
      <c r="P61" s="6">
        <v>0.0</v>
      </c>
      <c r="Q61" s="6">
        <v>0.0</v>
      </c>
    </row>
    <row r="62">
      <c r="A62" s="7" t="s">
        <v>19</v>
      </c>
      <c r="B62">
        <f t="shared" si="29"/>
        <v>12.25</v>
      </c>
      <c r="C62">
        <f>C59*Q53</f>
        <v>0</v>
      </c>
      <c r="D62">
        <f>D59*Q71</f>
        <v>3.3</v>
      </c>
      <c r="E62">
        <f>E59*Q89</f>
        <v>1.05</v>
      </c>
      <c r="F62">
        <f t="shared" ref="F62:G62" si="31">F59*R80</f>
        <v>1.2</v>
      </c>
      <c r="G62">
        <f t="shared" si="31"/>
        <v>3.6</v>
      </c>
      <c r="H62">
        <f>H59*P43</f>
        <v>3.1</v>
      </c>
      <c r="I62" s="6"/>
      <c r="O62" s="7" t="s">
        <v>19</v>
      </c>
      <c r="P62" s="6">
        <v>0.0</v>
      </c>
      <c r="Q62" s="6">
        <v>0.0</v>
      </c>
    </row>
    <row r="63">
      <c r="A63" s="7" t="s">
        <v>20</v>
      </c>
      <c r="B63">
        <f t="shared" si="29"/>
        <v>47.67</v>
      </c>
      <c r="C63">
        <f>C59*Q54</f>
        <v>35.1</v>
      </c>
      <c r="D63">
        <f>D59*Q72</f>
        <v>6.6</v>
      </c>
      <c r="E63">
        <f>E59*Q90</f>
        <v>2.25</v>
      </c>
      <c r="F63">
        <f t="shared" ref="F63:G63" si="32">F59*R81</f>
        <v>0.02</v>
      </c>
      <c r="G63">
        <f t="shared" si="32"/>
        <v>2.4</v>
      </c>
      <c r="H63">
        <f>H59*P44</f>
        <v>1.3</v>
      </c>
      <c r="I63" s="6"/>
      <c r="O63" s="7" t="s">
        <v>20</v>
      </c>
      <c r="P63" s="6">
        <v>24.0</v>
      </c>
      <c r="Q63" s="6">
        <v>25.0</v>
      </c>
    </row>
    <row r="64">
      <c r="A64" s="7" t="s">
        <v>21</v>
      </c>
      <c r="B64">
        <f t="shared" si="29"/>
        <v>17.905</v>
      </c>
      <c r="C64">
        <f>C59*Q55</f>
        <v>4.725</v>
      </c>
      <c r="D64">
        <f>D59*Q73</f>
        <v>2.75</v>
      </c>
      <c r="E64">
        <f>E59*Q91</f>
        <v>9.75</v>
      </c>
      <c r="F64">
        <f t="shared" ref="F64:G64" si="33">F59*R82</f>
        <v>0.28</v>
      </c>
      <c r="G64">
        <f t="shared" si="33"/>
        <v>0</v>
      </c>
      <c r="H64">
        <f>H59*P45</f>
        <v>0.4</v>
      </c>
      <c r="I64" s="6"/>
      <c r="O64" s="7" t="s">
        <v>21</v>
      </c>
      <c r="P64" s="6">
        <v>25.0</v>
      </c>
      <c r="Q64" s="6">
        <v>19.0</v>
      </c>
    </row>
    <row r="65">
      <c r="A65" s="7" t="s">
        <v>22</v>
      </c>
      <c r="B65">
        <f t="shared" si="29"/>
        <v>2.97</v>
      </c>
      <c r="C65">
        <f>C59*Q56</f>
        <v>1.62</v>
      </c>
      <c r="D65">
        <f>D59*Q74</f>
        <v>0.33</v>
      </c>
      <c r="E65">
        <f>E59*Q92</f>
        <v>0.9</v>
      </c>
      <c r="F65">
        <f t="shared" ref="F65:G65" si="34">F59*R83</f>
        <v>0.02</v>
      </c>
      <c r="G65">
        <f t="shared" si="34"/>
        <v>0</v>
      </c>
      <c r="H65">
        <f>H59*P46</f>
        <v>0.1</v>
      </c>
      <c r="O65" s="7" t="s">
        <v>22</v>
      </c>
      <c r="P65" s="6">
        <v>10.0</v>
      </c>
      <c r="Q65" s="6">
        <v>7.0</v>
      </c>
    </row>
    <row r="67">
      <c r="A67" s="20" t="s">
        <v>94</v>
      </c>
      <c r="C67" s="6" t="s">
        <v>95</v>
      </c>
      <c r="D67" s="6" t="s">
        <v>96</v>
      </c>
      <c r="E67" s="6" t="s">
        <v>97</v>
      </c>
      <c r="F67" s="6" t="s">
        <v>98</v>
      </c>
      <c r="P67" s="6" t="s">
        <v>99</v>
      </c>
      <c r="Q67" s="6" t="s">
        <v>100</v>
      </c>
      <c r="R67" s="6" t="s">
        <v>101</v>
      </c>
      <c r="S67" s="6" t="s">
        <v>102</v>
      </c>
    </row>
    <row r="68">
      <c r="C68" s="6">
        <v>1.25</v>
      </c>
      <c r="D68" s="6">
        <v>1.0</v>
      </c>
      <c r="E68" s="6">
        <v>0.0</v>
      </c>
      <c r="F68" s="6">
        <v>1.5</v>
      </c>
      <c r="P68" s="6" t="s">
        <v>103</v>
      </c>
      <c r="Q68" s="6" t="s">
        <v>104</v>
      </c>
      <c r="R68" s="6" t="s">
        <v>104</v>
      </c>
      <c r="S68" s="6" t="s">
        <v>83</v>
      </c>
    </row>
    <row r="69">
      <c r="A69" s="7" t="s">
        <v>15</v>
      </c>
      <c r="B69">
        <f t="shared" ref="B69:B74" si="37">sum(C69:G69)</f>
        <v>823.75</v>
      </c>
      <c r="C69" s="6">
        <f t="shared" ref="C69:F69" si="35">C70*4+C72*4+C73*9</f>
        <v>338.75</v>
      </c>
      <c r="D69" s="6">
        <f t="shared" si="35"/>
        <v>305</v>
      </c>
      <c r="E69" s="6">
        <f t="shared" si="35"/>
        <v>0</v>
      </c>
      <c r="F69" s="6">
        <f t="shared" si="35"/>
        <v>180</v>
      </c>
      <c r="I69" s="6"/>
      <c r="O69" s="7" t="s">
        <v>15</v>
      </c>
      <c r="P69" s="6">
        <f t="shared" ref="P69:S69" si="36">P70*4+P72*4+P73*9</f>
        <v>305</v>
      </c>
      <c r="Q69" s="6">
        <f t="shared" si="36"/>
        <v>162.5</v>
      </c>
      <c r="R69" s="6">
        <f t="shared" si="36"/>
        <v>180.5</v>
      </c>
      <c r="S69" s="6">
        <f t="shared" si="36"/>
        <v>110.5</v>
      </c>
    </row>
    <row r="70">
      <c r="A70" s="7" t="s">
        <v>18</v>
      </c>
      <c r="B70">
        <f t="shared" si="37"/>
        <v>105</v>
      </c>
      <c r="C70" s="6">
        <f>C68*Q61</f>
        <v>0</v>
      </c>
      <c r="D70">
        <f>D68*P70</f>
        <v>63</v>
      </c>
      <c r="E70">
        <f t="shared" ref="E70:F70" si="38">E68*R79</f>
        <v>0</v>
      </c>
      <c r="F70">
        <f t="shared" si="38"/>
        <v>42</v>
      </c>
      <c r="I70" s="6"/>
      <c r="O70" s="7" t="s">
        <v>18</v>
      </c>
      <c r="P70" s="6">
        <v>63.0</v>
      </c>
      <c r="Q70" s="6">
        <v>29.0</v>
      </c>
      <c r="R70" s="6">
        <v>39.0</v>
      </c>
      <c r="S70" s="6">
        <v>23.0</v>
      </c>
    </row>
    <row r="71">
      <c r="A71" s="7" t="s">
        <v>19</v>
      </c>
      <c r="B71" s="23">
        <f t="shared" si="37"/>
        <v>7.5</v>
      </c>
      <c r="C71" s="6">
        <f>C68*Q62</f>
        <v>0</v>
      </c>
      <c r="D71">
        <f>D68*P71</f>
        <v>3</v>
      </c>
      <c r="E71">
        <f t="shared" ref="E71:F71" si="39">E68*R80</f>
        <v>0</v>
      </c>
      <c r="F71">
        <f t="shared" si="39"/>
        <v>4.5</v>
      </c>
      <c r="I71" s="6"/>
      <c r="O71" s="7" t="s">
        <v>19</v>
      </c>
      <c r="P71" s="6">
        <v>3.0</v>
      </c>
      <c r="Q71" s="6">
        <v>3.0</v>
      </c>
      <c r="R71" s="6">
        <v>1.0</v>
      </c>
      <c r="S71" s="6">
        <v>1.8</v>
      </c>
    </row>
    <row r="72">
      <c r="A72" s="7" t="s">
        <v>20</v>
      </c>
      <c r="B72">
        <f t="shared" si="37"/>
        <v>45.25</v>
      </c>
      <c r="C72" s="6">
        <f>C68*Q63</f>
        <v>31.25</v>
      </c>
      <c r="D72">
        <f>D68*P72</f>
        <v>11</v>
      </c>
      <c r="E72">
        <f t="shared" ref="E72:F72" si="40">E68*R81</f>
        <v>0</v>
      </c>
      <c r="F72">
        <f t="shared" si="40"/>
        <v>3</v>
      </c>
      <c r="I72" s="6"/>
      <c r="O72" s="7" t="s">
        <v>20</v>
      </c>
      <c r="P72" s="6">
        <v>11.0</v>
      </c>
      <c r="Q72" s="6">
        <v>6.0</v>
      </c>
      <c r="R72" s="6">
        <v>5.0</v>
      </c>
      <c r="S72" s="6">
        <v>2.6</v>
      </c>
    </row>
    <row r="73">
      <c r="A73" s="7" t="s">
        <v>21</v>
      </c>
      <c r="B73">
        <f t="shared" si="37"/>
        <v>24.75</v>
      </c>
      <c r="C73" s="6">
        <f>C68*Q64</f>
        <v>23.75</v>
      </c>
      <c r="D73">
        <f>D68*P73</f>
        <v>1</v>
      </c>
      <c r="E73">
        <f t="shared" ref="E73:F73" si="41">E68*R82</f>
        <v>0</v>
      </c>
      <c r="F73">
        <f t="shared" si="41"/>
        <v>0</v>
      </c>
      <c r="I73" s="6"/>
      <c r="O73" s="7" t="s">
        <v>21</v>
      </c>
      <c r="P73" s="6">
        <v>1.0</v>
      </c>
      <c r="Q73" s="6">
        <v>2.5</v>
      </c>
      <c r="R73" s="6">
        <v>0.5</v>
      </c>
      <c r="S73" s="6">
        <v>0.9</v>
      </c>
    </row>
    <row r="74">
      <c r="A74" s="7" t="s">
        <v>22</v>
      </c>
      <c r="B74">
        <f t="shared" si="37"/>
        <v>8.75</v>
      </c>
      <c r="C74" s="6">
        <f>C68*Q65</f>
        <v>8.75</v>
      </c>
      <c r="D74">
        <f>D68*P74</f>
        <v>0</v>
      </c>
      <c r="E74">
        <f t="shared" ref="E74:F74" si="42">E68*R83</f>
        <v>0</v>
      </c>
      <c r="F74">
        <f t="shared" si="42"/>
        <v>0</v>
      </c>
      <c r="O74" s="7" t="s">
        <v>22</v>
      </c>
      <c r="P74" s="6">
        <v>0.0</v>
      </c>
      <c r="Q74" s="6">
        <v>0.3</v>
      </c>
      <c r="R74" s="6">
        <v>0.0</v>
      </c>
      <c r="S74" s="6">
        <v>0.2</v>
      </c>
    </row>
    <row r="75">
      <c r="O75" s="7"/>
      <c r="P75" s="6"/>
      <c r="Q75" s="6"/>
    </row>
    <row r="76">
      <c r="A76" s="26" t="s">
        <v>105</v>
      </c>
      <c r="C76" s="6" t="s">
        <v>106</v>
      </c>
      <c r="D76" s="6" t="s">
        <v>107</v>
      </c>
      <c r="E76" s="6" t="s">
        <v>108</v>
      </c>
      <c r="P76" s="6" t="s">
        <v>109</v>
      </c>
      <c r="Q76" s="6" t="s">
        <v>110</v>
      </c>
      <c r="R76" s="6" t="s">
        <v>111</v>
      </c>
      <c r="S76" s="6" t="s">
        <v>112</v>
      </c>
    </row>
    <row r="77">
      <c r="C77" s="6">
        <v>1.5</v>
      </c>
      <c r="D77" s="6">
        <v>1.176</v>
      </c>
      <c r="E77" s="6">
        <v>1.2</v>
      </c>
      <c r="P77" s="6" t="s">
        <v>83</v>
      </c>
      <c r="Q77" s="29" t="s">
        <v>83</v>
      </c>
      <c r="R77" s="6" t="s">
        <v>83</v>
      </c>
      <c r="S77" s="29" t="s">
        <v>113</v>
      </c>
    </row>
    <row r="78">
      <c r="A78" s="7" t="s">
        <v>15</v>
      </c>
      <c r="B78">
        <f t="shared" ref="B78:B83" si="45">sum(C78:H78)</f>
        <v>798.18</v>
      </c>
      <c r="C78">
        <f t="shared" ref="C78:E78" si="43">C79*4+C81*4+C82*9</f>
        <v>295.5</v>
      </c>
      <c r="D78">
        <f t="shared" si="43"/>
        <v>358.68</v>
      </c>
      <c r="E78">
        <f t="shared" si="43"/>
        <v>144</v>
      </c>
      <c r="I78" s="6"/>
      <c r="O78" s="7" t="s">
        <v>15</v>
      </c>
      <c r="P78" s="6">
        <f t="shared" ref="P78:S78" si="44">P79*4+P81*4+P82*9</f>
        <v>332.9</v>
      </c>
      <c r="Q78" s="6">
        <f t="shared" si="44"/>
        <v>74</v>
      </c>
      <c r="R78" s="6">
        <f t="shared" si="44"/>
        <v>341</v>
      </c>
      <c r="S78" s="6">
        <f t="shared" si="44"/>
        <v>120</v>
      </c>
    </row>
    <row r="79">
      <c r="A79" s="7" t="s">
        <v>18</v>
      </c>
      <c r="B79">
        <f t="shared" si="45"/>
        <v>107.688</v>
      </c>
      <c r="C79">
        <f>C77*S52</f>
        <v>0</v>
      </c>
      <c r="D79">
        <f>D77*P70</f>
        <v>74.088</v>
      </c>
      <c r="E79">
        <f>E77*S79</f>
        <v>33.6</v>
      </c>
      <c r="I79" s="6"/>
      <c r="O79" s="7" t="s">
        <v>18</v>
      </c>
      <c r="P79" s="6">
        <v>79.0</v>
      </c>
      <c r="Q79" s="6">
        <v>17.0</v>
      </c>
      <c r="R79" s="6">
        <v>82.0</v>
      </c>
      <c r="S79" s="6">
        <v>28.0</v>
      </c>
    </row>
    <row r="80">
      <c r="A80" s="7" t="s">
        <v>19</v>
      </c>
      <c r="B80" s="23">
        <f t="shared" si="45"/>
        <v>7.128</v>
      </c>
      <c r="C80">
        <f>C77*S53</f>
        <v>0</v>
      </c>
      <c r="D80">
        <f>D77*P71</f>
        <v>3.528</v>
      </c>
      <c r="E80">
        <f>E77*S80</f>
        <v>3.6</v>
      </c>
      <c r="I80" s="6"/>
      <c r="O80" s="7" t="s">
        <v>19</v>
      </c>
      <c r="P80" s="6">
        <v>3.7</v>
      </c>
      <c r="Q80" s="6">
        <v>0.9</v>
      </c>
      <c r="R80" s="6">
        <v>6.0</v>
      </c>
      <c r="S80" s="6">
        <v>3.0</v>
      </c>
    </row>
    <row r="81">
      <c r="A81" s="7" t="s">
        <v>20</v>
      </c>
      <c r="B81">
        <f t="shared" si="45"/>
        <v>45.336</v>
      </c>
      <c r="C81">
        <f>C77*S54</f>
        <v>30</v>
      </c>
      <c r="D81">
        <f>D77*P72</f>
        <v>12.936</v>
      </c>
      <c r="E81">
        <f>E77*S81</f>
        <v>2.4</v>
      </c>
      <c r="I81" s="6"/>
      <c r="O81" s="7" t="s">
        <v>20</v>
      </c>
      <c r="P81" s="6">
        <v>3.1</v>
      </c>
      <c r="Q81" s="6">
        <v>0.6</v>
      </c>
      <c r="R81" s="6">
        <v>0.1</v>
      </c>
      <c r="S81" s="6">
        <v>2.0</v>
      </c>
    </row>
    <row r="82">
      <c r="A82" s="7" t="s">
        <v>21</v>
      </c>
      <c r="B82">
        <f t="shared" si="45"/>
        <v>20.676</v>
      </c>
      <c r="C82">
        <f>C77*S55</f>
        <v>19.5</v>
      </c>
      <c r="D82">
        <f>D77*P73</f>
        <v>1.176</v>
      </c>
      <c r="E82">
        <f>E77*S82</f>
        <v>0</v>
      </c>
      <c r="I82" s="6"/>
      <c r="O82" s="7" t="s">
        <v>21</v>
      </c>
      <c r="P82" s="6">
        <v>0.5</v>
      </c>
      <c r="Q82" s="6">
        <v>0.4</v>
      </c>
      <c r="R82" s="6">
        <v>1.4</v>
      </c>
      <c r="S82" s="6">
        <v>0.0</v>
      </c>
    </row>
    <row r="83">
      <c r="A83" s="7" t="s">
        <v>22</v>
      </c>
      <c r="B83">
        <f t="shared" si="45"/>
        <v>4.65</v>
      </c>
      <c r="C83">
        <f>C77*S56</f>
        <v>4.65</v>
      </c>
      <c r="D83">
        <f>D77*P74</f>
        <v>0</v>
      </c>
      <c r="E83">
        <f>E77*S83</f>
        <v>0</v>
      </c>
      <c r="O83" s="7" t="s">
        <v>22</v>
      </c>
      <c r="P83" s="6">
        <v>0.1</v>
      </c>
      <c r="Q83" s="6">
        <v>0.1</v>
      </c>
      <c r="R83" s="6">
        <v>0.1</v>
      </c>
      <c r="S83" s="6">
        <v>0.0</v>
      </c>
    </row>
    <row r="84">
      <c r="O84" s="7"/>
      <c r="P84" s="6"/>
      <c r="Q84" s="6"/>
    </row>
    <row r="85">
      <c r="P85" s="6" t="s">
        <v>114</v>
      </c>
      <c r="Q85" s="6" t="s">
        <v>115</v>
      </c>
      <c r="R85" s="6" t="s">
        <v>116</v>
      </c>
      <c r="S85" s="6" t="s">
        <v>117</v>
      </c>
    </row>
    <row r="86">
      <c r="P86" s="29" t="s">
        <v>83</v>
      </c>
      <c r="Q86" s="29" t="s">
        <v>83</v>
      </c>
      <c r="R86" s="6" t="s">
        <v>83</v>
      </c>
      <c r="S86" s="6" t="s">
        <v>83</v>
      </c>
    </row>
    <row r="87">
      <c r="O87" s="7" t="s">
        <v>15</v>
      </c>
      <c r="P87" s="6">
        <f t="shared" ref="P87:S87" si="46">P88*4+P90*4+P91*9</f>
        <v>613</v>
      </c>
      <c r="Q87" s="6">
        <f t="shared" si="46"/>
        <v>701</v>
      </c>
      <c r="R87" s="6">
        <f t="shared" si="46"/>
        <v>740</v>
      </c>
      <c r="S87" s="6">
        <f t="shared" si="46"/>
        <v>609</v>
      </c>
    </row>
    <row r="88">
      <c r="O88" s="7" t="s">
        <v>18</v>
      </c>
      <c r="P88" s="6">
        <v>22.0</v>
      </c>
      <c r="Q88" s="6">
        <v>14.0</v>
      </c>
      <c r="R88" s="6">
        <v>14.0</v>
      </c>
      <c r="S88" s="6">
        <v>16.0</v>
      </c>
    </row>
    <row r="89">
      <c r="O89" s="7" t="s">
        <v>19</v>
      </c>
      <c r="P89" s="6">
        <v>12.0</v>
      </c>
      <c r="Q89" s="6">
        <v>7.0</v>
      </c>
      <c r="R89" s="6">
        <v>10.0</v>
      </c>
      <c r="S89" s="6">
        <v>9.0</v>
      </c>
    </row>
    <row r="90">
      <c r="O90" s="7" t="s">
        <v>20</v>
      </c>
      <c r="P90" s="6">
        <v>21.0</v>
      </c>
      <c r="Q90" s="6">
        <v>15.0</v>
      </c>
      <c r="R90" s="6">
        <v>9.0</v>
      </c>
      <c r="S90" s="6">
        <v>26.0</v>
      </c>
    </row>
    <row r="91">
      <c r="O91" s="7" t="s">
        <v>21</v>
      </c>
      <c r="P91" s="6">
        <v>49.0</v>
      </c>
      <c r="Q91" s="6">
        <v>65.0</v>
      </c>
      <c r="R91" s="6">
        <v>72.0</v>
      </c>
      <c r="S91" s="6">
        <v>49.0</v>
      </c>
    </row>
    <row r="92">
      <c r="O92" s="7" t="s">
        <v>22</v>
      </c>
      <c r="P92" s="6">
        <v>3.7</v>
      </c>
      <c r="Q92" s="6">
        <v>6.0</v>
      </c>
      <c r="R92" s="6">
        <v>6.0</v>
      </c>
      <c r="S92" s="6">
        <v>7.0</v>
      </c>
    </row>
    <row r="93">
      <c r="O93" s="7"/>
      <c r="P93" s="6"/>
      <c r="Q93" s="6"/>
    </row>
    <row r="94">
      <c r="P94" s="6" t="s">
        <v>118</v>
      </c>
      <c r="Q94" s="6" t="s">
        <v>119</v>
      </c>
      <c r="R94" s="6" t="s">
        <v>120</v>
      </c>
      <c r="S94" s="6" t="s">
        <v>121</v>
      </c>
    </row>
    <row r="95">
      <c r="P95" s="29" t="s">
        <v>83</v>
      </c>
      <c r="Q95" s="29" t="s">
        <v>83</v>
      </c>
      <c r="R95" s="29" t="s">
        <v>83</v>
      </c>
      <c r="S95" s="29" t="s">
        <v>83</v>
      </c>
    </row>
    <row r="96">
      <c r="O96" s="7" t="s">
        <v>15</v>
      </c>
      <c r="P96" s="6">
        <f t="shared" ref="P96:S96" si="47">P97*4+P99*4+P100*9</f>
        <v>42.8</v>
      </c>
      <c r="Q96" s="6">
        <f t="shared" si="47"/>
        <v>29.6</v>
      </c>
      <c r="R96" s="6">
        <f t="shared" si="47"/>
        <v>16.6</v>
      </c>
      <c r="S96" s="6">
        <f t="shared" si="47"/>
        <v>45.4</v>
      </c>
    </row>
    <row r="97">
      <c r="O97" s="7" t="s">
        <v>18</v>
      </c>
      <c r="P97" s="6">
        <v>7.0</v>
      </c>
      <c r="Q97" s="6">
        <v>3.6</v>
      </c>
      <c r="R97" s="6">
        <v>3.0</v>
      </c>
      <c r="S97" s="6">
        <v>10.0</v>
      </c>
    </row>
    <row r="98">
      <c r="O98" s="7" t="s">
        <v>19</v>
      </c>
      <c r="P98" s="6">
        <v>2.6</v>
      </c>
      <c r="Q98" s="6">
        <v>2.2</v>
      </c>
      <c r="R98" s="6">
        <v>1.6</v>
      </c>
      <c r="S98" s="6">
        <v>2.8</v>
      </c>
    </row>
    <row r="99">
      <c r="O99" s="7" t="s">
        <v>20</v>
      </c>
      <c r="P99" s="6">
        <v>2.8</v>
      </c>
      <c r="Q99" s="6">
        <v>2.9</v>
      </c>
      <c r="R99" s="6">
        <v>0.7</v>
      </c>
      <c r="S99" s="6">
        <v>0.9</v>
      </c>
    </row>
    <row r="100">
      <c r="O100" s="7" t="s">
        <v>21</v>
      </c>
      <c r="P100" s="6">
        <v>0.4</v>
      </c>
      <c r="Q100" s="6">
        <v>0.4</v>
      </c>
      <c r="R100" s="6">
        <v>0.2</v>
      </c>
      <c r="S100" s="6">
        <v>0.2</v>
      </c>
    </row>
    <row r="101">
      <c r="O101" s="7" t="s">
        <v>22</v>
      </c>
      <c r="P101" s="6">
        <v>0.0</v>
      </c>
      <c r="Q101" s="6">
        <v>0.1</v>
      </c>
      <c r="R101" s="6">
        <v>0.0</v>
      </c>
      <c r="S101" s="6">
        <v>0.0</v>
      </c>
    </row>
    <row r="102">
      <c r="O102" s="7"/>
      <c r="P102" s="6"/>
      <c r="Q102" s="6"/>
    </row>
    <row r="103">
      <c r="P103" s="6" t="s">
        <v>122</v>
      </c>
      <c r="Q103" s="6" t="s">
        <v>123</v>
      </c>
      <c r="R103" s="6" t="s">
        <v>124</v>
      </c>
    </row>
    <row r="104">
      <c r="P104" s="29" t="s">
        <v>83</v>
      </c>
      <c r="Q104" s="29" t="s">
        <v>83</v>
      </c>
      <c r="R104" s="6" t="s">
        <v>83</v>
      </c>
    </row>
    <row r="105">
      <c r="O105" s="7" t="s">
        <v>15</v>
      </c>
      <c r="P105" s="6">
        <f t="shared" ref="P105:R105" si="48">P106*4+P108*4+P109*9</f>
        <v>42.8</v>
      </c>
      <c r="Q105" s="6">
        <f t="shared" si="48"/>
        <v>16.6</v>
      </c>
      <c r="R105" s="6">
        <f t="shared" si="48"/>
        <v>41.6</v>
      </c>
    </row>
    <row r="106">
      <c r="O106" s="7" t="s">
        <v>18</v>
      </c>
      <c r="P106" s="6">
        <v>7.0</v>
      </c>
      <c r="Q106" s="6">
        <v>2.2</v>
      </c>
      <c r="R106" s="6">
        <v>4.6</v>
      </c>
    </row>
    <row r="107">
      <c r="O107" s="7" t="s">
        <v>19</v>
      </c>
      <c r="P107" s="6">
        <v>2.6</v>
      </c>
      <c r="Q107" s="6">
        <v>1.0</v>
      </c>
      <c r="R107" s="6">
        <v>1.9</v>
      </c>
    </row>
    <row r="108">
      <c r="O108" s="7" t="s">
        <v>20</v>
      </c>
      <c r="P108" s="6">
        <v>2.8</v>
      </c>
      <c r="Q108" s="6">
        <v>1.5</v>
      </c>
      <c r="R108" s="6">
        <v>4.0</v>
      </c>
    </row>
    <row r="109">
      <c r="O109" s="7" t="s">
        <v>21</v>
      </c>
      <c r="P109" s="6">
        <v>0.4</v>
      </c>
      <c r="Q109" s="6">
        <v>0.2</v>
      </c>
      <c r="R109" s="6">
        <v>0.8</v>
      </c>
    </row>
    <row r="110">
      <c r="O110" s="7" t="s">
        <v>22</v>
      </c>
      <c r="P110" s="6">
        <v>0.0</v>
      </c>
      <c r="Q110" s="6">
        <v>0.0</v>
      </c>
      <c r="R110" s="6">
        <v>0.0</v>
      </c>
    </row>
    <row r="111">
      <c r="O111" s="7"/>
      <c r="P111" s="6"/>
      <c r="Q111" s="6"/>
    </row>
    <row r="112">
      <c r="A112" s="8" t="s">
        <v>125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20" t="s">
        <v>49</v>
      </c>
      <c r="C113" s="6" t="s">
        <v>126</v>
      </c>
      <c r="D113" s="6" t="s">
        <v>127</v>
      </c>
      <c r="E113" s="6" t="s">
        <v>128</v>
      </c>
      <c r="F113" s="6" t="s">
        <v>129</v>
      </c>
      <c r="P113" s="6" t="s">
        <v>130</v>
      </c>
      <c r="Q113" s="6" t="s">
        <v>131</v>
      </c>
      <c r="R113" s="6" t="s">
        <v>132</v>
      </c>
      <c r="S113" s="6" t="s">
        <v>133</v>
      </c>
    </row>
    <row r="114">
      <c r="C114" s="6">
        <v>1.5</v>
      </c>
      <c r="D114" s="6">
        <v>0.5</v>
      </c>
      <c r="E114" s="6">
        <v>0.5</v>
      </c>
      <c r="F114" s="6">
        <v>0.07</v>
      </c>
      <c r="P114" s="6" t="s">
        <v>134</v>
      </c>
      <c r="Q114" s="6" t="s">
        <v>135</v>
      </c>
      <c r="R114" s="6" t="s">
        <v>83</v>
      </c>
    </row>
    <row r="115">
      <c r="A115" s="7" t="s">
        <v>15</v>
      </c>
      <c r="B115">
        <f t="shared" ref="B115:B120" si="51">sum(C115:F115)</f>
        <v>367.67</v>
      </c>
      <c r="C115" s="6">
        <f t="shared" ref="C115:F115" si="49">C116*4+C118*4+C119*9</f>
        <v>156.15</v>
      </c>
      <c r="D115" s="6">
        <f t="shared" si="49"/>
        <v>28</v>
      </c>
      <c r="E115" s="6">
        <f t="shared" si="49"/>
        <v>134.45</v>
      </c>
      <c r="F115" s="6">
        <f t="shared" si="49"/>
        <v>49.07</v>
      </c>
      <c r="H115" s="6"/>
      <c r="O115" s="7" t="s">
        <v>15</v>
      </c>
      <c r="P115" s="6">
        <f t="shared" ref="P115:R115" si="50">P116*4+P118*4+P119*9</f>
        <v>104.1</v>
      </c>
      <c r="Q115" s="6">
        <f t="shared" si="50"/>
        <v>56</v>
      </c>
      <c r="R115" s="6">
        <f t="shared" si="50"/>
        <v>268.9</v>
      </c>
    </row>
    <row r="116">
      <c r="A116" s="7" t="s">
        <v>18</v>
      </c>
      <c r="B116">
        <f t="shared" si="51"/>
        <v>63.93</v>
      </c>
      <c r="C116" s="6">
        <f t="shared" ref="C116:F116" si="52">C114*P116</f>
        <v>22.95</v>
      </c>
      <c r="D116" s="6">
        <f t="shared" si="52"/>
        <v>6.5</v>
      </c>
      <c r="E116" s="6">
        <f t="shared" si="52"/>
        <v>33.5</v>
      </c>
      <c r="F116" s="6">
        <f t="shared" si="52"/>
        <v>0.98</v>
      </c>
      <c r="H116" s="6"/>
      <c r="O116" s="7" t="s">
        <v>18</v>
      </c>
      <c r="P116" s="6">
        <v>15.3</v>
      </c>
      <c r="Q116" s="6">
        <v>13.0</v>
      </c>
      <c r="R116" s="6">
        <v>67.0</v>
      </c>
      <c r="S116" s="6">
        <v>14.0</v>
      </c>
    </row>
    <row r="117">
      <c r="A117" s="7" t="s">
        <v>19</v>
      </c>
      <c r="B117">
        <f t="shared" si="51"/>
        <v>1.49</v>
      </c>
      <c r="C117" s="6">
        <f t="shared" ref="C117:F117" si="53">C114*P117</f>
        <v>0</v>
      </c>
      <c r="D117" s="6">
        <f t="shared" si="53"/>
        <v>1</v>
      </c>
      <c r="E117" s="6">
        <f t="shared" si="53"/>
        <v>0</v>
      </c>
      <c r="F117" s="6">
        <f t="shared" si="53"/>
        <v>0.49</v>
      </c>
      <c r="O117" s="7" t="s">
        <v>19</v>
      </c>
      <c r="P117" s="6">
        <v>0.0</v>
      </c>
      <c r="Q117" s="6">
        <v>2.0</v>
      </c>
      <c r="R117" s="6">
        <v>0.0</v>
      </c>
      <c r="S117" s="6">
        <v>7.0</v>
      </c>
    </row>
    <row r="118">
      <c r="A118" s="7" t="s">
        <v>20</v>
      </c>
      <c r="B118">
        <f t="shared" si="51"/>
        <v>6.5</v>
      </c>
      <c r="C118" s="6">
        <f t="shared" ref="C118:F118" si="54">C114*P118</f>
        <v>4.95</v>
      </c>
      <c r="D118" s="6">
        <f t="shared" si="54"/>
        <v>0.5</v>
      </c>
      <c r="E118" s="6">
        <f t="shared" si="54"/>
        <v>0</v>
      </c>
      <c r="F118" s="6">
        <f t="shared" si="54"/>
        <v>1.05</v>
      </c>
      <c r="H118" s="6"/>
      <c r="O118" s="7" t="s">
        <v>20</v>
      </c>
      <c r="P118" s="6">
        <v>3.3</v>
      </c>
      <c r="Q118" s="6">
        <v>1.0</v>
      </c>
      <c r="R118" s="6">
        <v>0.0</v>
      </c>
      <c r="S118" s="6">
        <v>15.0</v>
      </c>
    </row>
    <row r="119">
      <c r="A119" s="7" t="s">
        <v>21</v>
      </c>
      <c r="B119">
        <f t="shared" si="51"/>
        <v>9.55</v>
      </c>
      <c r="C119" s="6">
        <f t="shared" ref="C119:F119" si="55">C114*P119</f>
        <v>4.95</v>
      </c>
      <c r="D119" s="6">
        <f t="shared" si="55"/>
        <v>0</v>
      </c>
      <c r="E119" s="6">
        <f t="shared" si="55"/>
        <v>0.05</v>
      </c>
      <c r="F119" s="6">
        <f t="shared" si="55"/>
        <v>4.55</v>
      </c>
      <c r="H119" s="6"/>
      <c r="O119" s="7" t="s">
        <v>21</v>
      </c>
      <c r="P119" s="6">
        <v>3.3</v>
      </c>
      <c r="Q119" s="6">
        <v>0.0</v>
      </c>
      <c r="R119" s="6">
        <v>0.1</v>
      </c>
      <c r="S119" s="6">
        <v>65.0</v>
      </c>
    </row>
    <row r="120">
      <c r="A120" s="7" t="s">
        <v>22</v>
      </c>
      <c r="B120">
        <f t="shared" si="51"/>
        <v>3.42</v>
      </c>
      <c r="C120" s="6">
        <f t="shared" ref="C120:F120" si="56">C114*P120</f>
        <v>3</v>
      </c>
      <c r="D120" s="6">
        <f t="shared" si="56"/>
        <v>0</v>
      </c>
      <c r="E120" s="6">
        <f t="shared" si="56"/>
        <v>0</v>
      </c>
      <c r="F120" s="6">
        <f t="shared" si="56"/>
        <v>0.42</v>
      </c>
      <c r="O120" s="7" t="s">
        <v>22</v>
      </c>
      <c r="P120" s="6">
        <v>2.0</v>
      </c>
      <c r="Q120" s="6">
        <v>0.0</v>
      </c>
      <c r="R120" s="6">
        <v>0.0</v>
      </c>
      <c r="S120" s="6">
        <v>6.0</v>
      </c>
    </row>
    <row r="122">
      <c r="P122" s="6" t="s">
        <v>130</v>
      </c>
    </row>
    <row r="123">
      <c r="P123" s="6" t="s">
        <v>136</v>
      </c>
    </row>
    <row r="124">
      <c r="O124" s="7" t="s">
        <v>15</v>
      </c>
      <c r="P124" s="6">
        <f>P125*4+P127*4+P128*9</f>
        <v>112.5</v>
      </c>
    </row>
    <row r="125">
      <c r="O125" s="7" t="s">
        <v>18</v>
      </c>
      <c r="P125" s="6">
        <v>12.7</v>
      </c>
    </row>
    <row r="126">
      <c r="O126" s="7" t="s">
        <v>19</v>
      </c>
      <c r="P126" s="6">
        <v>0.7</v>
      </c>
    </row>
    <row r="127">
      <c r="O127" s="7" t="s">
        <v>20</v>
      </c>
      <c r="P127" s="6">
        <v>8.0</v>
      </c>
    </row>
    <row r="128">
      <c r="O128" s="7" t="s">
        <v>21</v>
      </c>
      <c r="P128" s="6">
        <v>3.3</v>
      </c>
    </row>
    <row r="129">
      <c r="O129" s="7" t="s">
        <v>22</v>
      </c>
      <c r="P129" s="6">
        <v>1.3</v>
      </c>
    </row>
    <row r="131">
      <c r="A131" s="8" t="s">
        <v>10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20" t="s">
        <v>49</v>
      </c>
      <c r="C132" s="6" t="s">
        <v>137</v>
      </c>
      <c r="D132" s="6" t="s">
        <v>138</v>
      </c>
      <c r="E132" s="6"/>
      <c r="F132" s="6"/>
      <c r="P132" s="6" t="s">
        <v>139</v>
      </c>
      <c r="Q132" s="6" t="s">
        <v>140</v>
      </c>
      <c r="R132" s="6" t="s">
        <v>141</v>
      </c>
      <c r="S132" s="6" t="s">
        <v>142</v>
      </c>
    </row>
    <row r="133">
      <c r="C133" s="6">
        <v>1.7</v>
      </c>
      <c r="D133" s="6">
        <v>1.5</v>
      </c>
      <c r="E133" s="6"/>
      <c r="F133" s="6"/>
      <c r="P133" s="6"/>
      <c r="Q133" s="6"/>
      <c r="R133" s="6"/>
    </row>
    <row r="134">
      <c r="A134" s="7" t="s">
        <v>15</v>
      </c>
      <c r="B134">
        <f t="shared" ref="B134:B139" si="59">sum(C134:F134)</f>
        <v>137.75</v>
      </c>
      <c r="C134" s="6">
        <f t="shared" ref="C134:D134" si="57">C135*4+C137*4+C138*9</f>
        <v>106.25</v>
      </c>
      <c r="D134" s="6">
        <f t="shared" si="57"/>
        <v>31.5</v>
      </c>
      <c r="E134" s="6"/>
      <c r="F134" s="6"/>
      <c r="H134" s="6"/>
      <c r="O134" s="7" t="s">
        <v>15</v>
      </c>
      <c r="P134" s="6">
        <f t="shared" ref="P134:S134" si="58">P135*4+P137*4+P138*9</f>
        <v>59</v>
      </c>
      <c r="Q134" s="6">
        <f t="shared" si="58"/>
        <v>62.5</v>
      </c>
      <c r="R134" s="6">
        <f t="shared" si="58"/>
        <v>68.9</v>
      </c>
      <c r="S134" s="6">
        <f t="shared" si="58"/>
        <v>52.5</v>
      </c>
    </row>
    <row r="135">
      <c r="A135" s="7" t="s">
        <v>18</v>
      </c>
      <c r="B135">
        <f t="shared" si="59"/>
        <v>31.35</v>
      </c>
      <c r="C135" s="6">
        <f>C133*Q135</f>
        <v>25.5</v>
      </c>
      <c r="D135" s="6">
        <f>D133*P144</f>
        <v>5.85</v>
      </c>
      <c r="E135" s="6"/>
      <c r="F135" s="6"/>
      <c r="H135" s="6"/>
      <c r="O135" s="7" t="s">
        <v>18</v>
      </c>
      <c r="P135" s="6">
        <v>14.0</v>
      </c>
      <c r="Q135" s="6">
        <v>15.0</v>
      </c>
      <c r="R135" s="6">
        <v>15.0</v>
      </c>
      <c r="S135" s="6">
        <v>12.0</v>
      </c>
    </row>
    <row r="136">
      <c r="A136" s="7" t="s">
        <v>19</v>
      </c>
      <c r="B136">
        <f t="shared" si="59"/>
        <v>7.07</v>
      </c>
      <c r="C136" s="6">
        <f>C133*Q136</f>
        <v>5.27</v>
      </c>
      <c r="D136" s="6">
        <f>D133*P145</f>
        <v>1.8</v>
      </c>
      <c r="E136" s="6"/>
      <c r="F136" s="6"/>
      <c r="O136" s="7" t="s">
        <v>19</v>
      </c>
      <c r="P136" s="6">
        <v>2.4</v>
      </c>
      <c r="Q136" s="6">
        <v>3.1</v>
      </c>
      <c r="R136" s="6">
        <v>3.0</v>
      </c>
      <c r="S136" s="6">
        <v>2.4</v>
      </c>
    </row>
    <row r="137">
      <c r="A137" s="7" t="s">
        <v>20</v>
      </c>
      <c r="B137">
        <f t="shared" si="59"/>
        <v>2.03</v>
      </c>
      <c r="C137" s="6">
        <f>C133*Q137</f>
        <v>0.68</v>
      </c>
      <c r="D137" s="6">
        <f>D133*P146</f>
        <v>1.35</v>
      </c>
      <c r="E137" s="6"/>
      <c r="F137" s="6"/>
      <c r="H137" s="6"/>
      <c r="O137" s="7" t="s">
        <v>20</v>
      </c>
      <c r="P137" s="6">
        <v>0.3</v>
      </c>
      <c r="Q137" s="6">
        <v>0.4</v>
      </c>
      <c r="R137" s="6">
        <v>1.1</v>
      </c>
      <c r="S137" s="6">
        <v>0.9</v>
      </c>
    </row>
    <row r="138">
      <c r="A138" s="7" t="s">
        <v>21</v>
      </c>
      <c r="B138">
        <f t="shared" si="59"/>
        <v>0.47</v>
      </c>
      <c r="C138" s="6">
        <f>C133*Q138</f>
        <v>0.17</v>
      </c>
      <c r="D138" s="6">
        <f>D133*P147</f>
        <v>0.3</v>
      </c>
      <c r="E138" s="6"/>
      <c r="F138" s="6"/>
      <c r="H138" s="6"/>
      <c r="O138" s="7" t="s">
        <v>21</v>
      </c>
      <c r="P138" s="6">
        <v>0.2</v>
      </c>
      <c r="Q138" s="6">
        <v>0.1</v>
      </c>
      <c r="R138" s="6">
        <v>0.5</v>
      </c>
      <c r="S138" s="6">
        <v>0.1</v>
      </c>
    </row>
    <row r="139">
      <c r="A139" s="7" t="s">
        <v>22</v>
      </c>
      <c r="B139">
        <f t="shared" si="59"/>
        <v>0</v>
      </c>
      <c r="C139" s="6">
        <f>C133*Q139</f>
        <v>0</v>
      </c>
      <c r="D139" s="6">
        <f>D133*P148</f>
        <v>0</v>
      </c>
      <c r="E139" s="6"/>
      <c r="F139" s="6"/>
      <c r="O139" s="7" t="s">
        <v>22</v>
      </c>
      <c r="P139" s="6">
        <v>0.0</v>
      </c>
      <c r="Q139" s="6">
        <v>0.0</v>
      </c>
      <c r="R139" s="6">
        <v>0.0</v>
      </c>
      <c r="S139" s="6">
        <v>0.0</v>
      </c>
    </row>
    <row r="141">
      <c r="A141" s="26" t="s">
        <v>67</v>
      </c>
      <c r="C141" s="6" t="s">
        <v>143</v>
      </c>
      <c r="D141" s="6" t="s">
        <v>144</v>
      </c>
      <c r="P141" s="6" t="s">
        <v>145</v>
      </c>
      <c r="Q141" s="6" t="s">
        <v>146</v>
      </c>
      <c r="R141" s="6" t="s">
        <v>147</v>
      </c>
      <c r="S141" s="6"/>
    </row>
    <row r="142">
      <c r="C142" s="6">
        <v>1.5</v>
      </c>
      <c r="D142" s="6">
        <v>0.07</v>
      </c>
      <c r="P142" s="6"/>
      <c r="Q142" s="6"/>
      <c r="R142" s="6"/>
    </row>
    <row r="143">
      <c r="A143" s="7" t="s">
        <v>15</v>
      </c>
      <c r="B143">
        <f t="shared" ref="B143:B148" si="62">sum(C143:F143)</f>
        <v>126.394</v>
      </c>
      <c r="C143" s="6">
        <f t="shared" ref="C143:D143" si="60">C144*4+C146*4+C147*9</f>
        <v>103.35</v>
      </c>
      <c r="D143" s="6">
        <f t="shared" si="60"/>
        <v>23.044</v>
      </c>
      <c r="O143" s="7" t="s">
        <v>15</v>
      </c>
      <c r="P143" s="6">
        <f t="shared" ref="P143:R143" si="61">P144*4+P146*4+P147*9</f>
        <v>21</v>
      </c>
      <c r="Q143" s="6">
        <f t="shared" si="61"/>
        <v>74</v>
      </c>
      <c r="R143" s="6">
        <f t="shared" si="61"/>
        <v>48.1</v>
      </c>
      <c r="S143" s="6"/>
    </row>
    <row r="144">
      <c r="A144" s="7" t="s">
        <v>18</v>
      </c>
      <c r="B144">
        <f t="shared" si="62"/>
        <v>28.24</v>
      </c>
      <c r="C144" s="6">
        <f>C142*R135</f>
        <v>22.5</v>
      </c>
      <c r="D144" s="6">
        <f>D142*Q219</f>
        <v>5.74</v>
      </c>
      <c r="O144" s="7" t="s">
        <v>18</v>
      </c>
      <c r="P144" s="6">
        <v>3.9</v>
      </c>
      <c r="Q144" s="6">
        <v>17.0</v>
      </c>
      <c r="R144" s="6">
        <v>11.0</v>
      </c>
      <c r="S144" s="6"/>
    </row>
    <row r="145">
      <c r="A145" s="7" t="s">
        <v>19</v>
      </c>
      <c r="B145">
        <f t="shared" si="62"/>
        <v>4.514</v>
      </c>
      <c r="C145" s="6">
        <f>C142*R136</f>
        <v>4.5</v>
      </c>
      <c r="D145" s="6">
        <f>D142*Q220</f>
        <v>0.014</v>
      </c>
      <c r="O145" s="7" t="s">
        <v>19</v>
      </c>
      <c r="P145" s="6">
        <v>1.2</v>
      </c>
      <c r="Q145" s="6">
        <v>0.9</v>
      </c>
      <c r="R145" s="6">
        <v>1.6</v>
      </c>
      <c r="S145" s="6"/>
    </row>
    <row r="146">
      <c r="A146" s="7" t="s">
        <v>20</v>
      </c>
      <c r="B146">
        <f t="shared" si="62"/>
        <v>1.671</v>
      </c>
      <c r="C146" s="6">
        <f>C142*R137</f>
        <v>1.65</v>
      </c>
      <c r="D146" s="6">
        <f>D142*Q221</f>
        <v>0.021</v>
      </c>
      <c r="O146" s="7" t="s">
        <v>20</v>
      </c>
      <c r="P146" s="6">
        <v>0.9</v>
      </c>
      <c r="Q146" s="6">
        <v>0.6</v>
      </c>
      <c r="R146" s="6">
        <v>0.8</v>
      </c>
      <c r="S146" s="6"/>
    </row>
    <row r="147">
      <c r="A147" s="7" t="s">
        <v>21</v>
      </c>
      <c r="B147">
        <f t="shared" si="62"/>
        <v>0.75</v>
      </c>
      <c r="C147" s="6">
        <f>C142*R138</f>
        <v>0.75</v>
      </c>
      <c r="D147" s="6">
        <f>D142*Q222</f>
        <v>0</v>
      </c>
      <c r="O147" s="7" t="s">
        <v>21</v>
      </c>
      <c r="P147" s="6">
        <v>0.2</v>
      </c>
      <c r="Q147" s="6">
        <v>0.4</v>
      </c>
      <c r="R147" s="6">
        <v>0.1</v>
      </c>
      <c r="S147" s="6"/>
    </row>
    <row r="148">
      <c r="A148" s="7" t="s">
        <v>22</v>
      </c>
      <c r="B148">
        <f t="shared" si="62"/>
        <v>0</v>
      </c>
      <c r="C148" s="6">
        <f>C142*R139</f>
        <v>0</v>
      </c>
      <c r="D148" s="6">
        <f>D142*Q223</f>
        <v>0</v>
      </c>
      <c r="O148" s="7" t="s">
        <v>22</v>
      </c>
      <c r="P148" s="6">
        <v>0.0</v>
      </c>
      <c r="Q148" s="6">
        <v>0.1</v>
      </c>
      <c r="R148" s="6">
        <v>0.0</v>
      </c>
      <c r="S148" s="6"/>
    </row>
    <row r="150">
      <c r="A150" s="8" t="s">
        <v>12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20" t="s">
        <v>49</v>
      </c>
      <c r="C151" s="6" t="s">
        <v>74</v>
      </c>
      <c r="D151" s="6" t="s">
        <v>148</v>
      </c>
      <c r="E151" s="6" t="s">
        <v>149</v>
      </c>
      <c r="F151" s="6" t="s">
        <v>150</v>
      </c>
      <c r="G151" s="6" t="s">
        <v>151</v>
      </c>
      <c r="P151" s="6" t="s">
        <v>79</v>
      </c>
      <c r="Q151" s="6" t="s">
        <v>80</v>
      </c>
      <c r="R151" s="6" t="s">
        <v>81</v>
      </c>
      <c r="S151" s="6" t="s">
        <v>82</v>
      </c>
    </row>
    <row r="152">
      <c r="C152" s="6">
        <v>1.2</v>
      </c>
      <c r="D152" s="6">
        <v>1.22</v>
      </c>
      <c r="E152" s="6">
        <v>0.25</v>
      </c>
      <c r="F152" s="6">
        <v>0.4</v>
      </c>
      <c r="G152" s="6">
        <v>2.4</v>
      </c>
      <c r="P152" s="6" t="s">
        <v>83</v>
      </c>
      <c r="Q152" s="6" t="s">
        <v>83</v>
      </c>
      <c r="R152" s="6" t="s">
        <v>83</v>
      </c>
      <c r="S152" s="6" t="s">
        <v>83</v>
      </c>
    </row>
    <row r="153">
      <c r="A153" s="7" t="s">
        <v>15</v>
      </c>
      <c r="B153">
        <f t="shared" ref="B153:B158" si="65">sum(C153:G153)</f>
        <v>1007.54</v>
      </c>
      <c r="C153" s="6">
        <f t="shared" ref="C153:G153" si="63">C154*4+C156*4+C157*9</f>
        <v>187.68</v>
      </c>
      <c r="D153" s="6">
        <f t="shared" si="63"/>
        <v>220.21</v>
      </c>
      <c r="E153" s="6">
        <f t="shared" si="63"/>
        <v>175.25</v>
      </c>
      <c r="F153" s="6">
        <f t="shared" si="63"/>
        <v>136.4</v>
      </c>
      <c r="G153" s="6">
        <f t="shared" si="63"/>
        <v>288</v>
      </c>
      <c r="I153" s="6"/>
      <c r="O153" s="7" t="s">
        <v>15</v>
      </c>
      <c r="P153" s="6">
        <f t="shared" ref="P153:S153" si="64">P154*4+P156*4+P157*9</f>
        <v>156.4</v>
      </c>
      <c r="Q153" s="6">
        <f t="shared" si="64"/>
        <v>135.5</v>
      </c>
      <c r="R153" s="6">
        <f t="shared" si="64"/>
        <v>239</v>
      </c>
      <c r="S153" s="6">
        <f t="shared" si="64"/>
        <v>197</v>
      </c>
    </row>
    <row r="154">
      <c r="A154" s="7" t="s">
        <v>18</v>
      </c>
      <c r="B154">
        <f t="shared" si="65"/>
        <v>151.08</v>
      </c>
      <c r="C154" s="6">
        <f>C152*P154</f>
        <v>0</v>
      </c>
      <c r="D154">
        <f>D152*R172</f>
        <v>47.58</v>
      </c>
      <c r="E154">
        <f>E152*Q190</f>
        <v>3.5</v>
      </c>
      <c r="F154">
        <f t="shared" ref="F154:G154" si="66">F152*R181</f>
        <v>32.8</v>
      </c>
      <c r="G154">
        <f t="shared" si="66"/>
        <v>67.2</v>
      </c>
      <c r="I154" s="6"/>
      <c r="O154" s="7" t="s">
        <v>18</v>
      </c>
      <c r="P154" s="6">
        <v>0.0</v>
      </c>
      <c r="Q154" s="6">
        <v>0.0</v>
      </c>
      <c r="R154" s="6">
        <v>0.0</v>
      </c>
      <c r="S154" s="6">
        <v>0.0</v>
      </c>
    </row>
    <row r="155">
      <c r="A155" s="7" t="s">
        <v>19</v>
      </c>
      <c r="B155">
        <f t="shared" si="65"/>
        <v>12.57</v>
      </c>
      <c r="C155" s="6">
        <f>C152*P155</f>
        <v>0</v>
      </c>
      <c r="D155">
        <f>D152*R173</f>
        <v>1.22</v>
      </c>
      <c r="E155">
        <f>E152*Q191</f>
        <v>1.75</v>
      </c>
      <c r="F155">
        <f t="shared" ref="F155:G155" si="67">F152*R182</f>
        <v>2.4</v>
      </c>
      <c r="G155">
        <f t="shared" si="67"/>
        <v>7.2</v>
      </c>
      <c r="I155" s="6"/>
      <c r="O155" s="7" t="s">
        <v>19</v>
      </c>
      <c r="P155" s="6">
        <v>0.0</v>
      </c>
      <c r="Q155" s="6">
        <v>0.0</v>
      </c>
      <c r="R155" s="6">
        <v>0.0</v>
      </c>
      <c r="S155" s="6">
        <v>0.0</v>
      </c>
    </row>
    <row r="156">
      <c r="A156" s="7" t="s">
        <v>20</v>
      </c>
      <c r="B156">
        <f t="shared" si="65"/>
        <v>51.89</v>
      </c>
      <c r="C156" s="6">
        <f>C152*P156</f>
        <v>37.2</v>
      </c>
      <c r="D156">
        <f>D152*R174</f>
        <v>6.1</v>
      </c>
      <c r="E156">
        <f>E152*Q192</f>
        <v>3.75</v>
      </c>
      <c r="F156">
        <f t="shared" ref="F156:G156" si="68">F152*R183</f>
        <v>0.04</v>
      </c>
      <c r="G156">
        <f t="shared" si="68"/>
        <v>4.8</v>
      </c>
      <c r="I156" s="6"/>
      <c r="O156" s="7" t="s">
        <v>20</v>
      </c>
      <c r="P156" s="6">
        <v>31.0</v>
      </c>
      <c r="Q156" s="6">
        <v>26.0</v>
      </c>
      <c r="R156" s="6">
        <v>26.0</v>
      </c>
      <c r="S156" s="6">
        <v>20.0</v>
      </c>
    </row>
    <row r="157">
      <c r="A157" s="7" t="s">
        <v>21</v>
      </c>
      <c r="B157">
        <f t="shared" si="65"/>
        <v>21.74</v>
      </c>
      <c r="C157" s="6">
        <f>C152*P157</f>
        <v>4.32</v>
      </c>
      <c r="D157">
        <f>D152*R175</f>
        <v>0.61</v>
      </c>
      <c r="E157">
        <f>E152*Q193</f>
        <v>16.25</v>
      </c>
      <c r="F157">
        <f t="shared" ref="F157:G157" si="69">F152*R184</f>
        <v>0.56</v>
      </c>
      <c r="G157">
        <f t="shared" si="69"/>
        <v>0</v>
      </c>
      <c r="I157" s="6"/>
      <c r="O157" s="7" t="s">
        <v>21</v>
      </c>
      <c r="P157" s="6">
        <v>3.6</v>
      </c>
      <c r="Q157" s="6">
        <v>3.5</v>
      </c>
      <c r="R157" s="6">
        <v>15.0</v>
      </c>
      <c r="S157" s="6">
        <v>13.0</v>
      </c>
    </row>
    <row r="158">
      <c r="A158" s="7" t="s">
        <v>22</v>
      </c>
      <c r="B158">
        <f t="shared" si="65"/>
        <v>2.74</v>
      </c>
      <c r="C158" s="6">
        <f>C152*P158</f>
        <v>1.2</v>
      </c>
      <c r="D158">
        <f>D152*R176</f>
        <v>0</v>
      </c>
      <c r="E158">
        <f>E152*Q194</f>
        <v>1.5</v>
      </c>
      <c r="F158">
        <f t="shared" ref="F158:G158" si="70">F152*R185</f>
        <v>0.04</v>
      </c>
      <c r="G158">
        <f t="shared" si="70"/>
        <v>0</v>
      </c>
      <c r="O158" s="7" t="s">
        <v>22</v>
      </c>
      <c r="P158" s="6">
        <v>1.0</v>
      </c>
      <c r="Q158" s="6">
        <v>1.2</v>
      </c>
      <c r="R158" s="6">
        <v>6.0</v>
      </c>
      <c r="S158" s="6">
        <v>3.1</v>
      </c>
    </row>
    <row r="160">
      <c r="A160" s="26" t="s">
        <v>67</v>
      </c>
      <c r="C160" s="6" t="s">
        <v>152</v>
      </c>
      <c r="D160" s="6" t="s">
        <v>153</v>
      </c>
      <c r="E160" s="6" t="s">
        <v>154</v>
      </c>
      <c r="F160" s="6" t="s">
        <v>155</v>
      </c>
      <c r="G160" s="6" t="s">
        <v>156</v>
      </c>
      <c r="H160" s="6" t="s">
        <v>48</v>
      </c>
      <c r="P160" s="6" t="s">
        <v>89</v>
      </c>
      <c r="Q160" s="6" t="s">
        <v>90</v>
      </c>
    </row>
    <row r="161">
      <c r="C161" s="6">
        <v>1.2</v>
      </c>
      <c r="D161" s="6">
        <v>2.0</v>
      </c>
      <c r="E161" s="6">
        <v>0.16</v>
      </c>
      <c r="F161" s="6">
        <v>0.4</v>
      </c>
      <c r="G161" s="6">
        <v>1.9</v>
      </c>
      <c r="H161" s="6">
        <v>1.0</v>
      </c>
      <c r="P161" s="6" t="s">
        <v>83</v>
      </c>
      <c r="Q161" s="6" t="s">
        <v>83</v>
      </c>
    </row>
    <row r="162">
      <c r="A162" s="7" t="s">
        <v>15</v>
      </c>
      <c r="B162">
        <f t="shared" ref="B162:B167" si="73">sum(C162:H162)</f>
        <v>985.16</v>
      </c>
      <c r="C162">
        <f t="shared" ref="C162:H162" si="71">C163*4+C165*4+C166*9</f>
        <v>162.6</v>
      </c>
      <c r="D162">
        <f t="shared" si="71"/>
        <v>325</v>
      </c>
      <c r="E162">
        <f t="shared" si="71"/>
        <v>112.16</v>
      </c>
      <c r="F162" s="6">
        <f t="shared" si="71"/>
        <v>136.4</v>
      </c>
      <c r="G162" s="6">
        <f t="shared" si="71"/>
        <v>228</v>
      </c>
      <c r="H162" s="6">
        <f t="shared" si="71"/>
        <v>21</v>
      </c>
      <c r="I162" s="6"/>
      <c r="O162" s="7" t="s">
        <v>15</v>
      </c>
      <c r="P162" s="6">
        <f t="shared" ref="P162:Q162" si="72">P163*4+P165*4+P166*9</f>
        <v>321</v>
      </c>
      <c r="Q162" s="6">
        <f t="shared" si="72"/>
        <v>271</v>
      </c>
    </row>
    <row r="163">
      <c r="A163" s="7" t="s">
        <v>18</v>
      </c>
      <c r="B163">
        <f t="shared" si="73"/>
        <v>150.14</v>
      </c>
      <c r="C163">
        <f>C161*Q154</f>
        <v>0</v>
      </c>
      <c r="D163">
        <f>D161*Q172</f>
        <v>58</v>
      </c>
      <c r="E163">
        <f>E161*Q190</f>
        <v>2.24</v>
      </c>
      <c r="F163">
        <f t="shared" ref="F163:G163" si="74">F161*R181</f>
        <v>32.8</v>
      </c>
      <c r="G163">
        <f t="shared" si="74"/>
        <v>53.2</v>
      </c>
      <c r="H163">
        <f>H161*P144</f>
        <v>3.9</v>
      </c>
      <c r="I163" s="6"/>
      <c r="O163" s="7" t="s">
        <v>18</v>
      </c>
      <c r="P163" s="6">
        <v>0.0</v>
      </c>
      <c r="Q163" s="6">
        <v>0.0</v>
      </c>
    </row>
    <row r="164">
      <c r="A164" s="7" t="s">
        <v>19</v>
      </c>
      <c r="B164">
        <f t="shared" si="73"/>
        <v>16.42</v>
      </c>
      <c r="C164">
        <f>C161*Q155</f>
        <v>0</v>
      </c>
      <c r="D164">
        <f>D161*Q173</f>
        <v>6</v>
      </c>
      <c r="E164">
        <f>E161*Q191</f>
        <v>1.12</v>
      </c>
      <c r="F164">
        <f t="shared" ref="F164:G164" si="75">F161*R182</f>
        <v>2.4</v>
      </c>
      <c r="G164">
        <f t="shared" si="75"/>
        <v>5.7</v>
      </c>
      <c r="H164">
        <f>H161*P145</f>
        <v>1.2</v>
      </c>
      <c r="I164" s="6"/>
      <c r="O164" s="7" t="s">
        <v>19</v>
      </c>
      <c r="P164" s="6">
        <v>0.0</v>
      </c>
      <c r="Q164" s="6">
        <v>0.0</v>
      </c>
    </row>
    <row r="165">
      <c r="A165" s="7" t="s">
        <v>20</v>
      </c>
      <c r="B165">
        <f t="shared" si="73"/>
        <v>50.34</v>
      </c>
      <c r="C165">
        <f>C161*Q156</f>
        <v>31.2</v>
      </c>
      <c r="D165">
        <f>D161*Q174</f>
        <v>12</v>
      </c>
      <c r="E165">
        <f>E161*Q192</f>
        <v>2.4</v>
      </c>
      <c r="F165">
        <f t="shared" ref="F165:G165" si="76">F161*R183</f>
        <v>0.04</v>
      </c>
      <c r="G165">
        <f t="shared" si="76"/>
        <v>3.8</v>
      </c>
      <c r="H165">
        <f>H161*P146</f>
        <v>0.9</v>
      </c>
      <c r="I165" s="6"/>
      <c r="O165" s="7" t="s">
        <v>20</v>
      </c>
      <c r="P165" s="6">
        <v>24.0</v>
      </c>
      <c r="Q165" s="6">
        <v>25.0</v>
      </c>
    </row>
    <row r="166">
      <c r="A166" s="7" t="s">
        <v>21</v>
      </c>
      <c r="B166">
        <f t="shared" si="73"/>
        <v>20.36</v>
      </c>
      <c r="C166">
        <f>C161*Q157</f>
        <v>4.2</v>
      </c>
      <c r="D166">
        <f>D161*Q175</f>
        <v>5</v>
      </c>
      <c r="E166">
        <f>E161*Q193</f>
        <v>10.4</v>
      </c>
      <c r="F166">
        <f t="shared" ref="F166:G166" si="77">F161*R184</f>
        <v>0.56</v>
      </c>
      <c r="G166">
        <f t="shared" si="77"/>
        <v>0</v>
      </c>
      <c r="H166">
        <f>H161*P147</f>
        <v>0.2</v>
      </c>
      <c r="I166" s="6"/>
      <c r="O166" s="7" t="s">
        <v>21</v>
      </c>
      <c r="P166" s="6">
        <v>25.0</v>
      </c>
      <c r="Q166" s="6">
        <v>19.0</v>
      </c>
    </row>
    <row r="167">
      <c r="A167" s="7" t="s">
        <v>22</v>
      </c>
      <c r="B167">
        <f t="shared" si="73"/>
        <v>3.04</v>
      </c>
      <c r="C167">
        <f>C161*Q158</f>
        <v>1.44</v>
      </c>
      <c r="D167">
        <f>D161*Q176</f>
        <v>0.6</v>
      </c>
      <c r="E167">
        <f>E161*Q194</f>
        <v>0.96</v>
      </c>
      <c r="F167">
        <f t="shared" ref="F167:G167" si="78">F161*R185</f>
        <v>0.04</v>
      </c>
      <c r="G167">
        <f t="shared" si="78"/>
        <v>0</v>
      </c>
      <c r="H167">
        <f>H161*P148</f>
        <v>0</v>
      </c>
      <c r="O167" s="7" t="s">
        <v>22</v>
      </c>
      <c r="P167" s="6">
        <v>10.0</v>
      </c>
      <c r="Q167" s="6">
        <v>7.0</v>
      </c>
    </row>
    <row r="169">
      <c r="A169" s="20" t="s">
        <v>94</v>
      </c>
      <c r="C169" s="6" t="s">
        <v>158</v>
      </c>
      <c r="D169" s="6" t="s">
        <v>159</v>
      </c>
      <c r="E169" s="6" t="s">
        <v>97</v>
      </c>
      <c r="F169" s="6" t="s">
        <v>160</v>
      </c>
      <c r="G169" s="6" t="s">
        <v>161</v>
      </c>
      <c r="P169" s="6" t="s">
        <v>99</v>
      </c>
      <c r="Q169" s="6" t="s">
        <v>100</v>
      </c>
      <c r="R169" s="6" t="s">
        <v>101</v>
      </c>
      <c r="S169" s="6" t="s">
        <v>102</v>
      </c>
    </row>
    <row r="170">
      <c r="C170" s="6">
        <v>1.2</v>
      </c>
      <c r="D170" s="6">
        <v>1.5</v>
      </c>
      <c r="E170" s="6">
        <v>0.0</v>
      </c>
      <c r="F170" s="6">
        <v>1.7</v>
      </c>
      <c r="G170" s="6">
        <v>0.1</v>
      </c>
      <c r="P170" s="6" t="s">
        <v>103</v>
      </c>
      <c r="Q170" s="6" t="s">
        <v>104</v>
      </c>
      <c r="R170" s="6" t="s">
        <v>104</v>
      </c>
      <c r="S170" s="6" t="s">
        <v>83</v>
      </c>
    </row>
    <row r="171">
      <c r="A171" s="7" t="s">
        <v>15</v>
      </c>
      <c r="B171">
        <f t="shared" ref="B171:B176" si="81">sum(C171:G171)</f>
        <v>1019.99</v>
      </c>
      <c r="C171" s="6">
        <f t="shared" ref="C171:G171" si="79">C172*4+C174*4+C175*9</f>
        <v>325.2</v>
      </c>
      <c r="D171" s="6">
        <f t="shared" si="79"/>
        <v>457.5</v>
      </c>
      <c r="E171" s="6">
        <f t="shared" si="79"/>
        <v>0</v>
      </c>
      <c r="F171" s="6">
        <f t="shared" si="79"/>
        <v>204</v>
      </c>
      <c r="G171" s="6">
        <f t="shared" si="79"/>
        <v>33.29</v>
      </c>
      <c r="I171" s="6"/>
      <c r="O171" s="7" t="s">
        <v>15</v>
      </c>
      <c r="P171" s="6">
        <f t="shared" ref="P171:S171" si="80">P172*4+P174*4+P175*9</f>
        <v>305</v>
      </c>
      <c r="Q171" s="6">
        <f t="shared" si="80"/>
        <v>162.5</v>
      </c>
      <c r="R171" s="6">
        <f t="shared" si="80"/>
        <v>180.5</v>
      </c>
      <c r="S171" s="6">
        <f t="shared" si="80"/>
        <v>110.5</v>
      </c>
    </row>
    <row r="172">
      <c r="A172" s="7" t="s">
        <v>18</v>
      </c>
      <c r="B172">
        <f t="shared" si="81"/>
        <v>150</v>
      </c>
      <c r="C172" s="6">
        <f>C170*Q163</f>
        <v>0</v>
      </c>
      <c r="D172">
        <f>D170*P172</f>
        <v>94.5</v>
      </c>
      <c r="E172">
        <f t="shared" ref="E172:F172" si="82">E170*R181</f>
        <v>0</v>
      </c>
      <c r="F172">
        <f t="shared" si="82"/>
        <v>47.6</v>
      </c>
      <c r="G172">
        <f>G170*P181</f>
        <v>7.9</v>
      </c>
      <c r="I172" s="6"/>
      <c r="O172" s="7" t="s">
        <v>18</v>
      </c>
      <c r="P172" s="6">
        <v>63.0</v>
      </c>
      <c r="Q172" s="6">
        <v>29.0</v>
      </c>
      <c r="R172" s="6">
        <v>39.0</v>
      </c>
      <c r="S172" s="6">
        <v>23.0</v>
      </c>
    </row>
    <row r="173">
      <c r="A173" s="7" t="s">
        <v>19</v>
      </c>
      <c r="B173">
        <f t="shared" si="81"/>
        <v>9.97</v>
      </c>
      <c r="C173" s="6">
        <f>C170*Q164</f>
        <v>0</v>
      </c>
      <c r="D173">
        <f>D170*P173</f>
        <v>4.5</v>
      </c>
      <c r="E173">
        <f t="shared" ref="E173:F173" si="83">E170*R182</f>
        <v>0</v>
      </c>
      <c r="F173">
        <f t="shared" si="83"/>
        <v>5.1</v>
      </c>
      <c r="G173">
        <f>G170*P182</f>
        <v>0.37</v>
      </c>
      <c r="I173" s="6"/>
      <c r="O173" s="7" t="s">
        <v>19</v>
      </c>
      <c r="P173" s="6">
        <v>3.0</v>
      </c>
      <c r="Q173" s="6">
        <v>3.0</v>
      </c>
      <c r="R173" s="6">
        <v>1.0</v>
      </c>
      <c r="S173" s="6">
        <v>1.8</v>
      </c>
    </row>
    <row r="174">
      <c r="A174" s="7" t="s">
        <v>20</v>
      </c>
      <c r="B174">
        <f t="shared" si="81"/>
        <v>50.21</v>
      </c>
      <c r="C174" s="6">
        <f>C170*Q165</f>
        <v>30</v>
      </c>
      <c r="D174">
        <f>D170*P174</f>
        <v>16.5</v>
      </c>
      <c r="E174">
        <f t="shared" ref="E174:F174" si="84">E170*R183</f>
        <v>0</v>
      </c>
      <c r="F174">
        <f t="shared" si="84"/>
        <v>3.4</v>
      </c>
      <c r="G174">
        <f>G170*P183</f>
        <v>0.31</v>
      </c>
      <c r="I174" s="6"/>
      <c r="O174" s="7" t="s">
        <v>20</v>
      </c>
      <c r="P174" s="6">
        <v>11.0</v>
      </c>
      <c r="Q174" s="6">
        <v>6.0</v>
      </c>
      <c r="R174" s="6">
        <v>5.0</v>
      </c>
      <c r="S174" s="6">
        <v>2.6</v>
      </c>
    </row>
    <row r="175">
      <c r="A175" s="7" t="s">
        <v>21</v>
      </c>
      <c r="B175">
        <f t="shared" si="81"/>
        <v>24.35</v>
      </c>
      <c r="C175" s="6">
        <f>C170*Q166</f>
        <v>22.8</v>
      </c>
      <c r="D175">
        <f>D170*P175</f>
        <v>1.5</v>
      </c>
      <c r="E175">
        <f t="shared" ref="E175:F175" si="85">E170*R184</f>
        <v>0</v>
      </c>
      <c r="F175">
        <f t="shared" si="85"/>
        <v>0</v>
      </c>
      <c r="G175">
        <f>G170*P184</f>
        <v>0.05</v>
      </c>
      <c r="I175" s="6"/>
      <c r="O175" s="7" t="s">
        <v>21</v>
      </c>
      <c r="P175" s="6">
        <v>1.0</v>
      </c>
      <c r="Q175" s="6">
        <v>2.5</v>
      </c>
      <c r="R175" s="6">
        <v>0.5</v>
      </c>
      <c r="S175" s="6">
        <v>0.9</v>
      </c>
    </row>
    <row r="176">
      <c r="A176" s="7" t="s">
        <v>22</v>
      </c>
      <c r="B176">
        <f t="shared" si="81"/>
        <v>8.41</v>
      </c>
      <c r="C176" s="6">
        <f>C170*Q167</f>
        <v>8.4</v>
      </c>
      <c r="D176">
        <f>D170*P176</f>
        <v>0</v>
      </c>
      <c r="E176">
        <f t="shared" ref="E176:F176" si="86">E170*R185</f>
        <v>0</v>
      </c>
      <c r="F176">
        <f t="shared" si="86"/>
        <v>0</v>
      </c>
      <c r="G176">
        <f>G170*P185</f>
        <v>0.01</v>
      </c>
      <c r="O176" s="7" t="s">
        <v>22</v>
      </c>
      <c r="P176" s="6">
        <v>0.0</v>
      </c>
      <c r="Q176" s="6">
        <v>0.3</v>
      </c>
      <c r="R176" s="6">
        <v>0.0</v>
      </c>
      <c r="S176" s="6">
        <v>0.2</v>
      </c>
    </row>
    <row r="177">
      <c r="O177" s="7"/>
      <c r="P177" s="6"/>
      <c r="Q177" s="6"/>
    </row>
    <row r="178">
      <c r="A178" s="26" t="s">
        <v>105</v>
      </c>
      <c r="C178" s="6" t="s">
        <v>106</v>
      </c>
      <c r="D178" s="6" t="s">
        <v>159</v>
      </c>
      <c r="E178" s="6" t="s">
        <v>162</v>
      </c>
      <c r="F178" s="6" t="s">
        <v>163</v>
      </c>
      <c r="P178" s="6" t="s">
        <v>109</v>
      </c>
      <c r="Q178" s="6" t="s">
        <v>110</v>
      </c>
      <c r="R178" s="6" t="s">
        <v>111</v>
      </c>
      <c r="S178" s="6" t="s">
        <v>112</v>
      </c>
    </row>
    <row r="179">
      <c r="C179" s="6">
        <v>1.5</v>
      </c>
      <c r="D179" s="6">
        <v>1.5</v>
      </c>
      <c r="E179" s="6">
        <v>1.6</v>
      </c>
      <c r="F179" s="6">
        <v>0.15</v>
      </c>
      <c r="P179" s="6" t="s">
        <v>83</v>
      </c>
      <c r="Q179" s="29" t="s">
        <v>83</v>
      </c>
      <c r="R179" s="6" t="s">
        <v>83</v>
      </c>
      <c r="S179" s="29" t="s">
        <v>113</v>
      </c>
    </row>
    <row r="180">
      <c r="A180" s="7" t="s">
        <v>15</v>
      </c>
      <c r="B180">
        <f t="shared" ref="B180:B185" si="89">sum(C180:H180)</f>
        <v>994.935</v>
      </c>
      <c r="C180">
        <f t="shared" ref="C180:F180" si="87">C181*4+C183*4+C184*9</f>
        <v>295.5</v>
      </c>
      <c r="D180">
        <f t="shared" si="87"/>
        <v>457.5</v>
      </c>
      <c r="E180">
        <f t="shared" si="87"/>
        <v>192</v>
      </c>
      <c r="F180">
        <f t="shared" si="87"/>
        <v>49.935</v>
      </c>
      <c r="I180" s="6"/>
      <c r="O180" s="7" t="s">
        <v>15</v>
      </c>
      <c r="P180" s="6">
        <f t="shared" ref="P180:S180" si="88">P181*4+P183*4+P184*9</f>
        <v>332.9</v>
      </c>
      <c r="Q180" s="6">
        <f t="shared" si="88"/>
        <v>74</v>
      </c>
      <c r="R180" s="6">
        <f t="shared" si="88"/>
        <v>341</v>
      </c>
      <c r="S180" s="6">
        <f t="shared" si="88"/>
        <v>120</v>
      </c>
    </row>
    <row r="181">
      <c r="A181" s="7" t="s">
        <v>18</v>
      </c>
      <c r="B181">
        <f t="shared" si="89"/>
        <v>151.15</v>
      </c>
      <c r="C181">
        <f>C179*S154</f>
        <v>0</v>
      </c>
      <c r="D181">
        <f>D179*P172</f>
        <v>94.5</v>
      </c>
      <c r="E181">
        <f>E179*S181</f>
        <v>44.8</v>
      </c>
      <c r="F181">
        <f>F179*P181</f>
        <v>11.85</v>
      </c>
      <c r="I181" s="6"/>
      <c r="O181" s="7" t="s">
        <v>18</v>
      </c>
      <c r="P181" s="6">
        <v>79.0</v>
      </c>
      <c r="Q181" s="6">
        <v>17.0</v>
      </c>
      <c r="R181" s="6">
        <v>82.0</v>
      </c>
      <c r="S181" s="6">
        <v>28.0</v>
      </c>
    </row>
    <row r="182">
      <c r="A182" s="7" t="s">
        <v>19</v>
      </c>
      <c r="B182">
        <f t="shared" si="89"/>
        <v>9.855</v>
      </c>
      <c r="C182">
        <f>C179*S155</f>
        <v>0</v>
      </c>
      <c r="D182">
        <f>D179*P173</f>
        <v>4.5</v>
      </c>
      <c r="E182">
        <f>E179*S182</f>
        <v>4.8</v>
      </c>
      <c r="F182">
        <f>F179*P182</f>
        <v>0.555</v>
      </c>
      <c r="I182" s="6"/>
      <c r="O182" s="7" t="s">
        <v>19</v>
      </c>
      <c r="P182" s="6">
        <v>3.7</v>
      </c>
      <c r="Q182" s="6">
        <v>0.9</v>
      </c>
      <c r="R182" s="6">
        <v>6.0</v>
      </c>
      <c r="S182" s="6">
        <v>3.0</v>
      </c>
    </row>
    <row r="183">
      <c r="A183" s="7" t="s">
        <v>20</v>
      </c>
      <c r="B183">
        <f t="shared" si="89"/>
        <v>50.165</v>
      </c>
      <c r="C183">
        <f>C179*S156</f>
        <v>30</v>
      </c>
      <c r="D183">
        <f>D179*P174</f>
        <v>16.5</v>
      </c>
      <c r="E183">
        <f>E179*S183</f>
        <v>3.2</v>
      </c>
      <c r="F183">
        <f>F179*P183</f>
        <v>0.465</v>
      </c>
      <c r="I183" s="6"/>
      <c r="O183" s="7" t="s">
        <v>20</v>
      </c>
      <c r="P183" s="6">
        <v>3.1</v>
      </c>
      <c r="Q183" s="6">
        <v>0.6</v>
      </c>
      <c r="R183" s="6">
        <v>0.1</v>
      </c>
      <c r="S183" s="6">
        <v>2.0</v>
      </c>
    </row>
    <row r="184">
      <c r="A184" s="7" t="s">
        <v>21</v>
      </c>
      <c r="B184">
        <f t="shared" si="89"/>
        <v>21.075</v>
      </c>
      <c r="C184">
        <f>C179*S157</f>
        <v>19.5</v>
      </c>
      <c r="D184">
        <f>D179*P175</f>
        <v>1.5</v>
      </c>
      <c r="E184">
        <f>E179*S184</f>
        <v>0</v>
      </c>
      <c r="F184">
        <f>F179*P184</f>
        <v>0.075</v>
      </c>
      <c r="I184" s="6"/>
      <c r="O184" s="7" t="s">
        <v>21</v>
      </c>
      <c r="P184" s="6">
        <v>0.5</v>
      </c>
      <c r="Q184" s="6">
        <v>0.4</v>
      </c>
      <c r="R184" s="6">
        <v>1.4</v>
      </c>
      <c r="S184" s="6">
        <v>0.0</v>
      </c>
    </row>
    <row r="185">
      <c r="A185" s="7" t="s">
        <v>22</v>
      </c>
      <c r="B185">
        <f t="shared" si="89"/>
        <v>4.665</v>
      </c>
      <c r="C185">
        <f>C179*S158</f>
        <v>4.65</v>
      </c>
      <c r="D185">
        <f>D179*P176</f>
        <v>0</v>
      </c>
      <c r="E185">
        <f>E179*S185</f>
        <v>0</v>
      </c>
      <c r="F185">
        <f>F179*P185</f>
        <v>0.015</v>
      </c>
      <c r="O185" s="7" t="s">
        <v>22</v>
      </c>
      <c r="P185" s="6">
        <v>0.1</v>
      </c>
      <c r="Q185" s="6">
        <v>0.1</v>
      </c>
      <c r="R185" s="6">
        <v>0.1</v>
      </c>
      <c r="S185" s="6">
        <v>0.0</v>
      </c>
    </row>
    <row r="186">
      <c r="O186" s="7"/>
      <c r="P186" s="6"/>
      <c r="Q186" s="6"/>
    </row>
    <row r="187">
      <c r="P187" s="6" t="s">
        <v>114</v>
      </c>
      <c r="Q187" s="6" t="s">
        <v>115</v>
      </c>
      <c r="R187" s="6" t="s">
        <v>116</v>
      </c>
      <c r="S187" s="6" t="s">
        <v>117</v>
      </c>
    </row>
    <row r="188">
      <c r="P188" s="29" t="s">
        <v>83</v>
      </c>
      <c r="Q188" s="29" t="s">
        <v>83</v>
      </c>
      <c r="R188" s="6" t="s">
        <v>83</v>
      </c>
      <c r="S188" s="6" t="s">
        <v>83</v>
      </c>
    </row>
    <row r="189">
      <c r="O189" s="7" t="s">
        <v>15</v>
      </c>
      <c r="P189" s="6">
        <f t="shared" ref="P189:S189" si="90">P190*4+P192*4+P193*9</f>
        <v>613</v>
      </c>
      <c r="Q189" s="6">
        <f t="shared" si="90"/>
        <v>701</v>
      </c>
      <c r="R189" s="6">
        <f t="shared" si="90"/>
        <v>740</v>
      </c>
      <c r="S189" s="6">
        <f t="shared" si="90"/>
        <v>609</v>
      </c>
    </row>
    <row r="190">
      <c r="O190" s="7" t="s">
        <v>18</v>
      </c>
      <c r="P190" s="6">
        <v>22.0</v>
      </c>
      <c r="Q190" s="6">
        <v>14.0</v>
      </c>
      <c r="R190" s="6">
        <v>14.0</v>
      </c>
      <c r="S190" s="6">
        <v>16.0</v>
      </c>
    </row>
    <row r="191">
      <c r="O191" s="7" t="s">
        <v>19</v>
      </c>
      <c r="P191" s="6">
        <v>12.0</v>
      </c>
      <c r="Q191" s="6">
        <v>7.0</v>
      </c>
      <c r="R191" s="6">
        <v>10.0</v>
      </c>
      <c r="S191" s="6">
        <v>9.0</v>
      </c>
    </row>
    <row r="192">
      <c r="O192" s="7" t="s">
        <v>20</v>
      </c>
      <c r="P192" s="6">
        <v>21.0</v>
      </c>
      <c r="Q192" s="6">
        <v>15.0</v>
      </c>
      <c r="R192" s="6">
        <v>9.0</v>
      </c>
      <c r="S192" s="6">
        <v>26.0</v>
      </c>
    </row>
    <row r="193">
      <c r="O193" s="7" t="s">
        <v>21</v>
      </c>
      <c r="P193" s="6">
        <v>49.0</v>
      </c>
      <c r="Q193" s="6">
        <v>65.0</v>
      </c>
      <c r="R193" s="6">
        <v>72.0</v>
      </c>
      <c r="S193" s="6">
        <v>49.0</v>
      </c>
    </row>
    <row r="194">
      <c r="O194" s="7" t="s">
        <v>22</v>
      </c>
      <c r="P194" s="6">
        <v>3.7</v>
      </c>
      <c r="Q194" s="6">
        <v>6.0</v>
      </c>
      <c r="R194" s="6">
        <v>6.0</v>
      </c>
      <c r="S194" s="6">
        <v>7.0</v>
      </c>
    </row>
    <row r="195">
      <c r="O195" s="7"/>
      <c r="P195" s="6"/>
      <c r="Q195" s="6"/>
    </row>
    <row r="196">
      <c r="P196" s="6" t="s">
        <v>118</v>
      </c>
      <c r="Q196" s="6" t="s">
        <v>119</v>
      </c>
      <c r="R196" s="6" t="s">
        <v>120</v>
      </c>
      <c r="S196" s="6" t="s">
        <v>121</v>
      </c>
    </row>
    <row r="197">
      <c r="P197" s="29" t="s">
        <v>83</v>
      </c>
      <c r="Q197" s="29" t="s">
        <v>83</v>
      </c>
      <c r="R197" s="29" t="s">
        <v>83</v>
      </c>
      <c r="S197" s="29" t="s">
        <v>83</v>
      </c>
    </row>
    <row r="198">
      <c r="O198" s="7" t="s">
        <v>15</v>
      </c>
      <c r="P198" s="6">
        <f t="shared" ref="P198:S198" si="91">P199*4+P201*4+P202*9</f>
        <v>42.8</v>
      </c>
      <c r="Q198" s="6">
        <f t="shared" si="91"/>
        <v>29.6</v>
      </c>
      <c r="R198" s="6">
        <f t="shared" si="91"/>
        <v>16.6</v>
      </c>
      <c r="S198" s="6">
        <f t="shared" si="91"/>
        <v>45.4</v>
      </c>
    </row>
    <row r="199">
      <c r="O199" s="7" t="s">
        <v>18</v>
      </c>
      <c r="P199" s="6">
        <v>7.0</v>
      </c>
      <c r="Q199" s="6">
        <v>3.6</v>
      </c>
      <c r="R199" s="6">
        <v>3.0</v>
      </c>
      <c r="S199" s="6">
        <v>10.0</v>
      </c>
    </row>
    <row r="200">
      <c r="O200" s="7" t="s">
        <v>19</v>
      </c>
      <c r="P200" s="6">
        <v>2.6</v>
      </c>
      <c r="Q200" s="6">
        <v>2.2</v>
      </c>
      <c r="R200" s="6">
        <v>1.6</v>
      </c>
      <c r="S200" s="6">
        <v>2.8</v>
      </c>
    </row>
    <row r="201">
      <c r="O201" s="7" t="s">
        <v>20</v>
      </c>
      <c r="P201" s="6">
        <v>2.8</v>
      </c>
      <c r="Q201" s="6">
        <v>2.9</v>
      </c>
      <c r="R201" s="6">
        <v>0.7</v>
      </c>
      <c r="S201" s="6">
        <v>0.9</v>
      </c>
    </row>
    <row r="202">
      <c r="O202" s="7" t="s">
        <v>21</v>
      </c>
      <c r="P202" s="6">
        <v>0.4</v>
      </c>
      <c r="Q202" s="6">
        <v>0.4</v>
      </c>
      <c r="R202" s="6">
        <v>0.2</v>
      </c>
      <c r="S202" s="6">
        <v>0.2</v>
      </c>
    </row>
    <row r="203">
      <c r="O203" s="7" t="s">
        <v>22</v>
      </c>
      <c r="P203" s="6">
        <v>0.0</v>
      </c>
      <c r="Q203" s="6">
        <v>0.1</v>
      </c>
      <c r="R203" s="6">
        <v>0.0</v>
      </c>
      <c r="S203" s="6">
        <v>0.0</v>
      </c>
    </row>
    <row r="204">
      <c r="O204" s="7"/>
      <c r="P204" s="6"/>
      <c r="Q204" s="6"/>
    </row>
    <row r="205">
      <c r="P205" s="6" t="s">
        <v>122</v>
      </c>
      <c r="Q205" s="6" t="s">
        <v>123</v>
      </c>
      <c r="R205" s="6" t="s">
        <v>124</v>
      </c>
    </row>
    <row r="206">
      <c r="P206" s="29" t="s">
        <v>83</v>
      </c>
      <c r="Q206" s="29" t="s">
        <v>83</v>
      </c>
      <c r="R206" s="6" t="s">
        <v>83</v>
      </c>
    </row>
    <row r="207">
      <c r="O207" s="7" t="s">
        <v>15</v>
      </c>
      <c r="P207" s="6">
        <f t="shared" ref="P207:R207" si="92">P208*4+P210*4+P211*9</f>
        <v>42.8</v>
      </c>
      <c r="Q207" s="6">
        <f t="shared" si="92"/>
        <v>16.6</v>
      </c>
      <c r="R207" s="6">
        <f t="shared" si="92"/>
        <v>41.6</v>
      </c>
    </row>
    <row r="208">
      <c r="O208" s="7" t="s">
        <v>18</v>
      </c>
      <c r="P208" s="6">
        <v>7.0</v>
      </c>
      <c r="Q208" s="6">
        <v>2.2</v>
      </c>
      <c r="R208" s="6">
        <v>4.6</v>
      </c>
    </row>
    <row r="209">
      <c r="O209" s="7" t="s">
        <v>19</v>
      </c>
      <c r="P209" s="6">
        <v>2.6</v>
      </c>
      <c r="Q209" s="6">
        <v>1.0</v>
      </c>
      <c r="R209" s="6">
        <v>1.9</v>
      </c>
    </row>
    <row r="210">
      <c r="O210" s="7" t="s">
        <v>20</v>
      </c>
      <c r="P210" s="6">
        <v>2.8</v>
      </c>
      <c r="Q210" s="6">
        <v>1.5</v>
      </c>
      <c r="R210" s="6">
        <v>4.0</v>
      </c>
    </row>
    <row r="211">
      <c r="O211" s="7" t="s">
        <v>21</v>
      </c>
      <c r="P211" s="6">
        <v>0.4</v>
      </c>
      <c r="Q211" s="6">
        <v>0.2</v>
      </c>
      <c r="R211" s="6">
        <v>0.8</v>
      </c>
    </row>
    <row r="212">
      <c r="O212" s="7" t="s">
        <v>22</v>
      </c>
      <c r="P212" s="6">
        <v>0.0</v>
      </c>
      <c r="Q212" s="6">
        <v>0.0</v>
      </c>
      <c r="R212" s="6">
        <v>0.0</v>
      </c>
    </row>
    <row r="213">
      <c r="O213" s="7"/>
      <c r="P213" s="6"/>
      <c r="Q213" s="6"/>
    </row>
    <row r="215">
      <c r="A215" s="12" t="s">
        <v>11</v>
      </c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20" t="s">
        <v>164</v>
      </c>
      <c r="C216" s="6" t="s">
        <v>165</v>
      </c>
      <c r="P216" s="6" t="s">
        <v>11</v>
      </c>
      <c r="Q216" s="6" t="s">
        <v>166</v>
      </c>
    </row>
    <row r="217">
      <c r="A217" s="20"/>
      <c r="C217" s="6">
        <v>0.3</v>
      </c>
      <c r="P217" s="6" t="s">
        <v>83</v>
      </c>
    </row>
    <row r="218">
      <c r="A218" s="7" t="s">
        <v>15</v>
      </c>
      <c r="B218">
        <f t="shared" ref="B218:B223" si="94">SUM(C218:D218)</f>
        <v>122.4</v>
      </c>
      <c r="C218" s="6">
        <f>C219*4+C221*4+C222*9</f>
        <v>122.4</v>
      </c>
      <c r="O218" s="7" t="s">
        <v>15</v>
      </c>
      <c r="P218" s="6">
        <f t="shared" ref="P218:Q218" si="93">P219*4+P221*4+P222*9</f>
        <v>408</v>
      </c>
      <c r="Q218" s="6">
        <f t="shared" si="93"/>
        <v>329.2</v>
      </c>
    </row>
    <row r="219">
      <c r="A219" s="7" t="s">
        <v>18</v>
      </c>
      <c r="B219">
        <f t="shared" si="94"/>
        <v>2.4</v>
      </c>
      <c r="C219" s="6">
        <f>C217*P219</f>
        <v>2.4</v>
      </c>
      <c r="O219" s="7" t="s">
        <v>18</v>
      </c>
      <c r="P219" s="6">
        <v>8.0</v>
      </c>
      <c r="Q219" s="6">
        <v>82.0</v>
      </c>
    </row>
    <row r="220">
      <c r="A220" s="7" t="s">
        <v>19</v>
      </c>
      <c r="B220">
        <f t="shared" si="94"/>
        <v>0</v>
      </c>
      <c r="C220" s="6">
        <f>C217*P220</f>
        <v>0</v>
      </c>
      <c r="O220" s="7" t="s">
        <v>19</v>
      </c>
      <c r="P220" s="6">
        <v>0.0</v>
      </c>
      <c r="Q220" s="6">
        <v>0.2</v>
      </c>
    </row>
    <row r="221">
      <c r="A221" s="7" t="s">
        <v>20</v>
      </c>
      <c r="B221">
        <f t="shared" si="94"/>
        <v>22.8</v>
      </c>
      <c r="C221" s="6">
        <f>C217*P221</f>
        <v>22.8</v>
      </c>
      <c r="O221" s="7" t="s">
        <v>20</v>
      </c>
      <c r="P221" s="6">
        <v>76.0</v>
      </c>
      <c r="Q221" s="6">
        <v>0.3</v>
      </c>
    </row>
    <row r="222">
      <c r="A222" s="7" t="s">
        <v>21</v>
      </c>
      <c r="B222">
        <f t="shared" si="94"/>
        <v>2.4</v>
      </c>
      <c r="C222" s="6">
        <f>C217*P222</f>
        <v>2.4</v>
      </c>
      <c r="O222" s="7" t="s">
        <v>21</v>
      </c>
      <c r="P222" s="6">
        <v>8.0</v>
      </c>
      <c r="Q222" s="6">
        <v>0.0</v>
      </c>
    </row>
    <row r="223">
      <c r="A223" s="7" t="s">
        <v>22</v>
      </c>
      <c r="B223">
        <f t="shared" si="94"/>
        <v>0.6</v>
      </c>
      <c r="C223" s="6">
        <f>C217*P223</f>
        <v>0.6</v>
      </c>
      <c r="O223" s="7" t="s">
        <v>22</v>
      </c>
      <c r="P223" s="6">
        <v>2.0</v>
      </c>
      <c r="Q223" s="6">
        <v>0.0</v>
      </c>
    </row>
    <row r="225">
      <c r="A225" s="26" t="s">
        <v>173</v>
      </c>
      <c r="C225" s="6" t="s">
        <v>165</v>
      </c>
      <c r="D225" s="6" t="s">
        <v>174</v>
      </c>
    </row>
    <row r="226">
      <c r="C226" s="6">
        <v>0.3</v>
      </c>
      <c r="D226" s="6">
        <v>0.25</v>
      </c>
    </row>
    <row r="227">
      <c r="A227" s="7" t="s">
        <v>15</v>
      </c>
      <c r="B227">
        <f t="shared" ref="B227:B232" si="96">SUM(C227:D227)</f>
        <v>204.7</v>
      </c>
      <c r="C227" s="6">
        <f t="shared" ref="C227:D227" si="95">C228*4+C230*4+C231*9</f>
        <v>122.4</v>
      </c>
      <c r="D227" s="6">
        <f t="shared" si="95"/>
        <v>82.3</v>
      </c>
    </row>
    <row r="228">
      <c r="A228" s="7" t="s">
        <v>18</v>
      </c>
      <c r="B228">
        <f t="shared" si="96"/>
        <v>22.9</v>
      </c>
      <c r="C228" s="6">
        <f t="shared" ref="C228:D228" si="97">C226*P219</f>
        <v>2.4</v>
      </c>
      <c r="D228" s="6">
        <f t="shared" si="97"/>
        <v>20.5</v>
      </c>
    </row>
    <row r="229">
      <c r="A229" s="7" t="s">
        <v>19</v>
      </c>
      <c r="B229">
        <f t="shared" si="96"/>
        <v>0.05</v>
      </c>
      <c r="C229" s="6">
        <f t="shared" ref="C229:D229" si="98">C226*P220</f>
        <v>0</v>
      </c>
      <c r="D229" s="6">
        <f t="shared" si="98"/>
        <v>0.05</v>
      </c>
    </row>
    <row r="230">
      <c r="A230" s="7" t="s">
        <v>20</v>
      </c>
      <c r="B230">
        <f t="shared" si="96"/>
        <v>22.875</v>
      </c>
      <c r="C230" s="6">
        <f t="shared" ref="C230:D230" si="99">C226*P221</f>
        <v>22.8</v>
      </c>
      <c r="D230" s="6">
        <f t="shared" si="99"/>
        <v>0.075</v>
      </c>
    </row>
    <row r="231">
      <c r="A231" s="7" t="s">
        <v>21</v>
      </c>
      <c r="B231">
        <f t="shared" si="96"/>
        <v>2.4</v>
      </c>
      <c r="C231" s="6">
        <f t="shared" ref="C231:D231" si="100">C226*P222</f>
        <v>2.4</v>
      </c>
      <c r="D231" s="6">
        <f t="shared" si="100"/>
        <v>0</v>
      </c>
    </row>
    <row r="232">
      <c r="A232" s="7" t="s">
        <v>22</v>
      </c>
      <c r="B232">
        <f t="shared" si="96"/>
        <v>0.6</v>
      </c>
      <c r="C232" s="6">
        <f t="shared" ref="C232:D232" si="101">C226*P223</f>
        <v>0.6</v>
      </c>
      <c r="D232" s="6">
        <f t="shared" si="101"/>
        <v>0</v>
      </c>
    </row>
    <row r="233">
      <c r="A233" s="7"/>
      <c r="B233" s="6"/>
    </row>
    <row r="234">
      <c r="A234" s="12" t="s">
        <v>13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7"/>
      <c r="B235" s="6"/>
      <c r="C235" s="6" t="s">
        <v>65</v>
      </c>
      <c r="D235" s="6" t="s">
        <v>66</v>
      </c>
      <c r="P235" s="6" t="s">
        <v>175</v>
      </c>
      <c r="Q235" s="6" t="s">
        <v>53</v>
      </c>
    </row>
    <row r="236">
      <c r="A236" s="7"/>
      <c r="B236" s="6"/>
      <c r="C236" s="6">
        <v>0.15</v>
      </c>
      <c r="D236" s="6">
        <v>2.0</v>
      </c>
    </row>
    <row r="237">
      <c r="A237" s="7" t="s">
        <v>15</v>
      </c>
      <c r="B237" s="6">
        <f t="shared" ref="B237:B242" si="104">SUM(C237:D237)</f>
        <v>192.75</v>
      </c>
      <c r="C237">
        <f t="shared" ref="C237:D237" si="102">C238*4+C240*4+C241*9</f>
        <v>91.95</v>
      </c>
      <c r="D237">
        <f t="shared" si="102"/>
        <v>100.8</v>
      </c>
      <c r="O237" s="7" t="s">
        <v>15</v>
      </c>
      <c r="P237" s="6">
        <f t="shared" ref="P237:Q237" si="103">P238*4+P240*4+P241*9</f>
        <v>613</v>
      </c>
      <c r="Q237" s="6">
        <f t="shared" si="103"/>
        <v>50.4</v>
      </c>
    </row>
    <row r="238">
      <c r="A238" s="7" t="s">
        <v>18</v>
      </c>
      <c r="B238" s="6">
        <f t="shared" si="104"/>
        <v>12.9</v>
      </c>
      <c r="C238">
        <f t="shared" ref="C238:D238" si="105">C236*P238</f>
        <v>3.3</v>
      </c>
      <c r="D238">
        <f t="shared" si="105"/>
        <v>9.6</v>
      </c>
      <c r="O238" s="7" t="s">
        <v>18</v>
      </c>
      <c r="P238" s="6">
        <v>22.0</v>
      </c>
      <c r="Q238" s="6">
        <v>4.8</v>
      </c>
    </row>
    <row r="239">
      <c r="A239" s="7" t="s">
        <v>19</v>
      </c>
      <c r="B239" s="6">
        <f t="shared" si="104"/>
        <v>1.8</v>
      </c>
      <c r="C239">
        <f t="shared" ref="C239:D239" si="106">C236*P239</f>
        <v>1.8</v>
      </c>
      <c r="D239">
        <f t="shared" si="106"/>
        <v>0</v>
      </c>
      <c r="O239" s="7" t="s">
        <v>19</v>
      </c>
      <c r="P239" s="6">
        <v>12.0</v>
      </c>
      <c r="Q239" s="6">
        <v>0.0</v>
      </c>
    </row>
    <row r="240">
      <c r="A240" s="7" t="s">
        <v>20</v>
      </c>
      <c r="B240" s="6">
        <f t="shared" si="104"/>
        <v>9.75</v>
      </c>
      <c r="C240">
        <f t="shared" ref="C240:D240" si="107">C236*P240</f>
        <v>3.15</v>
      </c>
      <c r="D240">
        <f t="shared" si="107"/>
        <v>6.6</v>
      </c>
      <c r="O240" s="7" t="s">
        <v>20</v>
      </c>
      <c r="P240" s="6">
        <v>21.0</v>
      </c>
      <c r="Q240" s="6">
        <v>3.3</v>
      </c>
    </row>
    <row r="241">
      <c r="A241" s="7" t="s">
        <v>21</v>
      </c>
      <c r="B241" s="6">
        <f t="shared" si="104"/>
        <v>11.35</v>
      </c>
      <c r="C241">
        <f t="shared" ref="C241:D241" si="108">C236*P241</f>
        <v>7.35</v>
      </c>
      <c r="D241">
        <f t="shared" si="108"/>
        <v>4</v>
      </c>
      <c r="O241" s="7" t="s">
        <v>21</v>
      </c>
      <c r="P241" s="6">
        <v>49.0</v>
      </c>
      <c r="Q241" s="6">
        <v>2.0</v>
      </c>
    </row>
    <row r="242">
      <c r="A242" s="7" t="s">
        <v>22</v>
      </c>
      <c r="B242" s="6">
        <f t="shared" si="104"/>
        <v>3.155</v>
      </c>
      <c r="C242">
        <f t="shared" ref="C242:D242" si="109">C236*P242</f>
        <v>0.555</v>
      </c>
      <c r="D242">
        <f t="shared" si="109"/>
        <v>2.6</v>
      </c>
      <c r="O242" s="7" t="s">
        <v>22</v>
      </c>
      <c r="P242" s="6">
        <v>3.7</v>
      </c>
      <c r="Q242" s="6">
        <v>1.3</v>
      </c>
    </row>
    <row r="243">
      <c r="A243" s="7"/>
      <c r="B243" s="6"/>
    </row>
    <row r="244">
      <c r="A244" s="32"/>
      <c r="B244" s="33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7"/>
      <c r="B245" s="6"/>
    </row>
    <row r="246">
      <c r="A246" s="7"/>
      <c r="B246" s="6"/>
    </row>
    <row r="247">
      <c r="A247" s="7"/>
      <c r="B247" s="6"/>
    </row>
    <row r="248">
      <c r="A248" s="7"/>
      <c r="B248" s="6"/>
    </row>
    <row r="249">
      <c r="A249" s="7"/>
      <c r="B249" s="6"/>
    </row>
    <row r="250">
      <c r="A250" s="7"/>
      <c r="B250" s="6"/>
    </row>
    <row r="251">
      <c r="A251" s="7"/>
      <c r="B251" s="6"/>
    </row>
    <row r="252">
      <c r="A252" s="12" t="s">
        <v>24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71.25" customHeight="1">
      <c r="A253" s="7" t="s">
        <v>25</v>
      </c>
      <c r="B253" s="6" t="s">
        <v>26</v>
      </c>
    </row>
    <row r="254">
      <c r="A254" s="2"/>
      <c r="C254" s="6" t="s">
        <v>27</v>
      </c>
      <c r="D254" s="6" t="s">
        <v>28</v>
      </c>
      <c r="E254" s="6" t="s">
        <v>29</v>
      </c>
      <c r="F254" s="6" t="s">
        <v>30</v>
      </c>
    </row>
    <row r="255">
      <c r="A255" s="7" t="s">
        <v>15</v>
      </c>
      <c r="B255">
        <f t="shared" ref="B255:B260" si="110">sum(C255:F255)</f>
        <v>678</v>
      </c>
      <c r="C255" s="6">
        <v>247.0</v>
      </c>
      <c r="D255" s="6">
        <v>190.0</v>
      </c>
      <c r="E255" s="6">
        <v>164.0</v>
      </c>
      <c r="F255" s="6">
        <v>77.0</v>
      </c>
    </row>
    <row r="256">
      <c r="A256" s="7" t="s">
        <v>18</v>
      </c>
      <c r="B256">
        <f t="shared" si="110"/>
        <v>58.5</v>
      </c>
      <c r="C256" s="6">
        <v>0.0</v>
      </c>
      <c r="D256" s="6">
        <v>34.0</v>
      </c>
      <c r="E256" s="6">
        <v>3.5</v>
      </c>
      <c r="F256" s="6">
        <v>21.0</v>
      </c>
    </row>
    <row r="257">
      <c r="A257" s="7" t="s">
        <v>19</v>
      </c>
      <c r="B257">
        <f t="shared" si="110"/>
        <v>6.8</v>
      </c>
      <c r="C257" s="6">
        <v>0.0</v>
      </c>
      <c r="D257" s="6">
        <v>3.5</v>
      </c>
      <c r="E257" s="6">
        <v>1.8</v>
      </c>
      <c r="F257" s="6">
        <v>1.5</v>
      </c>
    </row>
    <row r="258">
      <c r="A258" s="7" t="s">
        <v>20</v>
      </c>
      <c r="B258">
        <f t="shared" si="110"/>
        <v>56</v>
      </c>
      <c r="C258" s="6">
        <v>45.0</v>
      </c>
      <c r="D258" s="6">
        <v>7.0</v>
      </c>
      <c r="E258" s="6">
        <v>4.0</v>
      </c>
      <c r="F258" s="6">
        <v>0.0</v>
      </c>
    </row>
    <row r="259">
      <c r="A259" s="7" t="s">
        <v>21</v>
      </c>
      <c r="B259">
        <f t="shared" si="110"/>
        <v>24.3</v>
      </c>
      <c r="C259" s="6">
        <v>4.8</v>
      </c>
      <c r="D259" s="6">
        <v>3.0</v>
      </c>
      <c r="E259" s="6">
        <v>16.0</v>
      </c>
      <c r="F259" s="6">
        <v>0.5</v>
      </c>
    </row>
    <row r="260">
      <c r="A260" s="7" t="s">
        <v>22</v>
      </c>
      <c r="B260">
        <f t="shared" si="110"/>
        <v>3.3</v>
      </c>
      <c r="C260" s="6">
        <v>1.5</v>
      </c>
      <c r="D260" s="6">
        <v>0.3</v>
      </c>
      <c r="E260" s="6">
        <v>1.5</v>
      </c>
      <c r="F260" s="6">
        <v>0.0</v>
      </c>
    </row>
    <row r="261">
      <c r="A261" s="7"/>
      <c r="C261" s="6"/>
      <c r="D261" s="6"/>
      <c r="E261" s="6"/>
      <c r="F261" s="6"/>
    </row>
    <row r="262">
      <c r="A262" s="2"/>
      <c r="C262" s="6" t="s">
        <v>34</v>
      </c>
      <c r="D262" s="6" t="s">
        <v>35</v>
      </c>
      <c r="E262" s="6" t="s">
        <v>36</v>
      </c>
      <c r="F262" s="6" t="s">
        <v>37</v>
      </c>
    </row>
    <row r="263">
      <c r="A263" s="7" t="s">
        <v>15</v>
      </c>
      <c r="B263">
        <f t="shared" ref="B263:B268" si="111">SUM(C263:F263)</f>
        <v>673</v>
      </c>
      <c r="C263" s="6">
        <v>243.0</v>
      </c>
      <c r="D263" s="6">
        <v>195.0</v>
      </c>
      <c r="E263" s="6">
        <v>173.0</v>
      </c>
      <c r="F263" s="6">
        <v>62.0</v>
      </c>
    </row>
    <row r="264">
      <c r="A264" s="7" t="s">
        <v>18</v>
      </c>
      <c r="B264">
        <f t="shared" si="111"/>
        <v>69.5</v>
      </c>
      <c r="C264" s="6">
        <v>0.0</v>
      </c>
      <c r="D264" s="6">
        <v>48.0</v>
      </c>
      <c r="E264" s="6">
        <v>6.5</v>
      </c>
      <c r="F264" s="6">
        <v>15.0</v>
      </c>
    </row>
    <row r="265">
      <c r="A265" s="7" t="s">
        <v>19</v>
      </c>
      <c r="B265">
        <f t="shared" si="111"/>
        <v>7.5</v>
      </c>
      <c r="C265" s="6">
        <v>0.0</v>
      </c>
      <c r="D265" s="6">
        <v>1.0</v>
      </c>
      <c r="E265" s="6">
        <v>3.5</v>
      </c>
      <c r="F265" s="6">
        <v>3.0</v>
      </c>
    </row>
    <row r="266">
      <c r="A266" s="7" t="s">
        <v>20</v>
      </c>
      <c r="B266">
        <f t="shared" si="111"/>
        <v>57</v>
      </c>
      <c r="C266" s="6">
        <v>44.0</v>
      </c>
      <c r="D266" s="6">
        <v>6.0</v>
      </c>
      <c r="E266" s="6">
        <v>6.0</v>
      </c>
      <c r="F266" s="6">
        <v>1.0</v>
      </c>
    </row>
    <row r="267">
      <c r="A267" s="7" t="s">
        <v>21</v>
      </c>
      <c r="B267">
        <f t="shared" si="111"/>
        <v>21.5</v>
      </c>
      <c r="C267" s="6">
        <v>6.0</v>
      </c>
      <c r="D267" s="6">
        <v>0.5</v>
      </c>
      <c r="E267" s="6">
        <v>15.0</v>
      </c>
      <c r="F267" s="6">
        <v>0.0</v>
      </c>
    </row>
    <row r="268">
      <c r="A268" s="7" t="s">
        <v>22</v>
      </c>
      <c r="B268">
        <f t="shared" si="111"/>
        <v>3</v>
      </c>
      <c r="C268" s="6">
        <v>2.0</v>
      </c>
      <c r="D268" s="6">
        <v>0.0</v>
      </c>
      <c r="E268" s="6">
        <v>1.0</v>
      </c>
      <c r="F268" s="6">
        <v>0.0</v>
      </c>
    </row>
    <row r="269" ht="15.0" customHeight="1">
      <c r="A269" s="2"/>
    </row>
    <row r="270" ht="15.0" customHeight="1">
      <c r="A270" s="2"/>
      <c r="C270" s="6" t="s">
        <v>38</v>
      </c>
      <c r="D270" s="6" t="s">
        <v>35</v>
      </c>
      <c r="E270" s="6" t="s">
        <v>39</v>
      </c>
      <c r="F270" s="6" t="s">
        <v>37</v>
      </c>
    </row>
    <row r="271" ht="15.0" customHeight="1">
      <c r="A271" s="7" t="s">
        <v>15</v>
      </c>
      <c r="B271">
        <f t="shared" ref="B271:B276" si="112">SUM(C271:F271)</f>
        <v>750</v>
      </c>
      <c r="C271" s="6">
        <v>423.0</v>
      </c>
      <c r="D271" s="6">
        <v>195.0</v>
      </c>
      <c r="E271" s="6">
        <v>70.0</v>
      </c>
      <c r="F271" s="6">
        <v>62.0</v>
      </c>
    </row>
    <row r="272" ht="15.0" customHeight="1">
      <c r="A272" s="7" t="s">
        <v>18</v>
      </c>
      <c r="B272">
        <f t="shared" si="112"/>
        <v>77</v>
      </c>
      <c r="C272" s="6">
        <v>0.0</v>
      </c>
      <c r="D272" s="6">
        <v>48.0</v>
      </c>
      <c r="E272" s="6">
        <v>14.0</v>
      </c>
      <c r="F272" s="6">
        <v>15.0</v>
      </c>
    </row>
    <row r="273">
      <c r="A273" s="7" t="s">
        <v>19</v>
      </c>
      <c r="B273">
        <f t="shared" si="112"/>
        <v>9.2</v>
      </c>
      <c r="C273" s="6">
        <v>0.0</v>
      </c>
      <c r="D273" s="6">
        <v>1.0</v>
      </c>
      <c r="E273" s="6">
        <v>5.2</v>
      </c>
      <c r="F273" s="6">
        <v>3.0</v>
      </c>
    </row>
    <row r="274">
      <c r="A274" s="7" t="s">
        <v>20</v>
      </c>
      <c r="B274">
        <f t="shared" si="112"/>
        <v>56.6</v>
      </c>
      <c r="C274" s="6">
        <v>44.0</v>
      </c>
      <c r="D274" s="6">
        <v>6.0</v>
      </c>
      <c r="E274" s="6">
        <v>5.6</v>
      </c>
      <c r="F274" s="6">
        <v>1.0</v>
      </c>
    </row>
    <row r="275">
      <c r="A275" s="7" t="s">
        <v>21</v>
      </c>
      <c r="B275">
        <f t="shared" si="112"/>
        <v>26.8</v>
      </c>
      <c r="C275" s="6">
        <v>25.5</v>
      </c>
      <c r="D275" s="6">
        <v>0.5</v>
      </c>
      <c r="E275" s="6">
        <v>0.8</v>
      </c>
      <c r="F275" s="6">
        <v>0.0</v>
      </c>
    </row>
    <row r="276">
      <c r="A276" s="7" t="s">
        <v>22</v>
      </c>
      <c r="B276">
        <f t="shared" si="112"/>
        <v>10.2</v>
      </c>
      <c r="C276" s="6">
        <v>10.2</v>
      </c>
      <c r="D276" s="6">
        <v>0.0</v>
      </c>
      <c r="E276" s="6">
        <v>0.0</v>
      </c>
      <c r="F276" s="6">
        <v>0.0</v>
      </c>
    </row>
    <row r="278">
      <c r="A278" s="2"/>
      <c r="C278" s="6" t="s">
        <v>40</v>
      </c>
      <c r="D278" s="6" t="s">
        <v>41</v>
      </c>
      <c r="E278" s="6" t="s">
        <v>42</v>
      </c>
      <c r="F278" s="6" t="s">
        <v>43</v>
      </c>
    </row>
    <row r="279">
      <c r="A279" s="7" t="s">
        <v>15</v>
      </c>
      <c r="B279">
        <f t="shared" ref="B279:B284" si="113">SUM(C279:F279)</f>
        <v>705</v>
      </c>
      <c r="C279" s="6">
        <v>468.0</v>
      </c>
      <c r="D279" s="6">
        <v>175.0</v>
      </c>
      <c r="E279" s="6">
        <v>46.0</v>
      </c>
      <c r="F279" s="6">
        <v>16.0</v>
      </c>
    </row>
    <row r="280">
      <c r="A280" s="7" t="s">
        <v>18</v>
      </c>
      <c r="B280">
        <f t="shared" si="113"/>
        <v>53</v>
      </c>
      <c r="C280" s="6">
        <v>0.0</v>
      </c>
      <c r="D280" s="6">
        <v>43.0</v>
      </c>
      <c r="E280" s="6">
        <v>7.0</v>
      </c>
      <c r="F280" s="6">
        <v>3.0</v>
      </c>
    </row>
    <row r="281">
      <c r="A281" s="7" t="s">
        <v>19</v>
      </c>
      <c r="B281">
        <f t="shared" si="113"/>
        <v>6.9</v>
      </c>
      <c r="C281" s="6">
        <v>0.0</v>
      </c>
      <c r="D281" s="6">
        <v>0.9</v>
      </c>
      <c r="E281" s="6">
        <v>4.4</v>
      </c>
      <c r="F281" s="6">
        <v>1.6</v>
      </c>
    </row>
    <row r="282">
      <c r="A282" s="7" t="s">
        <v>20</v>
      </c>
      <c r="B282">
        <f t="shared" si="113"/>
        <v>57</v>
      </c>
      <c r="C282" s="6">
        <v>45.0</v>
      </c>
      <c r="D282" s="6">
        <v>5.5</v>
      </c>
      <c r="E282" s="6">
        <v>5.8</v>
      </c>
      <c r="F282" s="6">
        <v>0.7</v>
      </c>
    </row>
    <row r="283">
      <c r="A283" s="7" t="s">
        <v>21</v>
      </c>
      <c r="B283">
        <f t="shared" si="113"/>
        <v>30.7</v>
      </c>
      <c r="C283" s="6">
        <v>29.2</v>
      </c>
      <c r="D283" s="6">
        <v>0.5</v>
      </c>
      <c r="E283" s="6">
        <v>0.8</v>
      </c>
      <c r="F283" s="6">
        <v>0.2</v>
      </c>
    </row>
    <row r="284">
      <c r="A284" s="7" t="s">
        <v>22</v>
      </c>
      <c r="B284">
        <f t="shared" si="113"/>
        <v>7.2</v>
      </c>
      <c r="C284" s="6">
        <v>7.0</v>
      </c>
      <c r="D284" s="6">
        <v>0.0</v>
      </c>
      <c r="E284" s="6">
        <v>0.2</v>
      </c>
      <c r="F284" s="6">
        <v>0.0</v>
      </c>
    </row>
    <row r="287">
      <c r="A287" s="12" t="s">
        <v>7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2"/>
      <c r="C288" s="6" t="s">
        <v>44</v>
      </c>
      <c r="D288" s="6" t="s">
        <v>45</v>
      </c>
      <c r="E288" s="6" t="s">
        <v>46</v>
      </c>
      <c r="F288" s="6" t="s">
        <v>47</v>
      </c>
      <c r="G288" s="6" t="s">
        <v>48</v>
      </c>
    </row>
    <row r="289">
      <c r="A289" s="2"/>
    </row>
    <row r="290">
      <c r="A290" s="7" t="s">
        <v>15</v>
      </c>
      <c r="B290">
        <f t="shared" ref="B290:B295" si="115">sum(C290:G290)</f>
        <v>873.5</v>
      </c>
      <c r="C290" s="6">
        <f t="shared" ref="C290:G290" si="114">C291*4+C293*4+C294*9</f>
        <v>227.2</v>
      </c>
      <c r="D290" s="6">
        <f t="shared" si="114"/>
        <v>154</v>
      </c>
      <c r="E290" s="6">
        <f t="shared" si="114"/>
        <v>182</v>
      </c>
      <c r="F290" s="6">
        <f t="shared" si="114"/>
        <v>193.5</v>
      </c>
      <c r="G290" s="6">
        <f t="shared" si="114"/>
        <v>116.8</v>
      </c>
    </row>
    <row r="291">
      <c r="A291" s="7" t="s">
        <v>18</v>
      </c>
      <c r="B291">
        <f t="shared" si="115"/>
        <v>81.8</v>
      </c>
      <c r="C291" s="6">
        <v>1.8</v>
      </c>
      <c r="D291" s="6">
        <v>15.0</v>
      </c>
      <c r="E291" s="6">
        <v>4.0</v>
      </c>
      <c r="F291" s="6">
        <v>34.0</v>
      </c>
      <c r="G291" s="6">
        <v>27.0</v>
      </c>
    </row>
    <row r="292">
      <c r="A292" s="7" t="s">
        <v>19</v>
      </c>
      <c r="B292">
        <f t="shared" si="115"/>
        <v>8.1</v>
      </c>
      <c r="C292" s="6">
        <v>0.0</v>
      </c>
      <c r="D292" s="6">
        <v>0.0</v>
      </c>
      <c r="E292" s="6">
        <v>0.0</v>
      </c>
      <c r="F292" s="6">
        <v>5.0</v>
      </c>
      <c r="G292" s="6">
        <v>3.1</v>
      </c>
    </row>
    <row r="293">
      <c r="A293" s="7" t="s">
        <v>20</v>
      </c>
      <c r="B293">
        <f t="shared" si="115"/>
        <v>46.8</v>
      </c>
      <c r="C293" s="6">
        <v>19.0</v>
      </c>
      <c r="D293" s="6">
        <v>10.0</v>
      </c>
      <c r="E293" s="6">
        <v>10.0</v>
      </c>
      <c r="F293" s="6">
        <v>6.5</v>
      </c>
      <c r="G293" s="6">
        <v>1.3</v>
      </c>
    </row>
    <row r="294">
      <c r="A294" s="7" t="s">
        <v>21</v>
      </c>
      <c r="B294">
        <f t="shared" si="115"/>
        <v>39.9</v>
      </c>
      <c r="C294" s="6">
        <v>16.0</v>
      </c>
      <c r="D294" s="6">
        <v>6.0</v>
      </c>
      <c r="E294" s="6">
        <v>14.0</v>
      </c>
      <c r="F294" s="6">
        <v>3.5</v>
      </c>
      <c r="G294" s="6">
        <v>0.4</v>
      </c>
    </row>
    <row r="295">
      <c r="A295" s="7" t="s">
        <v>22</v>
      </c>
      <c r="B295">
        <f t="shared" si="115"/>
        <v>13.6</v>
      </c>
      <c r="C295" s="6">
        <v>5.0</v>
      </c>
      <c r="D295" s="6">
        <v>4.0</v>
      </c>
      <c r="E295" s="6">
        <v>4.0</v>
      </c>
      <c r="F295" s="6">
        <v>0.5</v>
      </c>
      <c r="G295" s="6">
        <v>0.1</v>
      </c>
    </row>
    <row r="299">
      <c r="A299" s="12" t="s">
        <v>11</v>
      </c>
      <c r="B299" s="8" t="s">
        <v>54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2"/>
    </row>
    <row r="301">
      <c r="A301" s="7" t="s">
        <v>15</v>
      </c>
      <c r="B301" s="6">
        <v>240.0</v>
      </c>
    </row>
    <row r="302">
      <c r="A302" s="7" t="s">
        <v>18</v>
      </c>
      <c r="B302" s="6">
        <v>4.8</v>
      </c>
    </row>
    <row r="303">
      <c r="A303" s="7" t="s">
        <v>19</v>
      </c>
      <c r="B303" s="6">
        <v>0.0</v>
      </c>
    </row>
    <row r="304">
      <c r="A304" s="7" t="s">
        <v>20</v>
      </c>
      <c r="B304" s="6">
        <v>45.5</v>
      </c>
    </row>
    <row r="305">
      <c r="A305" s="7" t="s">
        <v>21</v>
      </c>
      <c r="B305" s="6">
        <v>4.8</v>
      </c>
    </row>
    <row r="306">
      <c r="A306" s="7" t="s">
        <v>22</v>
      </c>
      <c r="B306" s="6">
        <v>1.2</v>
      </c>
    </row>
    <row r="307">
      <c r="A307" s="2"/>
    </row>
    <row r="309">
      <c r="A309" s="8" t="s">
        <v>8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C310" s="6" t="s">
        <v>57</v>
      </c>
      <c r="D310" s="6" t="s">
        <v>58</v>
      </c>
      <c r="E310" s="6" t="s">
        <v>59</v>
      </c>
      <c r="F310" s="6" t="s">
        <v>60</v>
      </c>
    </row>
    <row r="312">
      <c r="A312" s="7" t="s">
        <v>15</v>
      </c>
      <c r="B312">
        <f t="shared" ref="B312:B317" si="116">sum(C312:F312)</f>
        <v>430</v>
      </c>
      <c r="C312" s="6">
        <v>150.0</v>
      </c>
      <c r="D312" s="6">
        <v>50.0</v>
      </c>
      <c r="E312" s="6">
        <v>100.0</v>
      </c>
      <c r="F312" s="6">
        <v>130.0</v>
      </c>
    </row>
    <row r="313">
      <c r="A313" s="7" t="s">
        <v>18</v>
      </c>
      <c r="B313">
        <f t="shared" si="116"/>
        <v>63.8</v>
      </c>
      <c r="C313" s="6">
        <v>23.0</v>
      </c>
      <c r="D313" s="6">
        <v>13.0</v>
      </c>
      <c r="E313" s="6">
        <v>25.0</v>
      </c>
      <c r="F313" s="6">
        <v>2.8</v>
      </c>
    </row>
    <row r="314">
      <c r="A314" s="7" t="s">
        <v>19</v>
      </c>
      <c r="B314">
        <f t="shared" si="116"/>
        <v>3.4</v>
      </c>
      <c r="C314" s="6">
        <v>0.0</v>
      </c>
      <c r="D314" s="6">
        <v>2.0</v>
      </c>
      <c r="E314" s="6">
        <v>0.0</v>
      </c>
      <c r="F314" s="6">
        <v>1.4</v>
      </c>
    </row>
    <row r="315">
      <c r="A315" s="7" t="s">
        <v>20</v>
      </c>
      <c r="B315">
        <f t="shared" si="116"/>
        <v>9</v>
      </c>
      <c r="C315" s="6">
        <v>5.0</v>
      </c>
      <c r="D315" s="6">
        <v>1.0</v>
      </c>
      <c r="E315" s="6">
        <v>0.0</v>
      </c>
      <c r="F315" s="6">
        <v>3.0</v>
      </c>
    </row>
    <row r="316">
      <c r="A316" s="7" t="s">
        <v>21</v>
      </c>
      <c r="B316">
        <f t="shared" si="116"/>
        <v>18</v>
      </c>
      <c r="C316" s="6">
        <v>5.0</v>
      </c>
      <c r="D316" s="6">
        <v>0.0</v>
      </c>
      <c r="E316" s="6">
        <v>0.0</v>
      </c>
      <c r="F316" s="6">
        <v>13.0</v>
      </c>
    </row>
    <row r="317">
      <c r="A317" s="7" t="s">
        <v>22</v>
      </c>
      <c r="B317">
        <f t="shared" si="116"/>
        <v>4.2</v>
      </c>
      <c r="C317" s="6">
        <v>3.0</v>
      </c>
      <c r="D317" s="6">
        <v>0.0</v>
      </c>
      <c r="E317" s="6">
        <v>0.0</v>
      </c>
      <c r="F317" s="6">
        <v>1.2</v>
      </c>
    </row>
    <row r="318">
      <c r="A318" s="2"/>
    </row>
    <row r="319">
      <c r="A319" s="2"/>
    </row>
    <row r="320">
      <c r="A320" s="22" t="s">
        <v>61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"/>
      <c r="C321" s="6" t="s">
        <v>62</v>
      </c>
      <c r="D321" s="6" t="s">
        <v>63</v>
      </c>
      <c r="E321" s="6" t="s">
        <v>64</v>
      </c>
    </row>
    <row r="322">
      <c r="A322" s="2"/>
    </row>
    <row r="323">
      <c r="A323" s="7" t="s">
        <v>15</v>
      </c>
      <c r="B323">
        <f t="shared" ref="B323:B328" si="117">sum(C323:E323)</f>
        <v>182</v>
      </c>
      <c r="C323" s="6">
        <v>16.0</v>
      </c>
      <c r="D323" s="6">
        <v>102.0</v>
      </c>
      <c r="E323" s="6">
        <v>64.0</v>
      </c>
    </row>
    <row r="324">
      <c r="A324" s="7" t="s">
        <v>18</v>
      </c>
      <c r="B324">
        <f t="shared" si="117"/>
        <v>47.5</v>
      </c>
      <c r="C324" s="6">
        <v>3.5</v>
      </c>
      <c r="D324" s="6">
        <v>27.0</v>
      </c>
      <c r="E324" s="6">
        <v>17.0</v>
      </c>
    </row>
    <row r="325">
      <c r="A325" s="7" t="s">
        <v>19</v>
      </c>
      <c r="B325">
        <f t="shared" si="117"/>
        <v>7.1</v>
      </c>
      <c r="C325" s="6">
        <v>1.1</v>
      </c>
      <c r="D325" s="6">
        <v>6.0</v>
      </c>
      <c r="E325" s="6">
        <v>0.0</v>
      </c>
    </row>
    <row r="326">
      <c r="A326" s="7" t="s">
        <v>20</v>
      </c>
      <c r="B326">
        <f t="shared" si="117"/>
        <v>1.6</v>
      </c>
      <c r="C326" s="6">
        <v>1.0</v>
      </c>
      <c r="D326" s="6">
        <v>0.6</v>
      </c>
      <c r="E326" s="6">
        <v>0.0</v>
      </c>
    </row>
    <row r="327">
      <c r="A327" s="7" t="s">
        <v>21</v>
      </c>
      <c r="B327">
        <f t="shared" si="117"/>
        <v>0</v>
      </c>
      <c r="C327" s="6">
        <v>0.0</v>
      </c>
      <c r="D327" s="6">
        <v>0.0</v>
      </c>
      <c r="E327" s="6">
        <v>0.0</v>
      </c>
    </row>
    <row r="328">
      <c r="A328" s="7" t="s">
        <v>22</v>
      </c>
      <c r="B328">
        <f t="shared" si="117"/>
        <v>0</v>
      </c>
      <c r="C328" s="6">
        <v>0.0</v>
      </c>
      <c r="D328" s="6">
        <v>0.0</v>
      </c>
      <c r="E328" s="6">
        <v>0.0</v>
      </c>
    </row>
    <row r="329">
      <c r="A329" s="2"/>
    </row>
    <row r="330">
      <c r="A330" s="2"/>
    </row>
    <row r="331">
      <c r="A331" s="22" t="s">
        <v>13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"/>
      <c r="C332" s="6" t="s">
        <v>65</v>
      </c>
      <c r="D332" s="6" t="s">
        <v>66</v>
      </c>
    </row>
    <row r="333">
      <c r="A333" s="2"/>
    </row>
    <row r="334">
      <c r="A334" s="7" t="s">
        <v>15</v>
      </c>
      <c r="B334">
        <f t="shared" ref="B334:B339" si="118">SUM(C334:D334)</f>
        <v>186.5</v>
      </c>
      <c r="C334" s="6">
        <v>86.5</v>
      </c>
      <c r="D334" s="6">
        <v>100.0</v>
      </c>
    </row>
    <row r="335">
      <c r="A335" s="7" t="s">
        <v>18</v>
      </c>
      <c r="B335">
        <f t="shared" si="118"/>
        <v>12.9</v>
      </c>
      <c r="C335" s="6">
        <v>3.3</v>
      </c>
      <c r="D335" s="6">
        <v>9.6</v>
      </c>
    </row>
    <row r="336">
      <c r="A336" s="7" t="s">
        <v>19</v>
      </c>
      <c r="B336">
        <f t="shared" si="118"/>
        <v>1.8</v>
      </c>
      <c r="C336" s="6">
        <v>1.8</v>
      </c>
      <c r="D336" s="6">
        <v>0.0</v>
      </c>
    </row>
    <row r="337">
      <c r="A337" s="7" t="s">
        <v>20</v>
      </c>
      <c r="B337">
        <f t="shared" si="118"/>
        <v>9.5</v>
      </c>
      <c r="C337" s="6">
        <v>3.0</v>
      </c>
      <c r="D337" s="6">
        <v>6.5</v>
      </c>
    </row>
    <row r="338">
      <c r="A338" s="7" t="s">
        <v>21</v>
      </c>
      <c r="B338">
        <f t="shared" si="118"/>
        <v>11.5</v>
      </c>
      <c r="C338" s="6">
        <v>7.5</v>
      </c>
      <c r="D338" s="6">
        <v>4.0</v>
      </c>
    </row>
    <row r="339">
      <c r="A339" s="7" t="s">
        <v>22</v>
      </c>
      <c r="B339">
        <f t="shared" si="118"/>
        <v>3</v>
      </c>
      <c r="C339" s="6">
        <v>0.5</v>
      </c>
      <c r="D339" s="6">
        <v>2.5</v>
      </c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  <row r="1018">
      <c r="A1018" s="2"/>
    </row>
    <row r="1019">
      <c r="A1019" s="2"/>
    </row>
    <row r="1020">
      <c r="A1020" s="2"/>
    </row>
    <row r="1021">
      <c r="A1021" s="2"/>
    </row>
    <row r="1022">
      <c r="A1022" s="2"/>
    </row>
    <row r="1023">
      <c r="A1023" s="2"/>
    </row>
    <row r="1024">
      <c r="A1024" s="2"/>
    </row>
    <row r="1025">
      <c r="A1025" s="2"/>
    </row>
    <row r="1026">
      <c r="A1026" s="2"/>
    </row>
    <row r="1027">
      <c r="A1027" s="2"/>
    </row>
    <row r="1028">
      <c r="A1028" s="2"/>
    </row>
    <row r="1029">
      <c r="A1029" s="2"/>
    </row>
    <row r="1030">
      <c r="A1030" s="2"/>
    </row>
    <row r="1031">
      <c r="A1031" s="2"/>
    </row>
    <row r="1032">
      <c r="A1032" s="2"/>
    </row>
    <row r="1033">
      <c r="A1033" s="2"/>
    </row>
    <row r="1034">
      <c r="A1034" s="2"/>
    </row>
    <row r="1035">
      <c r="A1035" s="2"/>
    </row>
    <row r="1036">
      <c r="A1036" s="2"/>
    </row>
    <row r="1037">
      <c r="A1037" s="2"/>
    </row>
    <row r="1038">
      <c r="A1038" s="2"/>
    </row>
    <row r="1039">
      <c r="A1039" s="2"/>
    </row>
    <row r="1040">
      <c r="A1040" s="2"/>
    </row>
    <row r="1041">
      <c r="A1041" s="2"/>
    </row>
    <row r="1042">
      <c r="A1042" s="2"/>
    </row>
    <row r="1043">
      <c r="A1043" s="2"/>
    </row>
    <row r="1044">
      <c r="A1044" s="2"/>
    </row>
    <row r="1045">
      <c r="A1045" s="2"/>
    </row>
    <row r="1046">
      <c r="A1046" s="2"/>
    </row>
    <row r="1047">
      <c r="A1047" s="2"/>
    </row>
    <row r="1048">
      <c r="A1048" s="2"/>
    </row>
    <row r="1049">
      <c r="A1049" s="2"/>
    </row>
    <row r="1050">
      <c r="A1050" s="2"/>
    </row>
    <row r="1051">
      <c r="A1051" s="2"/>
    </row>
    <row r="1052">
      <c r="A1052" s="2"/>
    </row>
    <row r="1053">
      <c r="A1053" s="2"/>
    </row>
    <row r="1054">
      <c r="A1054" s="2"/>
    </row>
    <row r="1055">
      <c r="A1055" s="2"/>
    </row>
    <row r="1056">
      <c r="A1056" s="2"/>
    </row>
    <row r="1057">
      <c r="A1057" s="2"/>
    </row>
    <row r="1058">
      <c r="A1058" s="2"/>
    </row>
    <row r="1059">
      <c r="A1059" s="2"/>
    </row>
    <row r="1060">
      <c r="A1060" s="2"/>
    </row>
    <row r="1061">
      <c r="A1061" s="2"/>
    </row>
    <row r="1062">
      <c r="A1062" s="2"/>
    </row>
    <row r="1063">
      <c r="A1063" s="2"/>
    </row>
    <row r="1064">
      <c r="A1064" s="2"/>
    </row>
    <row r="1065">
      <c r="A1065" s="2"/>
    </row>
    <row r="1066">
      <c r="A1066" s="2"/>
    </row>
    <row r="1067">
      <c r="A1067" s="2"/>
    </row>
    <row r="1068">
      <c r="A1068" s="2"/>
    </row>
    <row r="1069">
      <c r="A1069" s="2"/>
    </row>
    <row r="1070">
      <c r="A1070" s="2"/>
    </row>
    <row r="1071">
      <c r="A1071" s="2"/>
    </row>
    <row r="1072">
      <c r="A1072" s="2"/>
    </row>
    <row r="1073">
      <c r="A1073" s="2"/>
    </row>
    <row r="1074">
      <c r="A1074" s="2"/>
    </row>
    <row r="1075">
      <c r="A1075" s="2"/>
    </row>
    <row r="1076">
      <c r="A1076" s="2"/>
    </row>
    <row r="1077">
      <c r="A1077" s="2"/>
    </row>
    <row r="1078">
      <c r="A1078" s="2"/>
    </row>
    <row r="1079">
      <c r="A1079" s="2"/>
    </row>
    <row r="1080">
      <c r="A1080" s="2"/>
    </row>
    <row r="1081">
      <c r="A1081" s="2"/>
    </row>
    <row r="1082">
      <c r="A1082" s="2"/>
    </row>
    <row r="1083">
      <c r="A1083" s="2"/>
    </row>
    <row r="1084">
      <c r="A1084" s="2"/>
    </row>
    <row r="1085">
      <c r="A1085" s="2"/>
    </row>
    <row r="1086">
      <c r="A1086" s="2"/>
    </row>
    <row r="1087">
      <c r="A1087" s="2"/>
    </row>
    <row r="1088">
      <c r="A1088" s="2"/>
    </row>
    <row r="1089">
      <c r="A1089" s="2"/>
    </row>
    <row r="1090">
      <c r="A1090" s="2"/>
    </row>
    <row r="1091">
      <c r="A1091" s="2"/>
    </row>
    <row r="1092">
      <c r="A1092" s="2"/>
    </row>
    <row r="1093">
      <c r="A1093" s="2"/>
    </row>
    <row r="1094">
      <c r="A1094" s="2"/>
    </row>
    <row r="1095">
      <c r="A1095" s="2"/>
    </row>
    <row r="1096">
      <c r="A1096" s="2"/>
    </row>
    <row r="1097">
      <c r="A1097" s="2"/>
    </row>
    <row r="1098">
      <c r="A1098" s="2"/>
    </row>
    <row r="1099">
      <c r="A1099" s="2"/>
    </row>
    <row r="1100">
      <c r="A1100" s="2"/>
    </row>
    <row r="1101">
      <c r="A1101" s="2"/>
    </row>
    <row r="1102">
      <c r="A1102" s="2"/>
    </row>
    <row r="1103">
      <c r="A1103" s="2"/>
    </row>
    <row r="1104">
      <c r="A1104" s="2"/>
    </row>
    <row r="1105">
      <c r="A1105" s="2"/>
    </row>
    <row r="1106">
      <c r="A1106" s="2"/>
    </row>
    <row r="1107">
      <c r="A1107" s="2"/>
    </row>
    <row r="1108">
      <c r="A1108" s="2"/>
    </row>
    <row r="1109">
      <c r="A1109" s="2"/>
    </row>
    <row r="1110">
      <c r="A1110" s="2"/>
    </row>
    <row r="1111">
      <c r="A1111" s="2"/>
    </row>
    <row r="1112">
      <c r="A1112" s="2"/>
    </row>
    <row r="1113">
      <c r="A1113" s="2"/>
    </row>
    <row r="1114">
      <c r="A1114" s="2"/>
    </row>
    <row r="1115">
      <c r="A1115" s="2"/>
    </row>
    <row r="1116">
      <c r="A1116" s="2"/>
    </row>
    <row r="1117">
      <c r="A1117" s="2"/>
    </row>
    <row r="1118">
      <c r="A1118" s="2"/>
    </row>
    <row r="1119">
      <c r="A1119" s="2"/>
    </row>
    <row r="1120">
      <c r="A1120" s="2"/>
    </row>
    <row r="1121">
      <c r="A1121" s="2"/>
    </row>
    <row r="1122">
      <c r="A1122" s="2"/>
    </row>
    <row r="1123">
      <c r="A1123" s="2"/>
    </row>
    <row r="1124">
      <c r="A1124" s="2"/>
    </row>
    <row r="1125">
      <c r="A1125" s="2"/>
    </row>
    <row r="1126">
      <c r="A1126" s="2"/>
    </row>
    <row r="1127">
      <c r="A1127" s="2"/>
    </row>
    <row r="1128">
      <c r="A1128" s="2"/>
    </row>
    <row r="1129">
      <c r="A1129" s="2"/>
    </row>
    <row r="1130">
      <c r="A1130" s="2"/>
    </row>
    <row r="1131">
      <c r="A1131" s="2"/>
    </row>
    <row r="1132">
      <c r="A1132" s="2"/>
    </row>
    <row r="1133">
      <c r="A1133" s="2"/>
    </row>
    <row r="1134">
      <c r="A1134" s="2"/>
    </row>
    <row r="1135">
      <c r="A1135" s="2"/>
    </row>
    <row r="1136">
      <c r="A1136" s="2"/>
    </row>
    <row r="1137">
      <c r="A1137" s="2"/>
    </row>
    <row r="1138">
      <c r="A1138" s="2"/>
    </row>
    <row r="1139">
      <c r="A1139" s="2"/>
    </row>
    <row r="1140">
      <c r="A1140" s="2"/>
    </row>
    <row r="1141">
      <c r="A1141" s="2"/>
    </row>
    <row r="1142">
      <c r="A1142" s="2"/>
    </row>
    <row r="1143">
      <c r="A1143" s="2"/>
    </row>
    <row r="1144">
      <c r="A1144" s="2"/>
    </row>
    <row r="1145">
      <c r="A1145" s="2"/>
    </row>
    <row r="1146">
      <c r="A1146" s="2"/>
    </row>
    <row r="1147">
      <c r="A1147" s="2"/>
    </row>
    <row r="1148">
      <c r="A1148" s="2"/>
    </row>
    <row r="1149">
      <c r="A1149" s="2"/>
    </row>
    <row r="1150">
      <c r="A1150" s="2"/>
    </row>
    <row r="1151">
      <c r="A115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3" t="s">
        <v>5</v>
      </c>
      <c r="M1" s="4"/>
      <c r="N1" s="3" t="s">
        <v>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10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11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14</v>
      </c>
      <c r="B11" s="10"/>
      <c r="C11" s="10" t="s">
        <v>16</v>
      </c>
      <c r="D11" s="10" t="s">
        <v>17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5" t="s">
        <v>15</v>
      </c>
      <c r="B12" s="3">
        <f t="shared" ref="B12:D12" si="1">B13*4+B15*4+B16*9</f>
        <v>3820</v>
      </c>
      <c r="C12" s="3">
        <f t="shared" si="1"/>
        <v>3770</v>
      </c>
      <c r="D12" s="3">
        <f t="shared" si="1"/>
        <v>4030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18</v>
      </c>
      <c r="B13" s="3">
        <v>530.0</v>
      </c>
      <c r="C13" s="3">
        <v>550.0</v>
      </c>
      <c r="D13" s="3">
        <v>550.0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19</v>
      </c>
      <c r="B14" s="3">
        <v>35.0</v>
      </c>
      <c r="C14" s="3">
        <v>30.0</v>
      </c>
      <c r="D14" s="3">
        <v>40.0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20</v>
      </c>
      <c r="B15" s="3">
        <v>200.0</v>
      </c>
      <c r="C15" s="3">
        <v>190.0</v>
      </c>
      <c r="D15" s="3">
        <v>210.0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21</v>
      </c>
      <c r="B16" s="3">
        <v>100.0</v>
      </c>
      <c r="C16" s="3">
        <v>90.0</v>
      </c>
      <c r="D16" s="3">
        <v>110.0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22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 t="s">
        <v>23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"/>
      <c r="B21" s="16" t="s">
        <v>7</v>
      </c>
      <c r="C21" s="4"/>
      <c r="D21" s="16" t="s">
        <v>9</v>
      </c>
      <c r="E21" s="17" t="s">
        <v>25</v>
      </c>
      <c r="F21" s="17" t="s">
        <v>31</v>
      </c>
      <c r="G21" s="17"/>
      <c r="H21" s="4"/>
      <c r="I21" s="16" t="s">
        <v>33</v>
      </c>
      <c r="J21" s="4"/>
      <c r="K21" s="16" t="s">
        <v>11</v>
      </c>
      <c r="L21" s="4"/>
      <c r="M21" s="16" t="s">
        <v>13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15</v>
      </c>
      <c r="B22" s="16">
        <f>B23*4+B25*4+B26*9</f>
        <v>947</v>
      </c>
      <c r="C22" s="3"/>
      <c r="D22" s="16">
        <f t="shared" ref="D22:F22" si="2">D23*4+D25*4+D26*9</f>
        <v>1412</v>
      </c>
      <c r="E22" s="17">
        <f t="shared" si="2"/>
        <v>942</v>
      </c>
      <c r="F22" s="17">
        <f t="shared" si="2"/>
        <v>470</v>
      </c>
      <c r="G22" s="17"/>
      <c r="H22" s="3"/>
      <c r="I22" s="16">
        <f>I23*4+I25*4+I26*9</f>
        <v>942</v>
      </c>
      <c r="J22" s="3"/>
      <c r="K22" s="16">
        <f>K23*4+K25*4+K26*9</f>
        <v>379.15</v>
      </c>
      <c r="L22" s="3"/>
      <c r="M22" s="16">
        <f t="shared" ref="M22:N22" si="3">M23*4+M25*4+M26*9</f>
        <v>193.75</v>
      </c>
      <c r="N22" s="3">
        <f t="shared" si="3"/>
        <v>3873.9</v>
      </c>
      <c r="O22" s="4">
        <f t="shared" ref="O22:O27" si="4">N22-B12</f>
        <v>53.9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18</v>
      </c>
      <c r="B23" s="16">
        <v>100.0</v>
      </c>
      <c r="C23" s="4"/>
      <c r="D23" s="16">
        <f t="shared" ref="D23:D26" si="5">SUM(E23:G23)</f>
        <v>240</v>
      </c>
      <c r="E23" s="17">
        <v>150.0</v>
      </c>
      <c r="F23" s="17">
        <v>90.0</v>
      </c>
      <c r="G23" s="17"/>
      <c r="H23" s="4"/>
      <c r="I23" s="16">
        <v>150.0</v>
      </c>
      <c r="J23" s="4"/>
      <c r="K23" s="21">
        <f t="shared" ref="K23:K27" si="6">B219+B228</f>
        <v>32.95</v>
      </c>
      <c r="L23" s="4"/>
      <c r="M23" s="21">
        <f t="shared" ref="M23:M24" si="7">B238</f>
        <v>12.9</v>
      </c>
      <c r="N23" s="4">
        <f t="shared" ref="N23:N27" si="8">B23+D23+I23+K23+M23</f>
        <v>535.85</v>
      </c>
      <c r="O23" s="4">
        <f t="shared" si="4"/>
        <v>5.85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19</v>
      </c>
      <c r="B24" s="16">
        <v>11.0</v>
      </c>
      <c r="C24" s="4"/>
      <c r="D24" s="16">
        <f t="shared" si="5"/>
        <v>16</v>
      </c>
      <c r="E24" s="17">
        <v>10.0</v>
      </c>
      <c r="F24" s="17">
        <v>6.0</v>
      </c>
      <c r="G24" s="17"/>
      <c r="H24" s="4"/>
      <c r="I24" s="16">
        <v>10.0</v>
      </c>
      <c r="J24" s="4"/>
      <c r="K24" s="21">
        <f t="shared" si="6"/>
        <v>0.05</v>
      </c>
      <c r="L24" s="4"/>
      <c r="M24" s="21">
        <f t="shared" si="7"/>
        <v>1.8</v>
      </c>
      <c r="N24" s="4">
        <f t="shared" si="8"/>
        <v>38.85</v>
      </c>
      <c r="O24" s="4">
        <f t="shared" si="4"/>
        <v>3.85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20</v>
      </c>
      <c r="B25" s="16">
        <v>49.0</v>
      </c>
      <c r="C25" s="4"/>
      <c r="D25" s="16">
        <f t="shared" si="5"/>
        <v>50</v>
      </c>
      <c r="E25" s="17">
        <v>45.0</v>
      </c>
      <c r="F25" s="17">
        <v>5.0</v>
      </c>
      <c r="G25" s="17"/>
      <c r="H25" s="4"/>
      <c r="I25" s="16">
        <v>45.0</v>
      </c>
      <c r="J25" s="4"/>
      <c r="K25" s="21">
        <f t="shared" si="6"/>
        <v>47.325</v>
      </c>
      <c r="L25" s="4"/>
      <c r="M25" s="16">
        <v>10.0</v>
      </c>
      <c r="N25" s="4">
        <f t="shared" si="8"/>
        <v>201.325</v>
      </c>
      <c r="O25" s="4">
        <f t="shared" si="4"/>
        <v>1.325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21</v>
      </c>
      <c r="B26" s="16">
        <v>39.0</v>
      </c>
      <c r="C26" s="4"/>
      <c r="D26" s="16">
        <f t="shared" si="5"/>
        <v>28</v>
      </c>
      <c r="E26" s="17">
        <v>18.0</v>
      </c>
      <c r="F26" s="17">
        <v>10.0</v>
      </c>
      <c r="G26" s="17"/>
      <c r="H26" s="4"/>
      <c r="I26" s="16">
        <v>18.0</v>
      </c>
      <c r="J26" s="4"/>
      <c r="K26" s="21">
        <f t="shared" si="6"/>
        <v>6.45</v>
      </c>
      <c r="L26" s="4"/>
      <c r="M26" s="21">
        <f t="shared" ref="M26:M27" si="9">B241</f>
        <v>11.35</v>
      </c>
      <c r="N26" s="4">
        <f t="shared" si="8"/>
        <v>102.8</v>
      </c>
      <c r="O26" s="4">
        <f t="shared" si="4"/>
        <v>2.8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22</v>
      </c>
      <c r="B27" s="21"/>
      <c r="C27" s="4"/>
      <c r="D27" s="21"/>
      <c r="E27" s="24"/>
      <c r="F27" s="24"/>
      <c r="G27" s="24"/>
      <c r="H27" s="4"/>
      <c r="I27" s="21"/>
      <c r="J27" s="4"/>
      <c r="K27" s="21">
        <f t="shared" si="6"/>
        <v>2.2</v>
      </c>
      <c r="L27" s="4"/>
      <c r="M27" s="21">
        <f t="shared" si="9"/>
        <v>3.155</v>
      </c>
      <c r="N27" s="4">
        <f t="shared" si="8"/>
        <v>5.355</v>
      </c>
      <c r="O27" s="4">
        <f t="shared" si="4"/>
        <v>5.355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 t="s">
        <v>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5" t="s">
        <v>49</v>
      </c>
      <c r="B30" s="4"/>
      <c r="C30" s="3" t="s">
        <v>44</v>
      </c>
      <c r="D30" s="3" t="s">
        <v>45</v>
      </c>
      <c r="E30" s="3" t="s">
        <v>46</v>
      </c>
      <c r="F30" s="3" t="s">
        <v>51</v>
      </c>
      <c r="G30" s="3" t="s">
        <v>48</v>
      </c>
      <c r="H30" s="4"/>
      <c r="I30" s="4"/>
      <c r="J30" s="4"/>
      <c r="K30" s="4"/>
      <c r="L30" s="4"/>
      <c r="M30" s="4"/>
      <c r="N30" s="4"/>
      <c r="O30" s="4"/>
      <c r="P30" s="3" t="s">
        <v>52</v>
      </c>
      <c r="Q30" s="3" t="s">
        <v>53</v>
      </c>
      <c r="R30" s="3" t="s">
        <v>55</v>
      </c>
      <c r="S30" s="3" t="s">
        <v>56</v>
      </c>
      <c r="T30" s="4"/>
      <c r="U30" s="4"/>
      <c r="V30" s="4"/>
      <c r="W30" s="4"/>
      <c r="X30" s="4"/>
      <c r="Y30" s="4"/>
      <c r="Z30" s="4"/>
    </row>
    <row r="31">
      <c r="A31" s="4"/>
      <c r="B31" s="4"/>
      <c r="C31" s="3">
        <v>3.0</v>
      </c>
      <c r="D31" s="3">
        <v>3.0</v>
      </c>
      <c r="E31" s="3">
        <v>2.0</v>
      </c>
      <c r="F31" s="3">
        <v>0.75</v>
      </c>
      <c r="G31" s="3">
        <v>1.0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15</v>
      </c>
      <c r="B32" s="4">
        <f t="shared" ref="B32:B37" si="12">sum(C32:G32)</f>
        <v>954.45</v>
      </c>
      <c r="C32" s="3">
        <f t="shared" ref="C32:G32" si="10">C33*4+C35*4+C36*9</f>
        <v>214.2</v>
      </c>
      <c r="D32" s="3">
        <f t="shared" si="10"/>
        <v>151.2</v>
      </c>
      <c r="E32" s="3">
        <f t="shared" si="10"/>
        <v>182</v>
      </c>
      <c r="F32" s="3">
        <f t="shared" si="10"/>
        <v>290.25</v>
      </c>
      <c r="G32" s="3">
        <f t="shared" si="10"/>
        <v>116.8</v>
      </c>
      <c r="H32" s="4"/>
      <c r="I32" s="4"/>
      <c r="J32" s="4"/>
      <c r="K32" s="4"/>
      <c r="L32" s="4"/>
      <c r="M32" s="4"/>
      <c r="N32" s="4"/>
      <c r="O32" s="5" t="s">
        <v>15</v>
      </c>
      <c r="P32" s="3">
        <f t="shared" ref="P32:S32" si="11">P33*4+P35*4+P36*9</f>
        <v>71.4</v>
      </c>
      <c r="Q32" s="3">
        <f t="shared" si="11"/>
        <v>50.4</v>
      </c>
      <c r="R32" s="3">
        <f t="shared" si="11"/>
        <v>91</v>
      </c>
      <c r="S32" s="3">
        <f t="shared" si="11"/>
        <v>387</v>
      </c>
      <c r="T32" s="4"/>
      <c r="U32" s="4"/>
      <c r="V32" s="4"/>
      <c r="W32" s="4"/>
      <c r="X32" s="4"/>
      <c r="Y32" s="4"/>
      <c r="Z32" s="4"/>
    </row>
    <row r="33">
      <c r="A33" s="5" t="s">
        <v>18</v>
      </c>
      <c r="B33" s="4">
        <f t="shared" si="12"/>
        <v>98.2</v>
      </c>
      <c r="C33" s="3">
        <f t="shared" ref="C33:F33" si="13">C31*P33</f>
        <v>1.8</v>
      </c>
      <c r="D33" s="3">
        <f t="shared" si="13"/>
        <v>14.4</v>
      </c>
      <c r="E33" s="3">
        <f t="shared" si="13"/>
        <v>4</v>
      </c>
      <c r="F33" s="3">
        <f t="shared" si="13"/>
        <v>51</v>
      </c>
      <c r="G33" s="3">
        <f>G31*P42</f>
        <v>27</v>
      </c>
      <c r="H33" s="4"/>
      <c r="I33" s="4"/>
      <c r="J33" s="4"/>
      <c r="K33" s="4"/>
      <c r="L33" s="4"/>
      <c r="M33" s="4"/>
      <c r="N33" s="4"/>
      <c r="O33" s="5" t="s">
        <v>18</v>
      </c>
      <c r="P33" s="3">
        <v>0.6</v>
      </c>
      <c r="Q33" s="3">
        <v>4.8</v>
      </c>
      <c r="R33" s="3">
        <v>2.0</v>
      </c>
      <c r="S33" s="3">
        <v>68.0</v>
      </c>
      <c r="T33" s="4"/>
      <c r="U33" s="4"/>
      <c r="V33" s="4"/>
      <c r="W33" s="4"/>
      <c r="X33" s="4"/>
      <c r="Y33" s="4"/>
      <c r="Z33" s="4"/>
    </row>
    <row r="34">
      <c r="A34" s="5" t="s">
        <v>19</v>
      </c>
      <c r="B34" s="4">
        <f t="shared" si="12"/>
        <v>10.6</v>
      </c>
      <c r="C34" s="3">
        <f t="shared" ref="C34:F34" si="14">C31*P34</f>
        <v>0</v>
      </c>
      <c r="D34" s="3">
        <f t="shared" si="14"/>
        <v>0</v>
      </c>
      <c r="E34" s="3">
        <f t="shared" si="14"/>
        <v>0</v>
      </c>
      <c r="F34" s="3">
        <f t="shared" si="14"/>
        <v>7.5</v>
      </c>
      <c r="G34" s="3">
        <f>G31*P43</f>
        <v>3.1</v>
      </c>
      <c r="H34" s="4"/>
      <c r="I34" s="4"/>
      <c r="J34" s="4"/>
      <c r="K34" s="4"/>
      <c r="L34" s="4"/>
      <c r="M34" s="4"/>
      <c r="N34" s="4"/>
      <c r="O34" s="5" t="s">
        <v>19</v>
      </c>
      <c r="P34" s="3">
        <v>0.0</v>
      </c>
      <c r="Q34" s="3">
        <v>0.0</v>
      </c>
      <c r="R34" s="3">
        <v>0.0</v>
      </c>
      <c r="S34" s="3">
        <v>10.0</v>
      </c>
      <c r="T34" s="4"/>
      <c r="U34" s="4"/>
      <c r="V34" s="4"/>
      <c r="W34" s="4"/>
      <c r="X34" s="4"/>
      <c r="Y34" s="4"/>
      <c r="Z34" s="4"/>
    </row>
    <row r="35">
      <c r="A35" s="5" t="s">
        <v>20</v>
      </c>
      <c r="B35" s="4">
        <f t="shared" si="12"/>
        <v>48.95</v>
      </c>
      <c r="C35" s="3">
        <f t="shared" ref="C35:F35" si="15">C31*P35</f>
        <v>18</v>
      </c>
      <c r="D35" s="3">
        <f t="shared" si="15"/>
        <v>9.9</v>
      </c>
      <c r="E35" s="3">
        <f t="shared" si="15"/>
        <v>10</v>
      </c>
      <c r="F35" s="3">
        <f t="shared" si="15"/>
        <v>9.75</v>
      </c>
      <c r="G35" s="3">
        <f>G31*P44</f>
        <v>1.3</v>
      </c>
      <c r="H35" s="4"/>
      <c r="I35" s="4"/>
      <c r="J35" s="4"/>
      <c r="K35" s="4"/>
      <c r="L35" s="4"/>
      <c r="M35" s="4"/>
      <c r="N35" s="4"/>
      <c r="O35" s="5" t="s">
        <v>20</v>
      </c>
      <c r="P35" s="3">
        <v>6.0</v>
      </c>
      <c r="Q35" s="3">
        <v>3.3</v>
      </c>
      <c r="R35" s="3">
        <v>5.0</v>
      </c>
      <c r="S35" s="3">
        <v>13.0</v>
      </c>
      <c r="T35" s="4"/>
      <c r="U35" s="4"/>
      <c r="V35" s="4"/>
      <c r="W35" s="4"/>
      <c r="X35" s="4"/>
      <c r="Y35" s="4"/>
      <c r="Z35" s="4"/>
    </row>
    <row r="36">
      <c r="A36" s="5" t="s">
        <v>21</v>
      </c>
      <c r="B36" s="4">
        <f t="shared" si="12"/>
        <v>40.65</v>
      </c>
      <c r="C36" s="3">
        <f t="shared" ref="C36:F36" si="16">C31*P36</f>
        <v>15</v>
      </c>
      <c r="D36" s="3">
        <f t="shared" si="16"/>
        <v>6</v>
      </c>
      <c r="E36" s="3">
        <f t="shared" si="16"/>
        <v>14</v>
      </c>
      <c r="F36" s="3">
        <f t="shared" si="16"/>
        <v>5.25</v>
      </c>
      <c r="G36" s="3">
        <f>G31*P45</f>
        <v>0.4</v>
      </c>
      <c r="H36" s="4"/>
      <c r="I36" s="4"/>
      <c r="J36" s="4"/>
      <c r="K36" s="4"/>
      <c r="L36" s="4"/>
      <c r="M36" s="4"/>
      <c r="N36" s="4"/>
      <c r="O36" s="5" t="s">
        <v>21</v>
      </c>
      <c r="P36" s="3">
        <v>5.0</v>
      </c>
      <c r="Q36" s="3">
        <v>2.0</v>
      </c>
      <c r="R36" s="3">
        <v>7.0</v>
      </c>
      <c r="S36" s="3">
        <v>7.0</v>
      </c>
      <c r="T36" s="4"/>
      <c r="U36" s="4"/>
      <c r="V36" s="4"/>
      <c r="W36" s="4"/>
      <c r="X36" s="4"/>
      <c r="Y36" s="4"/>
      <c r="Z36" s="4"/>
    </row>
    <row r="37">
      <c r="A37" s="5" t="s">
        <v>22</v>
      </c>
      <c r="B37" s="4">
        <f t="shared" si="12"/>
        <v>13.625</v>
      </c>
      <c r="C37" s="3">
        <f t="shared" ref="C37:F37" si="17">C31*P37</f>
        <v>4.8</v>
      </c>
      <c r="D37" s="3">
        <f t="shared" si="17"/>
        <v>3.9</v>
      </c>
      <c r="E37" s="3">
        <f t="shared" si="17"/>
        <v>4</v>
      </c>
      <c r="F37" s="3">
        <f t="shared" si="17"/>
        <v>0.825</v>
      </c>
      <c r="G37" s="3">
        <f>G31*P46</f>
        <v>0.1</v>
      </c>
      <c r="H37" s="4"/>
      <c r="I37" s="4"/>
      <c r="J37" s="4"/>
      <c r="K37" s="4"/>
      <c r="L37" s="4"/>
      <c r="M37" s="4"/>
      <c r="N37" s="4"/>
      <c r="O37" s="5" t="s">
        <v>22</v>
      </c>
      <c r="P37" s="3">
        <v>1.6</v>
      </c>
      <c r="Q37" s="3">
        <v>1.3</v>
      </c>
      <c r="R37" s="3">
        <v>2.0</v>
      </c>
      <c r="S37" s="3">
        <v>1.1</v>
      </c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7" t="s">
        <v>67</v>
      </c>
      <c r="B39" s="4"/>
      <c r="C39" s="3" t="s">
        <v>68</v>
      </c>
      <c r="D39" s="3" t="s">
        <v>45</v>
      </c>
      <c r="E39" s="3" t="s">
        <v>44</v>
      </c>
      <c r="F39" s="3" t="s">
        <v>46</v>
      </c>
      <c r="G39" s="3" t="s">
        <v>48</v>
      </c>
      <c r="H39" s="3" t="s">
        <v>69</v>
      </c>
      <c r="I39" s="4"/>
      <c r="J39" s="4"/>
      <c r="K39" s="4"/>
      <c r="L39" s="4"/>
      <c r="M39" s="4"/>
      <c r="N39" s="4"/>
      <c r="O39" s="4"/>
      <c r="P39" s="3" t="s">
        <v>70</v>
      </c>
      <c r="Q39" s="3" t="s">
        <v>71</v>
      </c>
      <c r="R39" s="3" t="s">
        <v>72</v>
      </c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3">
        <v>1.0</v>
      </c>
      <c r="D40" s="3">
        <v>3.0</v>
      </c>
      <c r="E40" s="3">
        <v>3.0</v>
      </c>
      <c r="F40" s="3">
        <v>2.0</v>
      </c>
      <c r="G40" s="3">
        <v>1.0</v>
      </c>
      <c r="H40" s="3">
        <v>0.8</v>
      </c>
      <c r="I40" s="4"/>
      <c r="J40" s="4"/>
      <c r="K40" s="4"/>
      <c r="L40" s="4"/>
      <c r="M40" s="4"/>
      <c r="N40" s="4"/>
      <c r="O40" s="4"/>
      <c r="P40" s="4"/>
      <c r="Q40" s="3" t="s">
        <v>73</v>
      </c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15</v>
      </c>
      <c r="B41" s="4">
        <f t="shared" ref="B41:B46" si="20">sum(C41:H41)</f>
        <v>954.7</v>
      </c>
      <c r="C41" s="4">
        <f t="shared" ref="C41:H41" si="18">C42*4+C44*4+C45*9</f>
        <v>194.5</v>
      </c>
      <c r="D41" s="3">
        <f t="shared" si="18"/>
        <v>151.2</v>
      </c>
      <c r="E41" s="3">
        <f t="shared" si="18"/>
        <v>214.2</v>
      </c>
      <c r="F41" s="3">
        <f t="shared" si="18"/>
        <v>182</v>
      </c>
      <c r="G41" s="3">
        <f t="shared" si="18"/>
        <v>116.8</v>
      </c>
      <c r="H41" s="3">
        <f t="shared" si="18"/>
        <v>96</v>
      </c>
      <c r="I41" s="4"/>
      <c r="J41" s="4"/>
      <c r="K41" s="4"/>
      <c r="L41" s="4"/>
      <c r="M41" s="4"/>
      <c r="N41" s="4"/>
      <c r="O41" s="5" t="s">
        <v>15</v>
      </c>
      <c r="P41" s="3">
        <f t="shared" ref="P41:R41" si="19">P42*4+P44*4+P45*9</f>
        <v>116.8</v>
      </c>
      <c r="Q41" s="3">
        <f t="shared" si="19"/>
        <v>194.5</v>
      </c>
      <c r="R41" s="3">
        <f t="shared" si="19"/>
        <v>120</v>
      </c>
      <c r="S41" s="4"/>
      <c r="T41" s="4"/>
      <c r="U41" s="4"/>
      <c r="V41" s="4"/>
      <c r="W41" s="4"/>
      <c r="X41" s="4"/>
      <c r="Y41" s="4"/>
      <c r="Z41" s="4"/>
    </row>
    <row r="42">
      <c r="A42" s="5" t="s">
        <v>18</v>
      </c>
      <c r="B42" s="4">
        <f t="shared" si="20"/>
        <v>104.6</v>
      </c>
      <c r="C42" s="4">
        <f>C40*Q42</f>
        <v>35</v>
      </c>
      <c r="D42" s="3">
        <f>D40*Q33</f>
        <v>14.4</v>
      </c>
      <c r="E42" s="4">
        <f>E40*P33</f>
        <v>1.8</v>
      </c>
      <c r="F42" s="4">
        <f>F40*R33</f>
        <v>4</v>
      </c>
      <c r="G42" s="4">
        <f>G40*P42</f>
        <v>27</v>
      </c>
      <c r="H42" s="4">
        <f>H40*R42</f>
        <v>22.4</v>
      </c>
      <c r="I42" s="4"/>
      <c r="J42" s="4"/>
      <c r="K42" s="4"/>
      <c r="L42" s="4"/>
      <c r="M42" s="4"/>
      <c r="N42" s="4"/>
      <c r="O42" s="5" t="s">
        <v>18</v>
      </c>
      <c r="P42" s="3">
        <v>27.0</v>
      </c>
      <c r="Q42" s="3">
        <v>35.0</v>
      </c>
      <c r="R42" s="3">
        <v>28.0</v>
      </c>
      <c r="S42" s="4"/>
      <c r="T42" s="4"/>
      <c r="U42" s="4"/>
      <c r="V42" s="4"/>
      <c r="W42" s="4"/>
      <c r="X42" s="4"/>
      <c r="Y42" s="4"/>
      <c r="Z42" s="4"/>
    </row>
    <row r="43">
      <c r="A43" s="5" t="s">
        <v>19</v>
      </c>
      <c r="B43" s="4">
        <f t="shared" si="20"/>
        <v>12.5</v>
      </c>
      <c r="C43" s="4">
        <f>C40*Q43</f>
        <v>7</v>
      </c>
      <c r="D43" s="3">
        <f>D40*Q34</f>
        <v>0</v>
      </c>
      <c r="E43" s="4">
        <f>E40*P34</f>
        <v>0</v>
      </c>
      <c r="F43" s="4">
        <f>F40*R34</f>
        <v>0</v>
      </c>
      <c r="G43" s="4">
        <f>G40*P43</f>
        <v>3.1</v>
      </c>
      <c r="H43" s="4">
        <f>H40*R43</f>
        <v>2.4</v>
      </c>
      <c r="I43" s="4"/>
      <c r="J43" s="4"/>
      <c r="K43" s="4"/>
      <c r="L43" s="4"/>
      <c r="M43" s="4"/>
      <c r="N43" s="4"/>
      <c r="O43" s="5" t="s">
        <v>19</v>
      </c>
      <c r="P43" s="3">
        <v>3.1</v>
      </c>
      <c r="Q43" s="3">
        <v>7.0</v>
      </c>
      <c r="R43" s="3">
        <v>3.0</v>
      </c>
      <c r="S43" s="4"/>
      <c r="T43" s="4"/>
      <c r="U43" s="4"/>
      <c r="V43" s="4"/>
      <c r="W43" s="4"/>
      <c r="X43" s="4"/>
      <c r="Y43" s="4"/>
      <c r="Z43" s="4"/>
    </row>
    <row r="44">
      <c r="A44" s="5" t="s">
        <v>20</v>
      </c>
      <c r="B44" s="4">
        <f t="shared" si="20"/>
        <v>48.8</v>
      </c>
      <c r="C44" s="4">
        <f>C40*Q44</f>
        <v>8</v>
      </c>
      <c r="D44" s="3">
        <f>D40*Q35</f>
        <v>9.9</v>
      </c>
      <c r="E44" s="4">
        <f>E40*P35</f>
        <v>18</v>
      </c>
      <c r="F44" s="4">
        <f>F40*R35</f>
        <v>10</v>
      </c>
      <c r="G44" s="4">
        <f>G40*P44</f>
        <v>1.3</v>
      </c>
      <c r="H44" s="4">
        <f>H40*R44</f>
        <v>1.6</v>
      </c>
      <c r="I44" s="4"/>
      <c r="J44" s="4"/>
      <c r="K44" s="4"/>
      <c r="L44" s="4"/>
      <c r="M44" s="4"/>
      <c r="N44" s="4"/>
      <c r="O44" s="5" t="s">
        <v>20</v>
      </c>
      <c r="P44" s="3">
        <v>1.3</v>
      </c>
      <c r="Q44" s="3">
        <v>8.0</v>
      </c>
      <c r="R44" s="3">
        <v>2.0</v>
      </c>
      <c r="S44" s="4"/>
      <c r="T44" s="4"/>
      <c r="U44" s="4"/>
      <c r="V44" s="4"/>
      <c r="W44" s="4"/>
      <c r="X44" s="4"/>
      <c r="Y44" s="4"/>
      <c r="Z44" s="4"/>
    </row>
    <row r="45">
      <c r="A45" s="5" t="s">
        <v>21</v>
      </c>
      <c r="B45" s="4">
        <f t="shared" si="20"/>
        <v>37.9</v>
      </c>
      <c r="C45" s="4">
        <f>C40*Q45</f>
        <v>2.5</v>
      </c>
      <c r="D45" s="3">
        <f>D40*Q36</f>
        <v>6</v>
      </c>
      <c r="E45" s="4">
        <f>E40*P36</f>
        <v>15</v>
      </c>
      <c r="F45" s="4">
        <f>F40*R36</f>
        <v>14</v>
      </c>
      <c r="G45" s="4">
        <f>G40*P45</f>
        <v>0.4</v>
      </c>
      <c r="H45" s="4">
        <f>H40*R45</f>
        <v>0</v>
      </c>
      <c r="I45" s="4"/>
      <c r="J45" s="4"/>
      <c r="K45" s="4"/>
      <c r="L45" s="4"/>
      <c r="M45" s="4"/>
      <c r="N45" s="4"/>
      <c r="O45" s="5" t="s">
        <v>21</v>
      </c>
      <c r="P45" s="3">
        <v>0.4</v>
      </c>
      <c r="Q45" s="3">
        <v>2.5</v>
      </c>
      <c r="R45" s="3">
        <v>0.0</v>
      </c>
      <c r="S45" s="4"/>
      <c r="T45" s="4"/>
      <c r="U45" s="4"/>
      <c r="V45" s="4"/>
      <c r="W45" s="4"/>
      <c r="X45" s="4"/>
      <c r="Y45" s="4"/>
      <c r="Z45" s="4"/>
    </row>
    <row r="46">
      <c r="A46" s="5" t="s">
        <v>22</v>
      </c>
      <c r="B46" s="4">
        <f t="shared" si="20"/>
        <v>13.8</v>
      </c>
      <c r="C46" s="4">
        <f>C40*Q46</f>
        <v>1</v>
      </c>
      <c r="D46" s="3">
        <f>D40*Q37</f>
        <v>3.9</v>
      </c>
      <c r="E46" s="4">
        <f>E40*P37</f>
        <v>4.8</v>
      </c>
      <c r="F46" s="4">
        <f>F40*R37</f>
        <v>4</v>
      </c>
      <c r="G46" s="4">
        <f>G40*P46</f>
        <v>0.1</v>
      </c>
      <c r="H46" s="4">
        <f>H40*R46</f>
        <v>0</v>
      </c>
      <c r="I46" s="4"/>
      <c r="J46" s="4"/>
      <c r="K46" s="4"/>
      <c r="L46" s="4"/>
      <c r="M46" s="4"/>
      <c r="N46" s="4"/>
      <c r="O46" s="5" t="s">
        <v>22</v>
      </c>
      <c r="P46" s="3">
        <v>0.1</v>
      </c>
      <c r="Q46" s="3">
        <v>1.0</v>
      </c>
      <c r="R46" s="3">
        <v>0.0</v>
      </c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8" t="s">
        <v>93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25" t="s">
        <v>49</v>
      </c>
      <c r="B49" s="4"/>
      <c r="C49" s="3" t="s">
        <v>74</v>
      </c>
      <c r="D49" s="3" t="s">
        <v>75</v>
      </c>
      <c r="E49" s="3" t="s">
        <v>76</v>
      </c>
      <c r="F49" s="3" t="s">
        <v>77</v>
      </c>
      <c r="G49" s="3" t="s">
        <v>78</v>
      </c>
      <c r="H49" s="4"/>
      <c r="I49" s="4"/>
      <c r="J49" s="4"/>
      <c r="K49" s="4"/>
      <c r="L49" s="4"/>
      <c r="M49" s="4"/>
      <c r="N49" s="4"/>
      <c r="O49" s="4"/>
      <c r="P49" s="3" t="s">
        <v>79</v>
      </c>
      <c r="Q49" s="3" t="s">
        <v>80</v>
      </c>
      <c r="R49" s="3" t="s">
        <v>81</v>
      </c>
      <c r="S49" s="3" t="s">
        <v>82</v>
      </c>
      <c r="T49" s="4"/>
      <c r="U49" s="4"/>
      <c r="V49" s="4"/>
      <c r="W49" s="4"/>
      <c r="X49" s="4"/>
      <c r="Y49" s="4"/>
      <c r="Z49" s="4"/>
    </row>
    <row r="50">
      <c r="A50" s="4"/>
      <c r="B50" s="4"/>
      <c r="C50" s="3">
        <v>1.2</v>
      </c>
      <c r="D50" s="3">
        <v>1.0</v>
      </c>
      <c r="E50" s="3">
        <v>0.15</v>
      </c>
      <c r="F50" s="3">
        <v>0.4</v>
      </c>
      <c r="G50" s="3">
        <v>1.33</v>
      </c>
      <c r="H50" s="4"/>
      <c r="I50" s="4"/>
      <c r="J50" s="4"/>
      <c r="K50" s="4"/>
      <c r="L50" s="4"/>
      <c r="M50" s="4"/>
      <c r="N50" s="4"/>
      <c r="O50" s="4"/>
      <c r="P50" s="3" t="s">
        <v>83</v>
      </c>
      <c r="Q50" s="3" t="s">
        <v>83</v>
      </c>
      <c r="R50" s="3" t="s">
        <v>83</v>
      </c>
      <c r="S50" s="3" t="s">
        <v>83</v>
      </c>
      <c r="T50" s="4"/>
      <c r="U50" s="4"/>
      <c r="V50" s="4"/>
      <c r="W50" s="4"/>
      <c r="X50" s="4"/>
      <c r="Y50" s="4"/>
      <c r="Z50" s="4"/>
    </row>
    <row r="51">
      <c r="A51" s="5" t="s">
        <v>15</v>
      </c>
      <c r="B51" s="4">
        <f t="shared" ref="B51:B56" si="23">sum(C51:G51)</f>
        <v>769.33</v>
      </c>
      <c r="C51" s="3">
        <f t="shared" ref="C51:G51" si="21">C52*4+C54*4+C55*9</f>
        <v>187.68</v>
      </c>
      <c r="D51" s="3">
        <f t="shared" si="21"/>
        <v>180.5</v>
      </c>
      <c r="E51" s="3">
        <f t="shared" si="21"/>
        <v>105.15</v>
      </c>
      <c r="F51" s="3">
        <f t="shared" si="21"/>
        <v>136.4</v>
      </c>
      <c r="G51" s="3">
        <f t="shared" si="21"/>
        <v>159.6</v>
      </c>
      <c r="H51" s="4"/>
      <c r="I51" s="3"/>
      <c r="J51" s="4"/>
      <c r="K51" s="4"/>
      <c r="L51" s="4"/>
      <c r="M51" s="4"/>
      <c r="N51" s="4"/>
      <c r="O51" s="5" t="s">
        <v>15</v>
      </c>
      <c r="P51" s="3">
        <f t="shared" ref="P51:S51" si="22">P52*4+P54*4+P55*9</f>
        <v>156.4</v>
      </c>
      <c r="Q51" s="3">
        <f t="shared" si="22"/>
        <v>135.5</v>
      </c>
      <c r="R51" s="3">
        <f t="shared" si="22"/>
        <v>239</v>
      </c>
      <c r="S51" s="3">
        <f t="shared" si="22"/>
        <v>197</v>
      </c>
      <c r="T51" s="4"/>
      <c r="U51" s="4"/>
      <c r="V51" s="4"/>
      <c r="W51" s="4"/>
      <c r="X51" s="4"/>
      <c r="Y51" s="4"/>
      <c r="Z51" s="4"/>
    </row>
    <row r="52">
      <c r="A52" s="5" t="s">
        <v>18</v>
      </c>
      <c r="B52" s="4">
        <f t="shared" si="23"/>
        <v>111.14</v>
      </c>
      <c r="C52" s="3">
        <f>C50*P52</f>
        <v>0</v>
      </c>
      <c r="D52" s="4">
        <f>D50*R70</f>
        <v>39</v>
      </c>
      <c r="E52" s="4">
        <f>E50*Q88</f>
        <v>2.1</v>
      </c>
      <c r="F52" s="4">
        <f t="shared" ref="F52:G52" si="24">F50*R79</f>
        <v>32.8</v>
      </c>
      <c r="G52" s="4">
        <f t="shared" si="24"/>
        <v>37.24</v>
      </c>
      <c r="H52" s="4"/>
      <c r="I52" s="3"/>
      <c r="J52" s="4"/>
      <c r="K52" s="4"/>
      <c r="L52" s="4"/>
      <c r="M52" s="4"/>
      <c r="N52" s="4"/>
      <c r="O52" s="5" t="s">
        <v>18</v>
      </c>
      <c r="P52" s="3">
        <v>0.0</v>
      </c>
      <c r="Q52" s="3">
        <v>0.0</v>
      </c>
      <c r="R52" s="3">
        <v>0.0</v>
      </c>
      <c r="S52" s="3">
        <v>0.0</v>
      </c>
      <c r="T52" s="4"/>
      <c r="U52" s="4"/>
      <c r="V52" s="4"/>
      <c r="W52" s="4"/>
      <c r="X52" s="4"/>
      <c r="Y52" s="4"/>
      <c r="Z52" s="4"/>
    </row>
    <row r="53">
      <c r="A53" s="5" t="s">
        <v>19</v>
      </c>
      <c r="B53" s="4">
        <f t="shared" si="23"/>
        <v>8.44</v>
      </c>
      <c r="C53" s="3">
        <f>C50*P53</f>
        <v>0</v>
      </c>
      <c r="D53" s="4">
        <f>D50*R71</f>
        <v>1</v>
      </c>
      <c r="E53" s="4">
        <f>E50*Q89</f>
        <v>1.05</v>
      </c>
      <c r="F53" s="4">
        <f t="shared" ref="F53:G53" si="25">F50*R80</f>
        <v>2.4</v>
      </c>
      <c r="G53" s="4">
        <f t="shared" si="25"/>
        <v>3.99</v>
      </c>
      <c r="H53" s="4"/>
      <c r="I53" s="3"/>
      <c r="J53" s="4"/>
      <c r="K53" s="4"/>
      <c r="L53" s="4"/>
      <c r="M53" s="4"/>
      <c r="N53" s="4"/>
      <c r="O53" s="5" t="s">
        <v>19</v>
      </c>
      <c r="P53" s="3">
        <v>0.0</v>
      </c>
      <c r="Q53" s="3">
        <v>0.0</v>
      </c>
      <c r="R53" s="3">
        <v>0.0</v>
      </c>
      <c r="S53" s="3">
        <v>0.0</v>
      </c>
      <c r="T53" s="4"/>
      <c r="U53" s="4"/>
      <c r="V53" s="4"/>
      <c r="W53" s="4"/>
      <c r="X53" s="4"/>
      <c r="Y53" s="4"/>
      <c r="Z53" s="4"/>
    </row>
    <row r="54">
      <c r="A54" s="5" t="s">
        <v>20</v>
      </c>
      <c r="B54" s="4">
        <f t="shared" si="23"/>
        <v>47.15</v>
      </c>
      <c r="C54" s="3">
        <f>C50*P54</f>
        <v>37.2</v>
      </c>
      <c r="D54" s="4">
        <f>D50*R72</f>
        <v>5</v>
      </c>
      <c r="E54" s="4">
        <f>E50*Q90</f>
        <v>2.25</v>
      </c>
      <c r="F54" s="4">
        <f t="shared" ref="F54:G54" si="26">F50*R81</f>
        <v>0.04</v>
      </c>
      <c r="G54" s="4">
        <f t="shared" si="26"/>
        <v>2.66</v>
      </c>
      <c r="H54" s="4"/>
      <c r="I54" s="3"/>
      <c r="J54" s="4"/>
      <c r="K54" s="4"/>
      <c r="L54" s="4"/>
      <c r="M54" s="4"/>
      <c r="N54" s="4"/>
      <c r="O54" s="5" t="s">
        <v>20</v>
      </c>
      <c r="P54" s="3">
        <v>31.0</v>
      </c>
      <c r="Q54" s="3">
        <v>26.0</v>
      </c>
      <c r="R54" s="3">
        <v>26.0</v>
      </c>
      <c r="S54" s="3">
        <v>20.0</v>
      </c>
      <c r="T54" s="4"/>
      <c r="U54" s="4"/>
      <c r="V54" s="4"/>
      <c r="W54" s="4"/>
      <c r="X54" s="4"/>
      <c r="Y54" s="4"/>
      <c r="Z54" s="4"/>
    </row>
    <row r="55">
      <c r="A55" s="5" t="s">
        <v>21</v>
      </c>
      <c r="B55" s="4">
        <f t="shared" si="23"/>
        <v>15.13</v>
      </c>
      <c r="C55" s="3">
        <f>C50*P55</f>
        <v>4.32</v>
      </c>
      <c r="D55" s="4">
        <f>D50*R73</f>
        <v>0.5</v>
      </c>
      <c r="E55" s="4">
        <f>E50*Q91</f>
        <v>9.75</v>
      </c>
      <c r="F55" s="4">
        <f t="shared" ref="F55:G55" si="27">F50*R82</f>
        <v>0.56</v>
      </c>
      <c r="G55" s="4">
        <f t="shared" si="27"/>
        <v>0</v>
      </c>
      <c r="H55" s="4"/>
      <c r="I55" s="3"/>
      <c r="J55" s="4"/>
      <c r="K55" s="4"/>
      <c r="L55" s="4"/>
      <c r="M55" s="4"/>
      <c r="N55" s="4"/>
      <c r="O55" s="5" t="s">
        <v>21</v>
      </c>
      <c r="P55" s="3">
        <v>3.6</v>
      </c>
      <c r="Q55" s="3">
        <v>3.5</v>
      </c>
      <c r="R55" s="3">
        <v>15.0</v>
      </c>
      <c r="S55" s="3">
        <v>13.0</v>
      </c>
      <c r="T55" s="4"/>
      <c r="U55" s="4"/>
      <c r="V55" s="4"/>
      <c r="W55" s="4"/>
      <c r="X55" s="4"/>
      <c r="Y55" s="4"/>
      <c r="Z55" s="4"/>
    </row>
    <row r="56">
      <c r="A56" s="5" t="s">
        <v>22</v>
      </c>
      <c r="B56" s="4">
        <f t="shared" si="23"/>
        <v>2.14</v>
      </c>
      <c r="C56" s="3">
        <f>C50*P56</f>
        <v>1.2</v>
      </c>
      <c r="D56" s="4">
        <f>D50*R74</f>
        <v>0</v>
      </c>
      <c r="E56" s="4">
        <f>E50*Q92</f>
        <v>0.9</v>
      </c>
      <c r="F56" s="4">
        <f t="shared" ref="F56:G56" si="28">F50*R83</f>
        <v>0.04</v>
      </c>
      <c r="G56" s="4">
        <f t="shared" si="28"/>
        <v>0</v>
      </c>
      <c r="H56" s="4"/>
      <c r="I56" s="4"/>
      <c r="J56" s="4"/>
      <c r="K56" s="4"/>
      <c r="L56" s="4"/>
      <c r="M56" s="4"/>
      <c r="N56" s="4"/>
      <c r="O56" s="5" t="s">
        <v>22</v>
      </c>
      <c r="P56" s="3">
        <v>1.0</v>
      </c>
      <c r="Q56" s="3">
        <v>1.2</v>
      </c>
      <c r="R56" s="3">
        <v>6.0</v>
      </c>
      <c r="S56" s="3">
        <v>3.1</v>
      </c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7" t="s">
        <v>67</v>
      </c>
      <c r="B58" s="4"/>
      <c r="C58" s="3" t="s">
        <v>84</v>
      </c>
      <c r="D58" s="3" t="s">
        <v>85</v>
      </c>
      <c r="E58" s="3" t="s">
        <v>86</v>
      </c>
      <c r="F58" s="3" t="s">
        <v>87</v>
      </c>
      <c r="G58" s="3" t="s">
        <v>88</v>
      </c>
      <c r="H58" s="3" t="s">
        <v>48</v>
      </c>
      <c r="I58" s="4"/>
      <c r="J58" s="4"/>
      <c r="K58" s="4"/>
      <c r="L58" s="4"/>
      <c r="M58" s="4"/>
      <c r="N58" s="4"/>
      <c r="O58" s="4"/>
      <c r="P58" s="3" t="s">
        <v>89</v>
      </c>
      <c r="Q58" s="3" t="s">
        <v>90</v>
      </c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3">
        <v>1.35</v>
      </c>
      <c r="D59" s="3">
        <v>1.1</v>
      </c>
      <c r="E59" s="3">
        <v>0.15</v>
      </c>
      <c r="F59" s="3">
        <v>0.2</v>
      </c>
      <c r="G59" s="3">
        <v>1.2</v>
      </c>
      <c r="H59" s="3">
        <v>1.0</v>
      </c>
      <c r="I59" s="4"/>
      <c r="J59" s="4"/>
      <c r="K59" s="4"/>
      <c r="L59" s="4"/>
      <c r="M59" s="4"/>
      <c r="N59" s="4"/>
      <c r="O59" s="4"/>
      <c r="P59" s="3" t="s">
        <v>83</v>
      </c>
      <c r="Q59" s="3" t="s">
        <v>83</v>
      </c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15</v>
      </c>
      <c r="B60" s="4">
        <f t="shared" ref="B60:B65" si="31">sum(C60:H60)</f>
        <v>795.825</v>
      </c>
      <c r="C60" s="4">
        <f t="shared" ref="C60:H60" si="29">C61*4+C63*4+C64*9</f>
        <v>182.925</v>
      </c>
      <c r="D60" s="4">
        <f t="shared" si="29"/>
        <v>178.75</v>
      </c>
      <c r="E60" s="4">
        <f t="shared" si="29"/>
        <v>105.15</v>
      </c>
      <c r="F60" s="3">
        <f t="shared" si="29"/>
        <v>68.2</v>
      </c>
      <c r="G60" s="3">
        <f t="shared" si="29"/>
        <v>144</v>
      </c>
      <c r="H60" s="3">
        <f t="shared" si="29"/>
        <v>116.8</v>
      </c>
      <c r="I60" s="3"/>
      <c r="J60" s="4"/>
      <c r="K60" s="4"/>
      <c r="L60" s="4"/>
      <c r="M60" s="4"/>
      <c r="N60" s="4"/>
      <c r="O60" s="5" t="s">
        <v>15</v>
      </c>
      <c r="P60" s="3">
        <f t="shared" ref="P60:Q60" si="30">P61*4+P63*4+P64*9</f>
        <v>321</v>
      </c>
      <c r="Q60" s="3">
        <f t="shared" si="30"/>
        <v>271</v>
      </c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18</v>
      </c>
      <c r="B61" s="4">
        <f t="shared" si="31"/>
        <v>111</v>
      </c>
      <c r="C61" s="4">
        <f>C59*Q52</f>
        <v>0</v>
      </c>
      <c r="D61" s="4">
        <f>D59*Q70</f>
        <v>31.9</v>
      </c>
      <c r="E61" s="4">
        <f>E59*Q88</f>
        <v>2.1</v>
      </c>
      <c r="F61" s="4">
        <f t="shared" ref="F61:G61" si="32">F59*R79</f>
        <v>16.4</v>
      </c>
      <c r="G61" s="4">
        <f t="shared" si="32"/>
        <v>33.6</v>
      </c>
      <c r="H61" s="4">
        <f>H59*P42</f>
        <v>27</v>
      </c>
      <c r="I61" s="3"/>
      <c r="J61" s="4"/>
      <c r="K61" s="4"/>
      <c r="L61" s="4"/>
      <c r="M61" s="4"/>
      <c r="N61" s="4"/>
      <c r="O61" s="5" t="s">
        <v>18</v>
      </c>
      <c r="P61" s="3">
        <v>0.0</v>
      </c>
      <c r="Q61" s="3">
        <v>0.0</v>
      </c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19</v>
      </c>
      <c r="B62" s="4">
        <f t="shared" si="31"/>
        <v>12.25</v>
      </c>
      <c r="C62" s="4">
        <f>C59*Q53</f>
        <v>0</v>
      </c>
      <c r="D62" s="4">
        <f>D59*Q71</f>
        <v>3.3</v>
      </c>
      <c r="E62" s="4">
        <f>E59*Q89</f>
        <v>1.05</v>
      </c>
      <c r="F62" s="4">
        <f t="shared" ref="F62:G62" si="33">F59*R80</f>
        <v>1.2</v>
      </c>
      <c r="G62" s="4">
        <f t="shared" si="33"/>
        <v>3.6</v>
      </c>
      <c r="H62" s="4">
        <f>H59*P43</f>
        <v>3.1</v>
      </c>
      <c r="I62" s="3"/>
      <c r="J62" s="4"/>
      <c r="K62" s="4"/>
      <c r="L62" s="4"/>
      <c r="M62" s="4"/>
      <c r="N62" s="4"/>
      <c r="O62" s="5" t="s">
        <v>19</v>
      </c>
      <c r="P62" s="3">
        <v>0.0</v>
      </c>
      <c r="Q62" s="3">
        <v>0.0</v>
      </c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20</v>
      </c>
      <c r="B63" s="4">
        <f t="shared" si="31"/>
        <v>47.67</v>
      </c>
      <c r="C63" s="4">
        <f>C59*Q54</f>
        <v>35.1</v>
      </c>
      <c r="D63" s="4">
        <f>D59*Q72</f>
        <v>6.6</v>
      </c>
      <c r="E63" s="4">
        <f>E59*Q90</f>
        <v>2.25</v>
      </c>
      <c r="F63" s="4">
        <f t="shared" ref="F63:G63" si="34">F59*R81</f>
        <v>0.02</v>
      </c>
      <c r="G63" s="4">
        <f t="shared" si="34"/>
        <v>2.4</v>
      </c>
      <c r="H63" s="4">
        <f>H59*P44</f>
        <v>1.3</v>
      </c>
      <c r="I63" s="3"/>
      <c r="J63" s="4"/>
      <c r="K63" s="4"/>
      <c r="L63" s="4"/>
      <c r="M63" s="4"/>
      <c r="N63" s="4"/>
      <c r="O63" s="5" t="s">
        <v>20</v>
      </c>
      <c r="P63" s="3">
        <v>24.0</v>
      </c>
      <c r="Q63" s="3">
        <v>25.0</v>
      </c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21</v>
      </c>
      <c r="B64" s="4">
        <f t="shared" si="31"/>
        <v>17.905</v>
      </c>
      <c r="C64" s="4">
        <f>C59*Q55</f>
        <v>4.725</v>
      </c>
      <c r="D64" s="4">
        <f>D59*Q73</f>
        <v>2.75</v>
      </c>
      <c r="E64" s="4">
        <f>E59*Q91</f>
        <v>9.75</v>
      </c>
      <c r="F64" s="4">
        <f t="shared" ref="F64:G64" si="35">F59*R82</f>
        <v>0.28</v>
      </c>
      <c r="G64" s="4">
        <f t="shared" si="35"/>
        <v>0</v>
      </c>
      <c r="H64" s="4">
        <f>H59*P45</f>
        <v>0.4</v>
      </c>
      <c r="I64" s="3"/>
      <c r="J64" s="4"/>
      <c r="K64" s="4"/>
      <c r="L64" s="4"/>
      <c r="M64" s="4"/>
      <c r="N64" s="4"/>
      <c r="O64" s="5" t="s">
        <v>21</v>
      </c>
      <c r="P64" s="3">
        <v>25.0</v>
      </c>
      <c r="Q64" s="3">
        <v>19.0</v>
      </c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22</v>
      </c>
      <c r="B65" s="4">
        <f t="shared" si="31"/>
        <v>2.97</v>
      </c>
      <c r="C65" s="4">
        <f>C59*Q56</f>
        <v>1.62</v>
      </c>
      <c r="D65" s="4">
        <f>D59*Q74</f>
        <v>0.33</v>
      </c>
      <c r="E65" s="4">
        <f>E59*Q92</f>
        <v>0.9</v>
      </c>
      <c r="F65" s="4">
        <f t="shared" ref="F65:G65" si="36">F59*R83</f>
        <v>0.02</v>
      </c>
      <c r="G65" s="4">
        <f t="shared" si="36"/>
        <v>0</v>
      </c>
      <c r="H65" s="4">
        <f>H59*P46</f>
        <v>0.1</v>
      </c>
      <c r="I65" s="4"/>
      <c r="J65" s="4"/>
      <c r="K65" s="4"/>
      <c r="L65" s="4"/>
      <c r="M65" s="4"/>
      <c r="N65" s="4"/>
      <c r="O65" s="5" t="s">
        <v>22</v>
      </c>
      <c r="P65" s="3">
        <v>10.0</v>
      </c>
      <c r="Q65" s="3">
        <v>7.0</v>
      </c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5" t="s">
        <v>94</v>
      </c>
      <c r="B67" s="4"/>
      <c r="C67" s="3" t="s">
        <v>95</v>
      </c>
      <c r="D67" s="3" t="s">
        <v>96</v>
      </c>
      <c r="E67" s="3" t="s">
        <v>97</v>
      </c>
      <c r="F67" s="3" t="s">
        <v>98</v>
      </c>
      <c r="G67" s="4"/>
      <c r="H67" s="4"/>
      <c r="I67" s="4"/>
      <c r="J67" s="4"/>
      <c r="K67" s="4"/>
      <c r="L67" s="4"/>
      <c r="M67" s="4"/>
      <c r="N67" s="4"/>
      <c r="O67" s="4"/>
      <c r="P67" s="3" t="s">
        <v>99</v>
      </c>
      <c r="Q67" s="3" t="s">
        <v>100</v>
      </c>
      <c r="R67" s="3" t="s">
        <v>101</v>
      </c>
      <c r="S67" s="3" t="s">
        <v>102</v>
      </c>
      <c r="T67" s="4"/>
      <c r="U67" s="4"/>
      <c r="V67" s="4"/>
      <c r="W67" s="4"/>
      <c r="X67" s="4"/>
      <c r="Y67" s="4"/>
      <c r="Z67" s="4"/>
    </row>
    <row r="68">
      <c r="A68" s="4"/>
      <c r="B68" s="4"/>
      <c r="C68" s="3">
        <v>1.25</v>
      </c>
      <c r="D68" s="3">
        <v>1.0</v>
      </c>
      <c r="E68" s="3">
        <v>0.0</v>
      </c>
      <c r="F68" s="3">
        <v>1.5</v>
      </c>
      <c r="G68" s="4"/>
      <c r="H68" s="4"/>
      <c r="I68" s="4"/>
      <c r="J68" s="4"/>
      <c r="K68" s="4"/>
      <c r="L68" s="4"/>
      <c r="M68" s="4"/>
      <c r="N68" s="4"/>
      <c r="O68" s="4"/>
      <c r="P68" s="3" t="s">
        <v>103</v>
      </c>
      <c r="Q68" s="3" t="s">
        <v>104</v>
      </c>
      <c r="R68" s="3" t="s">
        <v>104</v>
      </c>
      <c r="S68" s="3" t="s">
        <v>83</v>
      </c>
      <c r="T68" s="4"/>
      <c r="U68" s="4"/>
      <c r="V68" s="4"/>
      <c r="W68" s="4"/>
      <c r="X68" s="4"/>
      <c r="Y68" s="4"/>
      <c r="Z68" s="4"/>
    </row>
    <row r="69">
      <c r="A69" s="5" t="s">
        <v>15</v>
      </c>
      <c r="B69" s="4">
        <f t="shared" ref="B69:B74" si="39">sum(C69:G69)</f>
        <v>823.75</v>
      </c>
      <c r="C69" s="3">
        <f t="shared" ref="C69:F69" si="37">C70*4+C72*4+C73*9</f>
        <v>338.75</v>
      </c>
      <c r="D69" s="3">
        <f t="shared" si="37"/>
        <v>305</v>
      </c>
      <c r="E69" s="3">
        <f t="shared" si="37"/>
        <v>0</v>
      </c>
      <c r="F69" s="3">
        <f t="shared" si="37"/>
        <v>180</v>
      </c>
      <c r="G69" s="4"/>
      <c r="H69" s="4"/>
      <c r="I69" s="3"/>
      <c r="J69" s="4"/>
      <c r="K69" s="4"/>
      <c r="L69" s="4"/>
      <c r="M69" s="4"/>
      <c r="N69" s="4"/>
      <c r="O69" s="5" t="s">
        <v>15</v>
      </c>
      <c r="P69" s="3">
        <f t="shared" ref="P69:S69" si="38">P70*4+P72*4+P73*9</f>
        <v>305</v>
      </c>
      <c r="Q69" s="3">
        <f t="shared" si="38"/>
        <v>162.5</v>
      </c>
      <c r="R69" s="3">
        <f t="shared" si="38"/>
        <v>180.5</v>
      </c>
      <c r="S69" s="3">
        <f t="shared" si="38"/>
        <v>110.5</v>
      </c>
      <c r="T69" s="4"/>
      <c r="U69" s="4"/>
      <c r="V69" s="4"/>
      <c r="W69" s="4"/>
      <c r="X69" s="4"/>
      <c r="Y69" s="4"/>
      <c r="Z69" s="4"/>
    </row>
    <row r="70">
      <c r="A70" s="5" t="s">
        <v>18</v>
      </c>
      <c r="B70" s="4">
        <f t="shared" si="39"/>
        <v>105</v>
      </c>
      <c r="C70" s="3">
        <f>C68*Q61</f>
        <v>0</v>
      </c>
      <c r="D70" s="4">
        <f>D68*P70</f>
        <v>63</v>
      </c>
      <c r="E70" s="4">
        <f t="shared" ref="E70:F70" si="40">E68*R79</f>
        <v>0</v>
      </c>
      <c r="F70" s="4">
        <f t="shared" si="40"/>
        <v>42</v>
      </c>
      <c r="G70" s="4"/>
      <c r="H70" s="4"/>
      <c r="I70" s="3"/>
      <c r="J70" s="4"/>
      <c r="K70" s="4"/>
      <c r="L70" s="4"/>
      <c r="M70" s="4"/>
      <c r="N70" s="4"/>
      <c r="O70" s="5" t="s">
        <v>18</v>
      </c>
      <c r="P70" s="3">
        <v>63.0</v>
      </c>
      <c r="Q70" s="3">
        <v>29.0</v>
      </c>
      <c r="R70" s="3">
        <v>39.0</v>
      </c>
      <c r="S70" s="3">
        <v>23.0</v>
      </c>
      <c r="T70" s="4"/>
      <c r="U70" s="4"/>
      <c r="V70" s="4"/>
      <c r="W70" s="4"/>
      <c r="X70" s="4"/>
      <c r="Y70" s="4"/>
      <c r="Z70" s="4"/>
    </row>
    <row r="71">
      <c r="A71" s="5" t="s">
        <v>19</v>
      </c>
      <c r="B71" s="30">
        <f t="shared" si="39"/>
        <v>7.5</v>
      </c>
      <c r="C71" s="3">
        <f>C68*Q62</f>
        <v>0</v>
      </c>
      <c r="D71" s="4">
        <f>D68*P71</f>
        <v>3</v>
      </c>
      <c r="E71" s="4">
        <f t="shared" ref="E71:F71" si="41">E68*R80</f>
        <v>0</v>
      </c>
      <c r="F71" s="4">
        <f t="shared" si="41"/>
        <v>4.5</v>
      </c>
      <c r="G71" s="4"/>
      <c r="H71" s="4"/>
      <c r="I71" s="3"/>
      <c r="J71" s="4"/>
      <c r="K71" s="4"/>
      <c r="L71" s="4"/>
      <c r="M71" s="4"/>
      <c r="N71" s="4"/>
      <c r="O71" s="5" t="s">
        <v>19</v>
      </c>
      <c r="P71" s="3">
        <v>3.0</v>
      </c>
      <c r="Q71" s="3">
        <v>3.0</v>
      </c>
      <c r="R71" s="3">
        <v>1.0</v>
      </c>
      <c r="S71" s="3">
        <v>1.8</v>
      </c>
      <c r="T71" s="4"/>
      <c r="U71" s="4"/>
      <c r="V71" s="4"/>
      <c r="W71" s="4"/>
      <c r="X71" s="4"/>
      <c r="Y71" s="4"/>
      <c r="Z71" s="4"/>
    </row>
    <row r="72">
      <c r="A72" s="5" t="s">
        <v>20</v>
      </c>
      <c r="B72" s="4">
        <f t="shared" si="39"/>
        <v>45.25</v>
      </c>
      <c r="C72" s="3">
        <f>C68*Q63</f>
        <v>31.25</v>
      </c>
      <c r="D72" s="4">
        <f>D68*P72</f>
        <v>11</v>
      </c>
      <c r="E72" s="4">
        <f t="shared" ref="E72:F72" si="42">E68*R81</f>
        <v>0</v>
      </c>
      <c r="F72" s="4">
        <f t="shared" si="42"/>
        <v>3</v>
      </c>
      <c r="G72" s="4"/>
      <c r="H72" s="4"/>
      <c r="I72" s="3"/>
      <c r="J72" s="4"/>
      <c r="K72" s="4"/>
      <c r="L72" s="4"/>
      <c r="M72" s="4"/>
      <c r="N72" s="4"/>
      <c r="O72" s="5" t="s">
        <v>20</v>
      </c>
      <c r="P72" s="3">
        <v>11.0</v>
      </c>
      <c r="Q72" s="3">
        <v>6.0</v>
      </c>
      <c r="R72" s="3">
        <v>5.0</v>
      </c>
      <c r="S72" s="3">
        <v>2.6</v>
      </c>
      <c r="T72" s="4"/>
      <c r="U72" s="4"/>
      <c r="V72" s="4"/>
      <c r="W72" s="4"/>
      <c r="X72" s="4"/>
      <c r="Y72" s="4"/>
      <c r="Z72" s="4"/>
    </row>
    <row r="73">
      <c r="A73" s="5" t="s">
        <v>21</v>
      </c>
      <c r="B73" s="4">
        <f t="shared" si="39"/>
        <v>24.75</v>
      </c>
      <c r="C73" s="3">
        <f>C68*Q64</f>
        <v>23.75</v>
      </c>
      <c r="D73" s="4">
        <f>D68*P73</f>
        <v>1</v>
      </c>
      <c r="E73" s="4">
        <f t="shared" ref="E73:F73" si="43">E68*R82</f>
        <v>0</v>
      </c>
      <c r="F73" s="4">
        <f t="shared" si="43"/>
        <v>0</v>
      </c>
      <c r="G73" s="4"/>
      <c r="H73" s="4"/>
      <c r="I73" s="3"/>
      <c r="J73" s="4"/>
      <c r="K73" s="4"/>
      <c r="L73" s="4"/>
      <c r="M73" s="4"/>
      <c r="N73" s="4"/>
      <c r="O73" s="5" t="s">
        <v>21</v>
      </c>
      <c r="P73" s="3">
        <v>1.0</v>
      </c>
      <c r="Q73" s="3">
        <v>2.5</v>
      </c>
      <c r="R73" s="3">
        <v>0.5</v>
      </c>
      <c r="S73" s="3">
        <v>0.9</v>
      </c>
      <c r="T73" s="4"/>
      <c r="U73" s="4"/>
      <c r="V73" s="4"/>
      <c r="W73" s="4"/>
      <c r="X73" s="4"/>
      <c r="Y73" s="4"/>
      <c r="Z73" s="4"/>
    </row>
    <row r="74">
      <c r="A74" s="5" t="s">
        <v>22</v>
      </c>
      <c r="B74" s="4">
        <f t="shared" si="39"/>
        <v>8.75</v>
      </c>
      <c r="C74" s="3">
        <f>C68*Q65</f>
        <v>8.75</v>
      </c>
      <c r="D74" s="4">
        <f>D68*P74</f>
        <v>0</v>
      </c>
      <c r="E74" s="4">
        <f t="shared" ref="E74:F74" si="44">E68*R83</f>
        <v>0</v>
      </c>
      <c r="F74" s="4">
        <f t="shared" si="44"/>
        <v>0</v>
      </c>
      <c r="G74" s="4"/>
      <c r="H74" s="4"/>
      <c r="I74" s="4"/>
      <c r="J74" s="4"/>
      <c r="K74" s="4"/>
      <c r="L74" s="4"/>
      <c r="M74" s="4"/>
      <c r="N74" s="4"/>
      <c r="O74" s="5" t="s">
        <v>22</v>
      </c>
      <c r="P74" s="3">
        <v>0.0</v>
      </c>
      <c r="Q74" s="3">
        <v>0.3</v>
      </c>
      <c r="R74" s="3">
        <v>0.0</v>
      </c>
      <c r="S74" s="3">
        <v>0.2</v>
      </c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</row>
    <row r="76">
      <c r="A76" s="27" t="s">
        <v>105</v>
      </c>
      <c r="B76" s="4"/>
      <c r="C76" s="3" t="s">
        <v>106</v>
      </c>
      <c r="D76" s="3" t="s">
        <v>107</v>
      </c>
      <c r="E76" s="3" t="s">
        <v>108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3" t="s">
        <v>109</v>
      </c>
      <c r="Q76" s="3" t="s">
        <v>110</v>
      </c>
      <c r="R76" s="3" t="s">
        <v>111</v>
      </c>
      <c r="S76" s="3" t="s">
        <v>112</v>
      </c>
      <c r="T76" s="4"/>
      <c r="U76" s="4"/>
      <c r="V76" s="4"/>
      <c r="W76" s="4"/>
      <c r="X76" s="4"/>
      <c r="Y76" s="4"/>
      <c r="Z76" s="4"/>
    </row>
    <row r="77">
      <c r="A77" s="4"/>
      <c r="B77" s="4"/>
      <c r="C77" s="3">
        <v>1.5</v>
      </c>
      <c r="D77" s="3">
        <v>1.176</v>
      </c>
      <c r="E77" s="3">
        <v>1.2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3" t="s">
        <v>83</v>
      </c>
      <c r="Q77" s="31" t="s">
        <v>83</v>
      </c>
      <c r="R77" s="3" t="s">
        <v>83</v>
      </c>
      <c r="S77" s="31" t="s">
        <v>113</v>
      </c>
      <c r="T77" s="4"/>
      <c r="U77" s="4"/>
      <c r="V77" s="4"/>
      <c r="W77" s="4"/>
      <c r="X77" s="4"/>
      <c r="Y77" s="4"/>
      <c r="Z77" s="4"/>
    </row>
    <row r="78">
      <c r="A78" s="5" t="s">
        <v>15</v>
      </c>
      <c r="B78" s="4">
        <f t="shared" ref="B78:B83" si="47">sum(C78:H78)</f>
        <v>798.18</v>
      </c>
      <c r="C78" s="4">
        <f t="shared" ref="C78:E78" si="45">C79*4+C81*4+C82*9</f>
        <v>295.5</v>
      </c>
      <c r="D78" s="4">
        <f t="shared" si="45"/>
        <v>358.68</v>
      </c>
      <c r="E78" s="4">
        <f t="shared" si="45"/>
        <v>144</v>
      </c>
      <c r="F78" s="4"/>
      <c r="G78" s="4"/>
      <c r="H78" s="4"/>
      <c r="I78" s="3"/>
      <c r="J78" s="4"/>
      <c r="K78" s="4"/>
      <c r="L78" s="4"/>
      <c r="M78" s="4"/>
      <c r="N78" s="4"/>
      <c r="O78" s="5" t="s">
        <v>15</v>
      </c>
      <c r="P78" s="3">
        <f t="shared" ref="P78:S78" si="46">P79*4+P81*4+P82*9</f>
        <v>332.9</v>
      </c>
      <c r="Q78" s="3">
        <f t="shared" si="46"/>
        <v>74</v>
      </c>
      <c r="R78" s="3">
        <f t="shared" si="46"/>
        <v>341</v>
      </c>
      <c r="S78" s="3">
        <f t="shared" si="46"/>
        <v>120</v>
      </c>
      <c r="T78" s="4"/>
      <c r="U78" s="4"/>
      <c r="V78" s="4"/>
      <c r="W78" s="4"/>
      <c r="X78" s="4"/>
      <c r="Y78" s="4"/>
      <c r="Z78" s="4"/>
    </row>
    <row r="79">
      <c r="A79" s="5" t="s">
        <v>18</v>
      </c>
      <c r="B79" s="4">
        <f t="shared" si="47"/>
        <v>107.688</v>
      </c>
      <c r="C79" s="4">
        <f>C77*S52</f>
        <v>0</v>
      </c>
      <c r="D79" s="4">
        <f>D77*P70</f>
        <v>74.088</v>
      </c>
      <c r="E79" s="4">
        <f>E77*S79</f>
        <v>33.6</v>
      </c>
      <c r="F79" s="4"/>
      <c r="G79" s="4"/>
      <c r="H79" s="4"/>
      <c r="I79" s="3"/>
      <c r="J79" s="4"/>
      <c r="K79" s="4"/>
      <c r="L79" s="4"/>
      <c r="M79" s="4"/>
      <c r="N79" s="4"/>
      <c r="O79" s="5" t="s">
        <v>18</v>
      </c>
      <c r="P79" s="3">
        <v>79.0</v>
      </c>
      <c r="Q79" s="3">
        <v>17.0</v>
      </c>
      <c r="R79" s="3">
        <v>82.0</v>
      </c>
      <c r="S79" s="3">
        <v>28.0</v>
      </c>
      <c r="T79" s="4"/>
      <c r="U79" s="4"/>
      <c r="V79" s="4"/>
      <c r="W79" s="4"/>
      <c r="X79" s="4"/>
      <c r="Y79" s="4"/>
      <c r="Z79" s="4"/>
    </row>
    <row r="80">
      <c r="A80" s="5" t="s">
        <v>19</v>
      </c>
      <c r="B80" s="30">
        <f t="shared" si="47"/>
        <v>7.128</v>
      </c>
      <c r="C80" s="4">
        <f>C77*S53</f>
        <v>0</v>
      </c>
      <c r="D80" s="4">
        <f>D77*P71</f>
        <v>3.528</v>
      </c>
      <c r="E80" s="4">
        <f>E77*S80</f>
        <v>3.6</v>
      </c>
      <c r="F80" s="4"/>
      <c r="G80" s="4"/>
      <c r="H80" s="4"/>
      <c r="I80" s="3"/>
      <c r="J80" s="4"/>
      <c r="K80" s="4"/>
      <c r="L80" s="4"/>
      <c r="M80" s="4"/>
      <c r="N80" s="4"/>
      <c r="O80" s="5" t="s">
        <v>19</v>
      </c>
      <c r="P80" s="3">
        <v>3.7</v>
      </c>
      <c r="Q80" s="3">
        <v>0.9</v>
      </c>
      <c r="R80" s="3">
        <v>6.0</v>
      </c>
      <c r="S80" s="3">
        <v>3.0</v>
      </c>
      <c r="T80" s="4"/>
      <c r="U80" s="4"/>
      <c r="V80" s="4"/>
      <c r="W80" s="4"/>
      <c r="X80" s="4"/>
      <c r="Y80" s="4"/>
      <c r="Z80" s="4"/>
    </row>
    <row r="81">
      <c r="A81" s="5" t="s">
        <v>20</v>
      </c>
      <c r="B81" s="4">
        <f t="shared" si="47"/>
        <v>45.336</v>
      </c>
      <c r="C81" s="4">
        <f>C77*S54</f>
        <v>30</v>
      </c>
      <c r="D81" s="4">
        <f>D77*P72</f>
        <v>12.936</v>
      </c>
      <c r="E81" s="4">
        <f>E77*S81</f>
        <v>2.4</v>
      </c>
      <c r="F81" s="4"/>
      <c r="G81" s="4"/>
      <c r="H81" s="4"/>
      <c r="I81" s="3"/>
      <c r="J81" s="4"/>
      <c r="K81" s="4"/>
      <c r="L81" s="4"/>
      <c r="M81" s="4"/>
      <c r="N81" s="4"/>
      <c r="O81" s="5" t="s">
        <v>20</v>
      </c>
      <c r="P81" s="3">
        <v>3.1</v>
      </c>
      <c r="Q81" s="3">
        <v>0.6</v>
      </c>
      <c r="R81" s="3">
        <v>0.1</v>
      </c>
      <c r="S81" s="3">
        <v>2.0</v>
      </c>
      <c r="T81" s="4"/>
      <c r="U81" s="4"/>
      <c r="V81" s="4"/>
      <c r="W81" s="4"/>
      <c r="X81" s="4"/>
      <c r="Y81" s="4"/>
      <c r="Z81" s="4"/>
    </row>
    <row r="82">
      <c r="A82" s="5" t="s">
        <v>21</v>
      </c>
      <c r="B82" s="4">
        <f t="shared" si="47"/>
        <v>20.676</v>
      </c>
      <c r="C82" s="4">
        <f>C77*S55</f>
        <v>19.5</v>
      </c>
      <c r="D82" s="4">
        <f>D77*P73</f>
        <v>1.176</v>
      </c>
      <c r="E82" s="4">
        <f>E77*S82</f>
        <v>0</v>
      </c>
      <c r="F82" s="4"/>
      <c r="G82" s="4"/>
      <c r="H82" s="4"/>
      <c r="I82" s="3"/>
      <c r="J82" s="4"/>
      <c r="K82" s="4"/>
      <c r="L82" s="4"/>
      <c r="M82" s="4"/>
      <c r="N82" s="4"/>
      <c r="O82" s="5" t="s">
        <v>21</v>
      </c>
      <c r="P82" s="3">
        <v>0.5</v>
      </c>
      <c r="Q82" s="3">
        <v>0.4</v>
      </c>
      <c r="R82" s="3">
        <v>1.4</v>
      </c>
      <c r="S82" s="3">
        <v>0.0</v>
      </c>
      <c r="T82" s="4"/>
      <c r="U82" s="4"/>
      <c r="V82" s="4"/>
      <c r="W82" s="4"/>
      <c r="X82" s="4"/>
      <c r="Y82" s="4"/>
      <c r="Z82" s="4"/>
    </row>
    <row r="83">
      <c r="A83" s="5" t="s">
        <v>22</v>
      </c>
      <c r="B83" s="4">
        <f t="shared" si="47"/>
        <v>4.65</v>
      </c>
      <c r="C83" s="4">
        <f>C77*S56</f>
        <v>4.65</v>
      </c>
      <c r="D83" s="4">
        <f>D77*P74</f>
        <v>0</v>
      </c>
      <c r="E83" s="4">
        <f>E77*S83</f>
        <v>0</v>
      </c>
      <c r="F83" s="4"/>
      <c r="G83" s="4"/>
      <c r="H83" s="4"/>
      <c r="I83" s="4"/>
      <c r="J83" s="4"/>
      <c r="K83" s="4"/>
      <c r="L83" s="4"/>
      <c r="M83" s="4"/>
      <c r="N83" s="4"/>
      <c r="O83" s="5" t="s">
        <v>22</v>
      </c>
      <c r="P83" s="3">
        <v>0.1</v>
      </c>
      <c r="Q83" s="3">
        <v>0.1</v>
      </c>
      <c r="R83" s="3">
        <v>0.1</v>
      </c>
      <c r="S83" s="3">
        <v>0.0</v>
      </c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3" t="s">
        <v>114</v>
      </c>
      <c r="Q85" s="3" t="s">
        <v>115</v>
      </c>
      <c r="R85" s="3" t="s">
        <v>116</v>
      </c>
      <c r="S85" s="3" t="s">
        <v>117</v>
      </c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31" t="s">
        <v>83</v>
      </c>
      <c r="Q86" s="31" t="s">
        <v>83</v>
      </c>
      <c r="R86" s="3" t="s">
        <v>83</v>
      </c>
      <c r="S86" s="3" t="s">
        <v>83</v>
      </c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 t="s">
        <v>15</v>
      </c>
      <c r="P87" s="3">
        <f t="shared" ref="P87:S87" si="48">P88*4+P90*4+P91*9</f>
        <v>613</v>
      </c>
      <c r="Q87" s="3">
        <f t="shared" si="48"/>
        <v>701</v>
      </c>
      <c r="R87" s="3">
        <f t="shared" si="48"/>
        <v>740</v>
      </c>
      <c r="S87" s="3">
        <f t="shared" si="48"/>
        <v>609</v>
      </c>
      <c r="T87" s="4"/>
      <c r="U87" s="4"/>
      <c r="V87" s="4"/>
      <c r="W87" s="4"/>
      <c r="X87" s="4"/>
      <c r="Y87" s="4"/>
      <c r="Z87" s="4"/>
    </row>
    <row r="88">
      <c r="A88" s="27"/>
      <c r="B88" s="4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5" t="s">
        <v>18</v>
      </c>
      <c r="P88" s="3">
        <v>22.0</v>
      </c>
      <c r="Q88" s="3">
        <v>14.0</v>
      </c>
      <c r="R88" s="3">
        <v>14.0</v>
      </c>
      <c r="S88" s="3">
        <v>16.0</v>
      </c>
      <c r="T88" s="4"/>
      <c r="U88" s="4"/>
      <c r="V88" s="4"/>
      <c r="W88" s="4"/>
      <c r="X88" s="4"/>
      <c r="Y88" s="4"/>
      <c r="Z88" s="4"/>
    </row>
    <row r="89">
      <c r="A89" s="4"/>
      <c r="B89" s="4"/>
      <c r="C89" s="3"/>
      <c r="D89" s="3"/>
      <c r="E89" s="3"/>
      <c r="F89" s="4"/>
      <c r="G89" s="4"/>
      <c r="H89" s="4"/>
      <c r="I89" s="4"/>
      <c r="J89" s="4"/>
      <c r="K89" s="4"/>
      <c r="L89" s="4"/>
      <c r="M89" s="4"/>
      <c r="N89" s="4"/>
      <c r="O89" s="5" t="s">
        <v>19</v>
      </c>
      <c r="P89" s="3">
        <v>12.0</v>
      </c>
      <c r="Q89" s="3">
        <v>7.0</v>
      </c>
      <c r="R89" s="3">
        <v>10.0</v>
      </c>
      <c r="S89" s="3">
        <v>9.0</v>
      </c>
      <c r="T89" s="4"/>
      <c r="U89" s="4"/>
      <c r="V89" s="4"/>
      <c r="W89" s="4"/>
      <c r="X89" s="4"/>
      <c r="Y89" s="4"/>
      <c r="Z89" s="4"/>
    </row>
    <row r="90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 t="s">
        <v>20</v>
      </c>
      <c r="P90" s="3">
        <v>21.0</v>
      </c>
      <c r="Q90" s="3">
        <v>15.0</v>
      </c>
      <c r="R90" s="3">
        <v>9.0</v>
      </c>
      <c r="S90" s="3">
        <v>26.0</v>
      </c>
      <c r="T90" s="4"/>
      <c r="U90" s="4"/>
      <c r="V90" s="4"/>
      <c r="W90" s="4"/>
      <c r="X90" s="4"/>
      <c r="Y90" s="4"/>
      <c r="Z90" s="4"/>
    </row>
    <row r="9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" t="s">
        <v>21</v>
      </c>
      <c r="P91" s="3">
        <v>49.0</v>
      </c>
      <c r="Q91" s="3">
        <v>65.0</v>
      </c>
      <c r="R91" s="3">
        <v>72.0</v>
      </c>
      <c r="S91" s="3">
        <v>49.0</v>
      </c>
      <c r="T91" s="4"/>
      <c r="U91" s="4"/>
      <c r="V91" s="4"/>
      <c r="W91" s="4"/>
      <c r="X91" s="4"/>
      <c r="Y91" s="4"/>
      <c r="Z91" s="4"/>
    </row>
    <row r="92">
      <c r="A92" s="5"/>
      <c r="B92" s="30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 t="s">
        <v>22</v>
      </c>
      <c r="P92" s="3">
        <v>3.7</v>
      </c>
      <c r="Q92" s="3">
        <v>6.0</v>
      </c>
      <c r="R92" s="3">
        <v>6.0</v>
      </c>
      <c r="S92" s="3">
        <v>7.0</v>
      </c>
      <c r="T92" s="4"/>
      <c r="U92" s="4"/>
      <c r="V92" s="4"/>
      <c r="W92" s="4"/>
      <c r="X92" s="4"/>
      <c r="Y92" s="4"/>
      <c r="Z92" s="4"/>
    </row>
    <row r="93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</row>
    <row r="94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3" t="s">
        <v>118</v>
      </c>
      <c r="Q94" s="3" t="s">
        <v>119</v>
      </c>
      <c r="R94" s="3" t="s">
        <v>120</v>
      </c>
      <c r="S94" s="3" t="s">
        <v>121</v>
      </c>
      <c r="T94" s="4"/>
      <c r="U94" s="4"/>
      <c r="V94" s="4"/>
      <c r="W94" s="4"/>
      <c r="X94" s="4"/>
      <c r="Y94" s="4"/>
      <c r="Z94" s="4"/>
    </row>
    <row r="9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31" t="s">
        <v>83</v>
      </c>
      <c r="Q95" s="31" t="s">
        <v>83</v>
      </c>
      <c r="R95" s="31" t="s">
        <v>83</v>
      </c>
      <c r="S95" s="31" t="s">
        <v>83</v>
      </c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 t="s">
        <v>15</v>
      </c>
      <c r="P96" s="3">
        <f t="shared" ref="P96:S96" si="49">P97*4+P99*4+P100*9</f>
        <v>42.8</v>
      </c>
      <c r="Q96" s="3">
        <f t="shared" si="49"/>
        <v>29.6</v>
      </c>
      <c r="R96" s="3">
        <f t="shared" si="49"/>
        <v>16.6</v>
      </c>
      <c r="S96" s="3">
        <f t="shared" si="49"/>
        <v>45.4</v>
      </c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 t="s">
        <v>18</v>
      </c>
      <c r="P97" s="3">
        <v>7.0</v>
      </c>
      <c r="Q97" s="3">
        <v>3.6</v>
      </c>
      <c r="R97" s="3">
        <v>3.0</v>
      </c>
      <c r="S97" s="3">
        <v>10.0</v>
      </c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" t="s">
        <v>19</v>
      </c>
      <c r="P98" s="3">
        <v>2.6</v>
      </c>
      <c r="Q98" s="3">
        <v>2.2</v>
      </c>
      <c r="R98" s="3">
        <v>1.6</v>
      </c>
      <c r="S98" s="3">
        <v>2.8</v>
      </c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" t="s">
        <v>20</v>
      </c>
      <c r="P99" s="3">
        <v>2.8</v>
      </c>
      <c r="Q99" s="3">
        <v>2.9</v>
      </c>
      <c r="R99" s="3">
        <v>0.7</v>
      </c>
      <c r="S99" s="3">
        <v>0.9</v>
      </c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 t="s">
        <v>21</v>
      </c>
      <c r="P100" s="3">
        <v>0.4</v>
      </c>
      <c r="Q100" s="3">
        <v>0.4</v>
      </c>
      <c r="R100" s="3">
        <v>0.2</v>
      </c>
      <c r="S100" s="3">
        <v>0.2</v>
      </c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 t="s">
        <v>22</v>
      </c>
      <c r="P101" s="3">
        <v>0.0</v>
      </c>
      <c r="Q101" s="3">
        <v>0.1</v>
      </c>
      <c r="R101" s="3">
        <v>0.0</v>
      </c>
      <c r="S101" s="3">
        <v>0.0</v>
      </c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3" t="s">
        <v>122</v>
      </c>
      <c r="Q103" s="3" t="s">
        <v>123</v>
      </c>
      <c r="R103" s="3" t="s">
        <v>124</v>
      </c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31" t="s">
        <v>83</v>
      </c>
      <c r="Q104" s="31" t="s">
        <v>83</v>
      </c>
      <c r="R104" s="3" t="s">
        <v>83</v>
      </c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" t="s">
        <v>15</v>
      </c>
      <c r="P105" s="3">
        <f t="shared" ref="P105:R105" si="50">P106*4+P108*4+P109*9</f>
        <v>42.8</v>
      </c>
      <c r="Q105" s="3">
        <f t="shared" si="50"/>
        <v>16.6</v>
      </c>
      <c r="R105" s="3">
        <f t="shared" si="50"/>
        <v>41.6</v>
      </c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" t="s">
        <v>18</v>
      </c>
      <c r="P106" s="3">
        <v>7.0</v>
      </c>
      <c r="Q106" s="3">
        <v>2.2</v>
      </c>
      <c r="R106" s="3">
        <v>4.6</v>
      </c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 t="s">
        <v>19</v>
      </c>
      <c r="P107" s="3">
        <v>2.6</v>
      </c>
      <c r="Q107" s="3">
        <v>1.0</v>
      </c>
      <c r="R107" s="3">
        <v>1.9</v>
      </c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" t="s">
        <v>20</v>
      </c>
      <c r="P108" s="3">
        <v>2.8</v>
      </c>
      <c r="Q108" s="3">
        <v>1.5</v>
      </c>
      <c r="R108" s="3">
        <v>4.0</v>
      </c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 t="s">
        <v>21</v>
      </c>
      <c r="P109" s="3">
        <v>0.4</v>
      </c>
      <c r="Q109" s="3">
        <v>0.2</v>
      </c>
      <c r="R109" s="3">
        <v>0.8</v>
      </c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" t="s">
        <v>22</v>
      </c>
      <c r="P110" s="3">
        <v>0.0</v>
      </c>
      <c r="Q110" s="3">
        <v>0.0</v>
      </c>
      <c r="R110" s="3">
        <v>0.0</v>
      </c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0" t="s">
        <v>125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25" t="s">
        <v>49</v>
      </c>
      <c r="B113" s="4"/>
      <c r="C113" s="3" t="s">
        <v>126</v>
      </c>
      <c r="D113" s="3" t="s">
        <v>127</v>
      </c>
      <c r="E113" s="3" t="s">
        <v>128</v>
      </c>
      <c r="F113" s="3" t="s">
        <v>129</v>
      </c>
      <c r="G113" s="3" t="s">
        <v>157</v>
      </c>
      <c r="H113" s="4"/>
      <c r="I113" s="4"/>
      <c r="J113" s="4"/>
      <c r="K113" s="4"/>
      <c r="L113" s="4"/>
      <c r="M113" s="4"/>
      <c r="N113" s="4"/>
      <c r="O113" s="4"/>
      <c r="P113" s="3" t="s">
        <v>130</v>
      </c>
      <c r="Q113" s="3" t="s">
        <v>131</v>
      </c>
      <c r="R113" s="3" t="s">
        <v>132</v>
      </c>
      <c r="S113" s="3" t="s">
        <v>133</v>
      </c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3">
        <v>1.5</v>
      </c>
      <c r="D114" s="3">
        <v>0.5</v>
      </c>
      <c r="E114" s="3">
        <v>0.5</v>
      </c>
      <c r="F114" s="3">
        <v>0.07</v>
      </c>
      <c r="G114" s="3">
        <v>1.7</v>
      </c>
      <c r="H114" s="4"/>
      <c r="I114" s="4"/>
      <c r="J114" s="4"/>
      <c r="K114" s="4"/>
      <c r="L114" s="4"/>
      <c r="M114" s="4"/>
      <c r="N114" s="4"/>
      <c r="O114" s="4"/>
      <c r="P114" s="3" t="s">
        <v>134</v>
      </c>
      <c r="Q114" s="3" t="s">
        <v>135</v>
      </c>
      <c r="R114" s="3" t="s">
        <v>83</v>
      </c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15</v>
      </c>
      <c r="B115" s="4">
        <f t="shared" ref="B115:B120" si="53">sum(C115:H115)</f>
        <v>473.92</v>
      </c>
      <c r="C115" s="3">
        <f t="shared" ref="C115:F115" si="51">C116*4+C118*4+C119*9</f>
        <v>156.15</v>
      </c>
      <c r="D115" s="3">
        <f t="shared" si="51"/>
        <v>28</v>
      </c>
      <c r="E115" s="3">
        <f t="shared" si="51"/>
        <v>134.45</v>
      </c>
      <c r="F115" s="3">
        <f t="shared" si="51"/>
        <v>49.07</v>
      </c>
      <c r="G115" s="3">
        <v>106.25</v>
      </c>
      <c r="H115" s="3"/>
      <c r="I115" s="3">
        <v>470.0</v>
      </c>
      <c r="J115" s="4">
        <f t="shared" ref="J115:J120" si="55">B115-I115</f>
        <v>3.92</v>
      </c>
      <c r="K115" s="4"/>
      <c r="L115" s="4"/>
      <c r="M115" s="4"/>
      <c r="N115" s="4"/>
      <c r="O115" s="5" t="s">
        <v>15</v>
      </c>
      <c r="P115" s="3">
        <f t="shared" ref="P115:R115" si="52">P116*4+P118*4+P119*9</f>
        <v>104.1</v>
      </c>
      <c r="Q115" s="3">
        <f t="shared" si="52"/>
        <v>56</v>
      </c>
      <c r="R115" s="3">
        <f t="shared" si="52"/>
        <v>268.9</v>
      </c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18</v>
      </c>
      <c r="B116" s="4">
        <f t="shared" si="53"/>
        <v>89.43</v>
      </c>
      <c r="C116" s="3">
        <f t="shared" ref="C116:F116" si="54">C114*P116</f>
        <v>22.95</v>
      </c>
      <c r="D116" s="3">
        <f t="shared" si="54"/>
        <v>6.5</v>
      </c>
      <c r="E116" s="3">
        <f t="shared" si="54"/>
        <v>33.5</v>
      </c>
      <c r="F116" s="3">
        <f t="shared" si="54"/>
        <v>0.98</v>
      </c>
      <c r="G116" s="3">
        <v>25.5</v>
      </c>
      <c r="H116" s="3"/>
      <c r="I116" s="3">
        <v>90.0</v>
      </c>
      <c r="J116" s="4">
        <f t="shared" si="55"/>
        <v>-0.57</v>
      </c>
      <c r="K116" s="4"/>
      <c r="L116" s="4"/>
      <c r="M116" s="4"/>
      <c r="N116" s="4"/>
      <c r="O116" s="5" t="s">
        <v>18</v>
      </c>
      <c r="P116" s="3">
        <v>15.3</v>
      </c>
      <c r="Q116" s="3">
        <v>13.0</v>
      </c>
      <c r="R116" s="3">
        <v>67.0</v>
      </c>
      <c r="S116" s="3">
        <v>14.0</v>
      </c>
      <c r="T116" s="4"/>
      <c r="U116" s="4"/>
      <c r="V116" s="4"/>
      <c r="W116" s="4"/>
      <c r="X116" s="4"/>
      <c r="Y116" s="4"/>
      <c r="Z116" s="4"/>
    </row>
    <row r="117">
      <c r="A117" s="5" t="s">
        <v>19</v>
      </c>
      <c r="B117" s="4">
        <f t="shared" si="53"/>
        <v>6.76</v>
      </c>
      <c r="C117" s="3">
        <f t="shared" ref="C117:F117" si="56">C114*P117</f>
        <v>0</v>
      </c>
      <c r="D117" s="3">
        <f t="shared" si="56"/>
        <v>1</v>
      </c>
      <c r="E117" s="3">
        <f t="shared" si="56"/>
        <v>0</v>
      </c>
      <c r="F117" s="3">
        <f t="shared" si="56"/>
        <v>0.49</v>
      </c>
      <c r="G117" s="3">
        <v>5.27</v>
      </c>
      <c r="H117" s="4"/>
      <c r="I117" s="3">
        <v>6.0</v>
      </c>
      <c r="J117" s="4">
        <f t="shared" si="55"/>
        <v>0.76</v>
      </c>
      <c r="K117" s="4"/>
      <c r="L117" s="4"/>
      <c r="M117" s="4"/>
      <c r="N117" s="4"/>
      <c r="O117" s="5" t="s">
        <v>19</v>
      </c>
      <c r="P117" s="3">
        <v>0.0</v>
      </c>
      <c r="Q117" s="3">
        <v>2.0</v>
      </c>
      <c r="R117" s="3">
        <v>0.0</v>
      </c>
      <c r="S117" s="3">
        <v>7.0</v>
      </c>
      <c r="T117" s="4"/>
      <c r="U117" s="4"/>
      <c r="V117" s="4"/>
      <c r="W117" s="4"/>
      <c r="X117" s="4"/>
      <c r="Y117" s="4"/>
      <c r="Z117" s="4"/>
    </row>
    <row r="118">
      <c r="A118" s="5" t="s">
        <v>20</v>
      </c>
      <c r="B118" s="4">
        <f t="shared" si="53"/>
        <v>7.18</v>
      </c>
      <c r="C118" s="3">
        <f t="shared" ref="C118:F118" si="57">C114*P118</f>
        <v>4.95</v>
      </c>
      <c r="D118" s="3">
        <f t="shared" si="57"/>
        <v>0.5</v>
      </c>
      <c r="E118" s="3">
        <f t="shared" si="57"/>
        <v>0</v>
      </c>
      <c r="F118" s="3">
        <f t="shared" si="57"/>
        <v>1.05</v>
      </c>
      <c r="G118" s="3">
        <v>0.68</v>
      </c>
      <c r="H118" s="3"/>
      <c r="I118" s="3">
        <v>5.0</v>
      </c>
      <c r="J118" s="4">
        <f t="shared" si="55"/>
        <v>2.18</v>
      </c>
      <c r="K118" s="4"/>
      <c r="L118" s="4"/>
      <c r="M118" s="4"/>
      <c r="N118" s="4"/>
      <c r="O118" s="5" t="s">
        <v>20</v>
      </c>
      <c r="P118" s="3">
        <v>3.3</v>
      </c>
      <c r="Q118" s="3">
        <v>1.0</v>
      </c>
      <c r="R118" s="3">
        <v>0.0</v>
      </c>
      <c r="S118" s="3">
        <v>15.0</v>
      </c>
      <c r="T118" s="4"/>
      <c r="U118" s="4"/>
      <c r="V118" s="4"/>
      <c r="W118" s="4"/>
      <c r="X118" s="4"/>
      <c r="Y118" s="4"/>
      <c r="Z118" s="4"/>
    </row>
    <row r="119">
      <c r="A119" s="5" t="s">
        <v>21</v>
      </c>
      <c r="B119" s="4">
        <f t="shared" si="53"/>
        <v>9.72</v>
      </c>
      <c r="C119" s="3">
        <f t="shared" ref="C119:F119" si="58">C114*P119</f>
        <v>4.95</v>
      </c>
      <c r="D119" s="3">
        <f t="shared" si="58"/>
        <v>0</v>
      </c>
      <c r="E119" s="3">
        <f t="shared" si="58"/>
        <v>0.05</v>
      </c>
      <c r="F119" s="3">
        <f t="shared" si="58"/>
        <v>4.55</v>
      </c>
      <c r="G119" s="3">
        <v>0.17</v>
      </c>
      <c r="H119" s="3"/>
      <c r="I119" s="3">
        <v>10.0</v>
      </c>
      <c r="J119" s="4">
        <f t="shared" si="55"/>
        <v>-0.28</v>
      </c>
      <c r="K119" s="4"/>
      <c r="L119" s="4"/>
      <c r="M119" s="4"/>
      <c r="N119" s="4"/>
      <c r="O119" s="5" t="s">
        <v>21</v>
      </c>
      <c r="P119" s="3">
        <v>3.3</v>
      </c>
      <c r="Q119" s="3">
        <v>0.0</v>
      </c>
      <c r="R119" s="3">
        <v>0.1</v>
      </c>
      <c r="S119" s="3">
        <v>65.0</v>
      </c>
      <c r="T119" s="4"/>
      <c r="U119" s="4"/>
      <c r="V119" s="4"/>
      <c r="W119" s="4"/>
      <c r="X119" s="4"/>
      <c r="Y119" s="4"/>
      <c r="Z119" s="4"/>
    </row>
    <row r="120">
      <c r="A120" s="5" t="s">
        <v>22</v>
      </c>
      <c r="B120" s="4">
        <f t="shared" si="53"/>
        <v>3.42</v>
      </c>
      <c r="C120" s="3">
        <f t="shared" ref="C120:F120" si="59">C114*P120</f>
        <v>3</v>
      </c>
      <c r="D120" s="3">
        <f t="shared" si="59"/>
        <v>0</v>
      </c>
      <c r="E120" s="3">
        <f t="shared" si="59"/>
        <v>0</v>
      </c>
      <c r="F120" s="3">
        <f t="shared" si="59"/>
        <v>0.42</v>
      </c>
      <c r="G120" s="3">
        <v>0.0</v>
      </c>
      <c r="H120" s="4"/>
      <c r="I120" s="4"/>
      <c r="J120" s="4">
        <f t="shared" si="55"/>
        <v>3.42</v>
      </c>
      <c r="K120" s="4"/>
      <c r="L120" s="4"/>
      <c r="M120" s="4"/>
      <c r="N120" s="4"/>
      <c r="O120" s="5" t="s">
        <v>22</v>
      </c>
      <c r="P120" s="3">
        <v>2.0</v>
      </c>
      <c r="Q120" s="3">
        <v>0.0</v>
      </c>
      <c r="R120" s="3">
        <v>0.0</v>
      </c>
      <c r="S120" s="3">
        <v>6.0</v>
      </c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/>
      <c r="B122" s="4"/>
      <c r="C122" s="3"/>
      <c r="D122" s="3"/>
      <c r="E122" s="3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3" t="s">
        <v>130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3"/>
      <c r="D123" s="3"/>
      <c r="E123" s="3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3" t="s">
        <v>136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/>
      <c r="B124" s="4"/>
      <c r="C124" s="3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5" t="s">
        <v>15</v>
      </c>
      <c r="P124" s="3">
        <f>P125*4+P127*4+P128*9</f>
        <v>112.5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/>
      <c r="B125" s="4"/>
      <c r="C125" s="3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5" t="s">
        <v>18</v>
      </c>
      <c r="P125" s="3">
        <v>12.7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/>
      <c r="B126" s="4"/>
      <c r="C126" s="3"/>
      <c r="D126" s="3"/>
      <c r="E126" s="3"/>
      <c r="F126" s="3"/>
      <c r="G126" s="3"/>
      <c r="H126" s="4"/>
      <c r="I126" s="3"/>
      <c r="J126" s="4"/>
      <c r="K126" s="4"/>
      <c r="L126" s="4"/>
      <c r="M126" s="4"/>
      <c r="N126" s="4"/>
      <c r="O126" s="5" t="s">
        <v>19</v>
      </c>
      <c r="P126" s="3">
        <v>0.7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/>
      <c r="B127" s="4"/>
      <c r="C127" s="3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5" t="s">
        <v>20</v>
      </c>
      <c r="P127" s="3">
        <v>8.0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/>
      <c r="B128" s="4"/>
      <c r="C128" s="3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5" t="s">
        <v>21</v>
      </c>
      <c r="P128" s="3">
        <v>3.3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/>
      <c r="B129" s="4"/>
      <c r="C129" s="3"/>
      <c r="D129" s="3"/>
      <c r="E129" s="3"/>
      <c r="F129" s="3"/>
      <c r="G129" s="3"/>
      <c r="H129" s="4"/>
      <c r="I129" s="4"/>
      <c r="J129" s="4"/>
      <c r="K129" s="4"/>
      <c r="L129" s="4"/>
      <c r="M129" s="4"/>
      <c r="N129" s="4"/>
      <c r="O129" s="5" t="s">
        <v>22</v>
      </c>
      <c r="P129" s="3">
        <v>1.3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0" t="s">
        <v>93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25" t="s">
        <v>49</v>
      </c>
      <c r="B132" s="4"/>
      <c r="C132" s="3" t="s">
        <v>137</v>
      </c>
      <c r="D132" s="3" t="s">
        <v>138</v>
      </c>
      <c r="E132" s="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3" t="s">
        <v>139</v>
      </c>
      <c r="Q132" s="3" t="s">
        <v>140</v>
      </c>
      <c r="R132" s="3" t="s">
        <v>141</v>
      </c>
      <c r="S132" s="3" t="s">
        <v>142</v>
      </c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3">
        <v>1.7</v>
      </c>
      <c r="D133" s="3">
        <v>1.5</v>
      </c>
      <c r="E133" s="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3"/>
      <c r="Q133" s="3"/>
      <c r="R133" s="3"/>
      <c r="S133" s="4"/>
      <c r="T133" s="4"/>
      <c r="U133" s="4"/>
      <c r="V133" s="4"/>
      <c r="W133" s="4"/>
      <c r="X133" s="4"/>
      <c r="Y133" s="4"/>
      <c r="Z133" s="4"/>
    </row>
    <row r="134">
      <c r="A134" s="5" t="s">
        <v>15</v>
      </c>
      <c r="B134" s="4">
        <f t="shared" ref="B134:B139" si="62">sum(C134:F134)</f>
        <v>137.75</v>
      </c>
      <c r="C134" s="3">
        <f t="shared" ref="C134:D134" si="60">C135*4+C137*4+C138*9</f>
        <v>106.25</v>
      </c>
      <c r="D134" s="3">
        <f t="shared" si="60"/>
        <v>31.5</v>
      </c>
      <c r="E134" s="3"/>
      <c r="F134" s="3"/>
      <c r="G134" s="4"/>
      <c r="H134" s="3"/>
      <c r="I134" s="4"/>
      <c r="J134" s="4"/>
      <c r="K134" s="4"/>
      <c r="L134" s="4"/>
      <c r="M134" s="4"/>
      <c r="N134" s="4"/>
      <c r="O134" s="5" t="s">
        <v>15</v>
      </c>
      <c r="P134" s="3">
        <f t="shared" ref="P134:S134" si="61">P135*4+P137*4+P138*9</f>
        <v>59</v>
      </c>
      <c r="Q134" s="3">
        <f t="shared" si="61"/>
        <v>62.5</v>
      </c>
      <c r="R134" s="3">
        <f t="shared" si="61"/>
        <v>68.9</v>
      </c>
      <c r="S134" s="3">
        <f t="shared" si="61"/>
        <v>52.5</v>
      </c>
      <c r="T134" s="4"/>
      <c r="U134" s="4"/>
      <c r="V134" s="4"/>
      <c r="W134" s="4"/>
      <c r="X134" s="4"/>
      <c r="Y134" s="4"/>
      <c r="Z134" s="4"/>
    </row>
    <row r="135">
      <c r="A135" s="5" t="s">
        <v>18</v>
      </c>
      <c r="B135" s="4">
        <f t="shared" si="62"/>
        <v>31.35</v>
      </c>
      <c r="C135" s="3">
        <f>C133*Q135</f>
        <v>25.5</v>
      </c>
      <c r="D135" s="3">
        <f>D133*P144</f>
        <v>5.85</v>
      </c>
      <c r="E135" s="3"/>
      <c r="F135" s="3"/>
      <c r="G135" s="4"/>
      <c r="H135" s="3"/>
      <c r="I135" s="4"/>
      <c r="J135" s="4"/>
      <c r="K135" s="4"/>
      <c r="L135" s="4"/>
      <c r="M135" s="4"/>
      <c r="N135" s="4"/>
      <c r="O135" s="5" t="s">
        <v>18</v>
      </c>
      <c r="P135" s="3">
        <v>14.0</v>
      </c>
      <c r="Q135" s="3">
        <v>15.0</v>
      </c>
      <c r="R135" s="3">
        <v>15.0</v>
      </c>
      <c r="S135" s="3">
        <v>12.0</v>
      </c>
      <c r="T135" s="4"/>
      <c r="U135" s="4"/>
      <c r="V135" s="4"/>
      <c r="W135" s="4"/>
      <c r="X135" s="4"/>
      <c r="Y135" s="4"/>
      <c r="Z135" s="4"/>
    </row>
    <row r="136">
      <c r="A136" s="5" t="s">
        <v>19</v>
      </c>
      <c r="B136" s="4">
        <f t="shared" si="62"/>
        <v>7.07</v>
      </c>
      <c r="C136" s="3">
        <f>C133*Q136</f>
        <v>5.27</v>
      </c>
      <c r="D136" s="3">
        <f>D133*P145</f>
        <v>1.8</v>
      </c>
      <c r="E136" s="3"/>
      <c r="F136" s="3"/>
      <c r="G136" s="4"/>
      <c r="H136" s="4"/>
      <c r="I136" s="4"/>
      <c r="J136" s="4"/>
      <c r="K136" s="4"/>
      <c r="L136" s="4"/>
      <c r="M136" s="4"/>
      <c r="N136" s="4"/>
      <c r="O136" s="5" t="s">
        <v>19</v>
      </c>
      <c r="P136" s="3">
        <v>2.4</v>
      </c>
      <c r="Q136" s="3">
        <v>3.1</v>
      </c>
      <c r="R136" s="3">
        <v>3.0</v>
      </c>
      <c r="S136" s="3">
        <v>2.4</v>
      </c>
      <c r="T136" s="4"/>
      <c r="U136" s="4"/>
      <c r="V136" s="4"/>
      <c r="W136" s="4"/>
      <c r="X136" s="4"/>
      <c r="Y136" s="4"/>
      <c r="Z136" s="4"/>
    </row>
    <row r="137">
      <c r="A137" s="5" t="s">
        <v>20</v>
      </c>
      <c r="B137" s="4">
        <f t="shared" si="62"/>
        <v>2.03</v>
      </c>
      <c r="C137" s="3">
        <f>C133*Q137</f>
        <v>0.68</v>
      </c>
      <c r="D137" s="3">
        <f>D133*P146</f>
        <v>1.35</v>
      </c>
      <c r="E137" s="3"/>
      <c r="F137" s="3"/>
      <c r="G137" s="4"/>
      <c r="H137" s="3"/>
      <c r="I137" s="4"/>
      <c r="J137" s="4"/>
      <c r="K137" s="4"/>
      <c r="L137" s="4"/>
      <c r="M137" s="4"/>
      <c r="N137" s="4"/>
      <c r="O137" s="5" t="s">
        <v>20</v>
      </c>
      <c r="P137" s="3">
        <v>0.3</v>
      </c>
      <c r="Q137" s="3">
        <v>0.4</v>
      </c>
      <c r="R137" s="3">
        <v>1.1</v>
      </c>
      <c r="S137" s="3">
        <v>0.9</v>
      </c>
      <c r="T137" s="4"/>
      <c r="U137" s="4"/>
      <c r="V137" s="4"/>
      <c r="W137" s="4"/>
      <c r="X137" s="4"/>
      <c r="Y137" s="4"/>
      <c r="Z137" s="4"/>
    </row>
    <row r="138">
      <c r="A138" s="5" t="s">
        <v>21</v>
      </c>
      <c r="B138" s="4">
        <f t="shared" si="62"/>
        <v>0.47</v>
      </c>
      <c r="C138" s="3">
        <f>C133*Q138</f>
        <v>0.17</v>
      </c>
      <c r="D138" s="3">
        <f>D133*P147</f>
        <v>0.3</v>
      </c>
      <c r="E138" s="3"/>
      <c r="F138" s="3"/>
      <c r="G138" s="4"/>
      <c r="H138" s="3"/>
      <c r="I138" s="4"/>
      <c r="J138" s="4"/>
      <c r="K138" s="4"/>
      <c r="L138" s="4"/>
      <c r="M138" s="4"/>
      <c r="N138" s="4"/>
      <c r="O138" s="5" t="s">
        <v>21</v>
      </c>
      <c r="P138" s="3">
        <v>0.2</v>
      </c>
      <c r="Q138" s="3">
        <v>0.1</v>
      </c>
      <c r="R138" s="3">
        <v>0.5</v>
      </c>
      <c r="S138" s="3">
        <v>0.1</v>
      </c>
      <c r="T138" s="4"/>
      <c r="U138" s="4"/>
      <c r="V138" s="4"/>
      <c r="W138" s="4"/>
      <c r="X138" s="4"/>
      <c r="Y138" s="4"/>
      <c r="Z138" s="4"/>
    </row>
    <row r="139">
      <c r="A139" s="5" t="s">
        <v>22</v>
      </c>
      <c r="B139" s="4">
        <f t="shared" si="62"/>
        <v>0</v>
      </c>
      <c r="C139" s="3">
        <f>C133*Q139</f>
        <v>0</v>
      </c>
      <c r="D139" s="3">
        <f>D133*P148</f>
        <v>0</v>
      </c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5" t="s">
        <v>22</v>
      </c>
      <c r="P139" s="3">
        <v>0.0</v>
      </c>
      <c r="Q139" s="3">
        <v>0.0</v>
      </c>
      <c r="R139" s="3">
        <v>0.0</v>
      </c>
      <c r="S139" s="3">
        <v>0.0</v>
      </c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7" t="s">
        <v>67</v>
      </c>
      <c r="B141" s="4"/>
      <c r="C141" s="3" t="s">
        <v>143</v>
      </c>
      <c r="D141" s="3" t="s">
        <v>144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3" t="s">
        <v>145</v>
      </c>
      <c r="Q141" s="3" t="s">
        <v>146</v>
      </c>
      <c r="R141" s="3" t="s">
        <v>147</v>
      </c>
      <c r="S141" s="3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3">
        <v>1.5</v>
      </c>
      <c r="D142" s="3">
        <v>0.07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3"/>
      <c r="Q142" s="3"/>
      <c r="R142" s="3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15</v>
      </c>
      <c r="B143" s="4">
        <f t="shared" ref="B143:B148" si="65">sum(C143:F143)</f>
        <v>126.394</v>
      </c>
      <c r="C143" s="3">
        <f t="shared" ref="C143:D143" si="63">C144*4+C146*4+C147*9</f>
        <v>103.35</v>
      </c>
      <c r="D143" s="3">
        <f t="shared" si="63"/>
        <v>23.044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" t="s">
        <v>15</v>
      </c>
      <c r="P143" s="3">
        <f t="shared" ref="P143:R143" si="64">P144*4+P146*4+P147*9</f>
        <v>21</v>
      </c>
      <c r="Q143" s="3">
        <f t="shared" si="64"/>
        <v>74</v>
      </c>
      <c r="R143" s="3">
        <f t="shared" si="64"/>
        <v>48.1</v>
      </c>
      <c r="S143" s="3"/>
      <c r="T143" s="4"/>
      <c r="U143" s="4"/>
      <c r="V143" s="4"/>
      <c r="W143" s="4"/>
      <c r="X143" s="4"/>
      <c r="Y143" s="4"/>
      <c r="Z143" s="4"/>
    </row>
    <row r="144">
      <c r="A144" s="5" t="s">
        <v>18</v>
      </c>
      <c r="B144" s="4">
        <f t="shared" si="65"/>
        <v>28.24</v>
      </c>
      <c r="C144" s="3">
        <f>C142*R135</f>
        <v>22.5</v>
      </c>
      <c r="D144" s="3">
        <f>D142*Q219</f>
        <v>5.74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 t="s">
        <v>18</v>
      </c>
      <c r="P144" s="3">
        <v>3.9</v>
      </c>
      <c r="Q144" s="3">
        <v>17.0</v>
      </c>
      <c r="R144" s="3">
        <v>11.0</v>
      </c>
      <c r="S144" s="3"/>
      <c r="T144" s="4"/>
      <c r="U144" s="4"/>
      <c r="V144" s="4"/>
      <c r="W144" s="4"/>
      <c r="X144" s="4"/>
      <c r="Y144" s="4"/>
      <c r="Z144" s="4"/>
    </row>
    <row r="145">
      <c r="A145" s="5" t="s">
        <v>19</v>
      </c>
      <c r="B145" s="4">
        <f t="shared" si="65"/>
        <v>4.514</v>
      </c>
      <c r="C145" s="3">
        <f>C142*R136</f>
        <v>4.5</v>
      </c>
      <c r="D145" s="3">
        <f>D142*Q220</f>
        <v>0.014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" t="s">
        <v>19</v>
      </c>
      <c r="P145" s="3">
        <v>1.2</v>
      </c>
      <c r="Q145" s="3">
        <v>0.9</v>
      </c>
      <c r="R145" s="3">
        <v>1.6</v>
      </c>
      <c r="S145" s="3"/>
      <c r="T145" s="4"/>
      <c r="U145" s="4"/>
      <c r="V145" s="4"/>
      <c r="W145" s="4"/>
      <c r="X145" s="4"/>
      <c r="Y145" s="4"/>
      <c r="Z145" s="4"/>
    </row>
    <row r="146">
      <c r="A146" s="5" t="s">
        <v>20</v>
      </c>
      <c r="B146" s="4">
        <f t="shared" si="65"/>
        <v>1.671</v>
      </c>
      <c r="C146" s="3">
        <f>C142*R137</f>
        <v>1.65</v>
      </c>
      <c r="D146" s="3">
        <f>D142*Q221</f>
        <v>0.021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" t="s">
        <v>20</v>
      </c>
      <c r="P146" s="3">
        <v>0.9</v>
      </c>
      <c r="Q146" s="3">
        <v>0.6</v>
      </c>
      <c r="R146" s="3">
        <v>0.8</v>
      </c>
      <c r="S146" s="3"/>
      <c r="T146" s="4"/>
      <c r="U146" s="4"/>
      <c r="V146" s="4"/>
      <c r="W146" s="4"/>
      <c r="X146" s="4"/>
      <c r="Y146" s="4"/>
      <c r="Z146" s="4"/>
    </row>
    <row r="147">
      <c r="A147" s="5" t="s">
        <v>21</v>
      </c>
      <c r="B147" s="4">
        <f t="shared" si="65"/>
        <v>0.75</v>
      </c>
      <c r="C147" s="3">
        <f>C142*R138</f>
        <v>0.75</v>
      </c>
      <c r="D147" s="3">
        <f>D142*Q222</f>
        <v>0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 t="s">
        <v>21</v>
      </c>
      <c r="P147" s="3">
        <v>0.2</v>
      </c>
      <c r="Q147" s="3">
        <v>0.4</v>
      </c>
      <c r="R147" s="3">
        <v>0.1</v>
      </c>
      <c r="S147" s="3"/>
      <c r="T147" s="4"/>
      <c r="U147" s="4"/>
      <c r="V147" s="4"/>
      <c r="W147" s="4"/>
      <c r="X147" s="4"/>
      <c r="Y147" s="4"/>
      <c r="Z147" s="4"/>
    </row>
    <row r="148">
      <c r="A148" s="5" t="s">
        <v>22</v>
      </c>
      <c r="B148" s="4">
        <f t="shared" si="65"/>
        <v>0</v>
      </c>
      <c r="C148" s="3">
        <f>C142*R139</f>
        <v>0</v>
      </c>
      <c r="D148" s="3">
        <f>D142*Q223</f>
        <v>0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" t="s">
        <v>22</v>
      </c>
      <c r="P148" s="3">
        <v>0.0</v>
      </c>
      <c r="Q148" s="3">
        <v>0.1</v>
      </c>
      <c r="R148" s="3">
        <v>0.0</v>
      </c>
      <c r="S148" s="3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0" t="s">
        <v>167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25" t="s">
        <v>49</v>
      </c>
      <c r="B151" s="4"/>
      <c r="C151" s="3" t="s">
        <v>168</v>
      </c>
      <c r="D151" s="3" t="s">
        <v>169</v>
      </c>
      <c r="E151" s="3" t="s">
        <v>170</v>
      </c>
      <c r="F151" s="3" t="s">
        <v>171</v>
      </c>
      <c r="G151" s="3" t="s">
        <v>88</v>
      </c>
      <c r="H151" s="3" t="s">
        <v>172</v>
      </c>
      <c r="I151" s="4"/>
      <c r="J151" s="4"/>
      <c r="K151" s="4"/>
      <c r="L151" s="4"/>
      <c r="M151" s="4"/>
      <c r="N151" s="4"/>
      <c r="O151" s="4"/>
      <c r="P151" s="3" t="s">
        <v>79</v>
      </c>
      <c r="Q151" s="3" t="s">
        <v>80</v>
      </c>
      <c r="R151" s="3" t="s">
        <v>81</v>
      </c>
      <c r="S151" s="3" t="s">
        <v>82</v>
      </c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3">
        <v>1.1</v>
      </c>
      <c r="D152" s="3">
        <v>2.0</v>
      </c>
      <c r="E152" s="3">
        <v>0.2</v>
      </c>
      <c r="F152" s="3">
        <v>0.5</v>
      </c>
      <c r="G152" s="3">
        <v>1.2</v>
      </c>
      <c r="H152" s="4"/>
      <c r="I152" s="4"/>
      <c r="J152" s="4"/>
      <c r="K152" s="4"/>
      <c r="L152" s="4"/>
      <c r="M152" s="4"/>
      <c r="N152" s="4"/>
      <c r="O152" s="4"/>
      <c r="P152" s="3" t="s">
        <v>83</v>
      </c>
      <c r="Q152" s="3" t="s">
        <v>83</v>
      </c>
      <c r="R152" s="3" t="s">
        <v>83</v>
      </c>
      <c r="S152" s="3" t="s">
        <v>83</v>
      </c>
      <c r="T152" s="4"/>
      <c r="U152" s="4"/>
      <c r="V152" s="4"/>
      <c r="W152" s="4"/>
      <c r="X152" s="4"/>
      <c r="Y152" s="4"/>
      <c r="Z152" s="4"/>
    </row>
    <row r="153">
      <c r="A153" s="5" t="s">
        <v>15</v>
      </c>
      <c r="B153" s="4">
        <f t="shared" ref="B153:B158" si="68">sum(C153:G153)</f>
        <v>983.69</v>
      </c>
      <c r="C153" s="3">
        <f t="shared" ref="C153:G153" si="66">C154*4+C156*4+C157*9</f>
        <v>172.04</v>
      </c>
      <c r="D153" s="3">
        <f t="shared" si="66"/>
        <v>361</v>
      </c>
      <c r="E153" s="3">
        <f t="shared" si="66"/>
        <v>140.2</v>
      </c>
      <c r="F153" s="3">
        <f t="shared" si="66"/>
        <v>166.45</v>
      </c>
      <c r="G153" s="3">
        <f t="shared" si="66"/>
        <v>144</v>
      </c>
      <c r="H153" s="4"/>
      <c r="I153" s="3"/>
      <c r="J153" s="4"/>
      <c r="K153" s="3">
        <v>942.0</v>
      </c>
      <c r="L153" s="4">
        <f t="shared" ref="L153:L157" si="69">B153-K153</f>
        <v>41.69</v>
      </c>
      <c r="M153" s="4"/>
      <c r="N153" s="4"/>
      <c r="O153" s="5" t="s">
        <v>15</v>
      </c>
      <c r="P153" s="3">
        <f t="shared" ref="P153:S153" si="67">P154*4+P156*4+P157*9</f>
        <v>156.4</v>
      </c>
      <c r="Q153" s="3">
        <f t="shared" si="67"/>
        <v>135.5</v>
      </c>
      <c r="R153" s="3">
        <f t="shared" si="67"/>
        <v>239</v>
      </c>
      <c r="S153" s="3">
        <f t="shared" si="67"/>
        <v>197</v>
      </c>
      <c r="T153" s="4"/>
      <c r="U153" s="4"/>
      <c r="V153" s="4"/>
      <c r="W153" s="4"/>
      <c r="X153" s="4"/>
      <c r="Y153" s="4"/>
      <c r="Z153" s="4"/>
    </row>
    <row r="154">
      <c r="A154" s="5" t="s">
        <v>18</v>
      </c>
      <c r="B154" s="4">
        <f t="shared" si="68"/>
        <v>153.9</v>
      </c>
      <c r="C154" s="3">
        <f>C152*P154</f>
        <v>0</v>
      </c>
      <c r="D154" s="4">
        <f>D152*R172</f>
        <v>78</v>
      </c>
      <c r="E154" s="4">
        <f>E152*Q190</f>
        <v>2.8</v>
      </c>
      <c r="F154" s="4">
        <f>F152*P181</f>
        <v>39.5</v>
      </c>
      <c r="G154" s="4">
        <f>G152*S181</f>
        <v>33.6</v>
      </c>
      <c r="H154" s="4"/>
      <c r="I154" s="3"/>
      <c r="J154" s="4"/>
      <c r="K154" s="3">
        <v>150.0</v>
      </c>
      <c r="L154" s="4">
        <f t="shared" si="69"/>
        <v>3.9</v>
      </c>
      <c r="M154" s="4"/>
      <c r="N154" s="4"/>
      <c r="O154" s="5" t="s">
        <v>18</v>
      </c>
      <c r="P154" s="3">
        <v>0.0</v>
      </c>
      <c r="Q154" s="3">
        <v>0.0</v>
      </c>
      <c r="R154" s="3">
        <v>0.0</v>
      </c>
      <c r="S154" s="3">
        <v>0.0</v>
      </c>
      <c r="T154" s="4"/>
      <c r="U154" s="4"/>
      <c r="V154" s="4"/>
      <c r="W154" s="4"/>
      <c r="X154" s="4"/>
      <c r="Y154" s="4"/>
      <c r="Z154" s="4"/>
    </row>
    <row r="155">
      <c r="A155" s="5" t="s">
        <v>19</v>
      </c>
      <c r="B155" s="4">
        <f t="shared" si="68"/>
        <v>8.85</v>
      </c>
      <c r="C155" s="3">
        <f>C152*P155</f>
        <v>0</v>
      </c>
      <c r="D155" s="4">
        <f>D152*R173</f>
        <v>2</v>
      </c>
      <c r="E155" s="4">
        <f>E152*Q191</f>
        <v>1.4</v>
      </c>
      <c r="F155" s="4">
        <f>F152*P182</f>
        <v>1.85</v>
      </c>
      <c r="G155" s="4">
        <f>G152*S182</f>
        <v>3.6</v>
      </c>
      <c r="H155" s="4"/>
      <c r="I155" s="3"/>
      <c r="J155" s="4"/>
      <c r="K155" s="3">
        <v>10.0</v>
      </c>
      <c r="L155" s="4">
        <f t="shared" si="69"/>
        <v>-1.15</v>
      </c>
      <c r="M155" s="4"/>
      <c r="N155" s="4"/>
      <c r="O155" s="5" t="s">
        <v>19</v>
      </c>
      <c r="P155" s="3">
        <v>0.0</v>
      </c>
      <c r="Q155" s="3">
        <v>0.0</v>
      </c>
      <c r="R155" s="3">
        <v>0.0</v>
      </c>
      <c r="S155" s="3">
        <v>0.0</v>
      </c>
      <c r="T155" s="4"/>
      <c r="U155" s="4"/>
      <c r="V155" s="4"/>
      <c r="W155" s="4"/>
      <c r="X155" s="4"/>
      <c r="Y155" s="4"/>
      <c r="Z155" s="4"/>
    </row>
    <row r="156">
      <c r="A156" s="5" t="s">
        <v>20</v>
      </c>
      <c r="B156" s="4">
        <f t="shared" si="68"/>
        <v>51.05</v>
      </c>
      <c r="C156" s="3">
        <f>C152*P156</f>
        <v>34.1</v>
      </c>
      <c r="D156" s="4">
        <f>D152*R174</f>
        <v>10</v>
      </c>
      <c r="E156" s="4">
        <f>E152*Q192</f>
        <v>3</v>
      </c>
      <c r="F156" s="4">
        <f>F152*P183</f>
        <v>1.55</v>
      </c>
      <c r="G156" s="4">
        <f>G152*S183</f>
        <v>2.4</v>
      </c>
      <c r="H156" s="4"/>
      <c r="I156" s="3"/>
      <c r="J156" s="4"/>
      <c r="K156" s="3">
        <v>45.0</v>
      </c>
      <c r="L156" s="4">
        <f t="shared" si="69"/>
        <v>6.05</v>
      </c>
      <c r="M156" s="4"/>
      <c r="N156" s="4"/>
      <c r="O156" s="5" t="s">
        <v>20</v>
      </c>
      <c r="P156" s="3">
        <v>31.0</v>
      </c>
      <c r="Q156" s="3">
        <v>26.0</v>
      </c>
      <c r="R156" s="3">
        <v>26.0</v>
      </c>
      <c r="S156" s="3">
        <v>20.0</v>
      </c>
      <c r="T156" s="4"/>
      <c r="U156" s="4"/>
      <c r="V156" s="4"/>
      <c r="W156" s="4"/>
      <c r="X156" s="4"/>
      <c r="Y156" s="4"/>
      <c r="Z156" s="4"/>
    </row>
    <row r="157">
      <c r="A157" s="5" t="s">
        <v>21</v>
      </c>
      <c r="B157" s="4">
        <f t="shared" si="68"/>
        <v>18.21</v>
      </c>
      <c r="C157" s="3">
        <f>C152*P157</f>
        <v>3.96</v>
      </c>
      <c r="D157" s="4">
        <f>D152*R175</f>
        <v>1</v>
      </c>
      <c r="E157" s="4">
        <f>E152*Q193</f>
        <v>13</v>
      </c>
      <c r="F157" s="4">
        <f>F152*P184</f>
        <v>0.25</v>
      </c>
      <c r="G157" s="4">
        <f>G152*S184</f>
        <v>0</v>
      </c>
      <c r="H157" s="4"/>
      <c r="I157" s="3"/>
      <c r="J157" s="4"/>
      <c r="K157" s="3">
        <v>18.0</v>
      </c>
      <c r="L157" s="4">
        <f t="shared" si="69"/>
        <v>0.21</v>
      </c>
      <c r="M157" s="4"/>
      <c r="N157" s="4"/>
      <c r="O157" s="5" t="s">
        <v>21</v>
      </c>
      <c r="P157" s="3">
        <v>3.6</v>
      </c>
      <c r="Q157" s="3">
        <v>3.5</v>
      </c>
      <c r="R157" s="3">
        <v>15.0</v>
      </c>
      <c r="S157" s="3">
        <v>13.0</v>
      </c>
      <c r="T157" s="4"/>
      <c r="U157" s="4"/>
      <c r="V157" s="4"/>
      <c r="W157" s="4"/>
      <c r="X157" s="4"/>
      <c r="Y157" s="4"/>
      <c r="Z157" s="4"/>
    </row>
    <row r="158">
      <c r="A158" s="5" t="s">
        <v>22</v>
      </c>
      <c r="B158" s="4">
        <f t="shared" si="68"/>
        <v>2.35</v>
      </c>
      <c r="C158" s="3">
        <f>C152*P158</f>
        <v>1.1</v>
      </c>
      <c r="D158" s="4">
        <f>D152*R176</f>
        <v>0</v>
      </c>
      <c r="E158" s="4">
        <f>E152*Q194</f>
        <v>1.2</v>
      </c>
      <c r="F158" s="4">
        <f>F152*P185</f>
        <v>0.05</v>
      </c>
      <c r="G158" s="4">
        <f>G152*S185</f>
        <v>0</v>
      </c>
      <c r="H158" s="4"/>
      <c r="I158" s="4"/>
      <c r="J158" s="4"/>
      <c r="K158" s="4"/>
      <c r="L158" s="4"/>
      <c r="M158" s="4"/>
      <c r="N158" s="4"/>
      <c r="O158" s="5" t="s">
        <v>22</v>
      </c>
      <c r="P158" s="3">
        <v>1.0</v>
      </c>
      <c r="Q158" s="3">
        <v>1.2</v>
      </c>
      <c r="R158" s="3">
        <v>6.0</v>
      </c>
      <c r="S158" s="3">
        <v>3.1</v>
      </c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7" t="s">
        <v>67</v>
      </c>
      <c r="B160" s="4"/>
      <c r="C160" s="3" t="s">
        <v>176</v>
      </c>
      <c r="D160" s="3" t="s">
        <v>177</v>
      </c>
      <c r="E160" s="3" t="s">
        <v>178</v>
      </c>
      <c r="F160" s="3" t="s">
        <v>179</v>
      </c>
      <c r="G160" s="3" t="s">
        <v>88</v>
      </c>
      <c r="H160" s="3" t="s">
        <v>48</v>
      </c>
      <c r="I160" s="4"/>
      <c r="J160" s="4"/>
      <c r="K160" s="4"/>
      <c r="L160" s="4"/>
      <c r="M160" s="4"/>
      <c r="N160" s="4"/>
      <c r="O160" s="4"/>
      <c r="P160" s="3" t="s">
        <v>89</v>
      </c>
      <c r="Q160" s="3" t="s">
        <v>90</v>
      </c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3">
        <v>1.1</v>
      </c>
      <c r="D161" s="3">
        <v>2.0</v>
      </c>
      <c r="E161" s="3">
        <v>0.25</v>
      </c>
      <c r="F161" s="3">
        <v>0.5</v>
      </c>
      <c r="G161" s="3">
        <v>1.2</v>
      </c>
      <c r="H161" s="3">
        <v>1.0</v>
      </c>
      <c r="I161" s="4"/>
      <c r="J161" s="4"/>
      <c r="K161" s="4"/>
      <c r="L161" s="4"/>
      <c r="M161" s="4"/>
      <c r="N161" s="4"/>
      <c r="O161" s="4"/>
      <c r="P161" s="3" t="s">
        <v>83</v>
      </c>
      <c r="Q161" s="3" t="s">
        <v>83</v>
      </c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 t="s">
        <v>15</v>
      </c>
      <c r="B162" s="4">
        <f t="shared" ref="B162:B167" si="72">sum(C162:H162)</f>
        <v>993.75</v>
      </c>
      <c r="C162" s="4">
        <f t="shared" ref="C162:H162" si="70">C163*4+C165*4+C166*9</f>
        <v>149.05</v>
      </c>
      <c r="D162" s="4">
        <f t="shared" si="70"/>
        <v>361</v>
      </c>
      <c r="E162" s="4">
        <f t="shared" si="70"/>
        <v>152.25</v>
      </c>
      <c r="F162" s="3">
        <f t="shared" si="70"/>
        <v>166.45</v>
      </c>
      <c r="G162" s="3">
        <f t="shared" si="70"/>
        <v>144</v>
      </c>
      <c r="H162" s="3">
        <f t="shared" si="70"/>
        <v>21</v>
      </c>
      <c r="I162" s="3"/>
      <c r="J162" s="4"/>
      <c r="K162" s="3">
        <v>942.0</v>
      </c>
      <c r="L162" s="4">
        <f t="shared" ref="L162:L166" si="73">B162-K162</f>
        <v>51.75</v>
      </c>
      <c r="M162" s="4"/>
      <c r="N162" s="4"/>
      <c r="O162" s="5" t="s">
        <v>15</v>
      </c>
      <c r="P162" s="3">
        <f t="shared" ref="P162:Q162" si="71">P163*4+P165*4+P166*9</f>
        <v>321</v>
      </c>
      <c r="Q162" s="3">
        <f t="shared" si="71"/>
        <v>271</v>
      </c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18</v>
      </c>
      <c r="B163" s="4">
        <f t="shared" si="72"/>
        <v>159</v>
      </c>
      <c r="C163" s="4">
        <f>C161*Q154</f>
        <v>0</v>
      </c>
      <c r="D163" s="4">
        <f>D161*R172</f>
        <v>78</v>
      </c>
      <c r="E163" s="4">
        <f>E161*S190</f>
        <v>4</v>
      </c>
      <c r="F163" s="4">
        <f>F161*P181</f>
        <v>39.5</v>
      </c>
      <c r="G163" s="4">
        <f>G161*S181</f>
        <v>33.6</v>
      </c>
      <c r="H163" s="4">
        <f>H161*P144</f>
        <v>3.9</v>
      </c>
      <c r="I163" s="3"/>
      <c r="J163" s="4"/>
      <c r="K163" s="3">
        <v>150.0</v>
      </c>
      <c r="L163" s="4">
        <f t="shared" si="73"/>
        <v>9</v>
      </c>
      <c r="M163" s="4"/>
      <c r="N163" s="4"/>
      <c r="O163" s="5" t="s">
        <v>18</v>
      </c>
      <c r="P163" s="3">
        <v>0.0</v>
      </c>
      <c r="Q163" s="3">
        <v>0.0</v>
      </c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 t="s">
        <v>19</v>
      </c>
      <c r="B164" s="4">
        <f t="shared" si="72"/>
        <v>10.9</v>
      </c>
      <c r="C164" s="4">
        <f>C161*Q155</f>
        <v>0</v>
      </c>
      <c r="D164" s="4">
        <f>D161*R173</f>
        <v>2</v>
      </c>
      <c r="E164" s="4">
        <f>E161*S191</f>
        <v>2.25</v>
      </c>
      <c r="F164" s="4">
        <f>F161*P182</f>
        <v>1.85</v>
      </c>
      <c r="G164" s="4">
        <f>G161*S182</f>
        <v>3.6</v>
      </c>
      <c r="H164" s="4">
        <f>H161*P145</f>
        <v>1.2</v>
      </c>
      <c r="I164" s="3"/>
      <c r="J164" s="4"/>
      <c r="K164" s="3">
        <v>10.0</v>
      </c>
      <c r="L164" s="4">
        <f t="shared" si="73"/>
        <v>0.9</v>
      </c>
      <c r="M164" s="4"/>
      <c r="N164" s="4"/>
      <c r="O164" s="5" t="s">
        <v>19</v>
      </c>
      <c r="P164" s="3">
        <v>0.0</v>
      </c>
      <c r="Q164" s="3">
        <v>0.0</v>
      </c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 t="s">
        <v>20</v>
      </c>
      <c r="B165" s="4">
        <f t="shared" si="72"/>
        <v>49.95</v>
      </c>
      <c r="C165" s="4">
        <f>C161*Q156</f>
        <v>28.6</v>
      </c>
      <c r="D165" s="4">
        <f>D161*R174</f>
        <v>10</v>
      </c>
      <c r="E165" s="4">
        <f>E161*S192</f>
        <v>6.5</v>
      </c>
      <c r="F165" s="4">
        <f>F161*P183</f>
        <v>1.55</v>
      </c>
      <c r="G165" s="4">
        <f>G161*S183</f>
        <v>2.4</v>
      </c>
      <c r="H165" s="4">
        <f>H161*P146</f>
        <v>0.9</v>
      </c>
      <c r="I165" s="3"/>
      <c r="J165" s="4"/>
      <c r="K165" s="3">
        <v>45.0</v>
      </c>
      <c r="L165" s="4">
        <f t="shared" si="73"/>
        <v>4.95</v>
      </c>
      <c r="M165" s="4"/>
      <c r="N165" s="4"/>
      <c r="O165" s="5" t="s">
        <v>20</v>
      </c>
      <c r="P165" s="3">
        <v>24.0</v>
      </c>
      <c r="Q165" s="3">
        <v>25.0</v>
      </c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 t="s">
        <v>21</v>
      </c>
      <c r="B166" s="4">
        <f t="shared" si="72"/>
        <v>17.55</v>
      </c>
      <c r="C166" s="4">
        <f>C161*Q157</f>
        <v>3.85</v>
      </c>
      <c r="D166" s="4">
        <f>D161*R175</f>
        <v>1</v>
      </c>
      <c r="E166" s="4">
        <f>E161*S193</f>
        <v>12.25</v>
      </c>
      <c r="F166" s="4">
        <f>F161*P184</f>
        <v>0.25</v>
      </c>
      <c r="G166" s="4">
        <f>G161*S184</f>
        <v>0</v>
      </c>
      <c r="H166" s="4">
        <f>H161*P147</f>
        <v>0.2</v>
      </c>
      <c r="I166" s="3"/>
      <c r="J166" s="4"/>
      <c r="K166" s="3">
        <v>18.0</v>
      </c>
      <c r="L166" s="4">
        <f t="shared" si="73"/>
        <v>-0.45</v>
      </c>
      <c r="M166" s="4"/>
      <c r="N166" s="4"/>
      <c r="O166" s="5" t="s">
        <v>21</v>
      </c>
      <c r="P166" s="3">
        <v>25.0</v>
      </c>
      <c r="Q166" s="3">
        <v>19.0</v>
      </c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22</v>
      </c>
      <c r="B167" s="4">
        <f t="shared" si="72"/>
        <v>3.12</v>
      </c>
      <c r="C167" s="4">
        <f>C161*Q158</f>
        <v>1.32</v>
      </c>
      <c r="D167" s="4">
        <f>D161*R176</f>
        <v>0</v>
      </c>
      <c r="E167" s="4">
        <f>E161*S194</f>
        <v>1.75</v>
      </c>
      <c r="F167" s="4">
        <f>F161*P185</f>
        <v>0.05</v>
      </c>
      <c r="G167" s="4">
        <f>G161*S185</f>
        <v>0</v>
      </c>
      <c r="H167" s="4">
        <f>H161*P148</f>
        <v>0</v>
      </c>
      <c r="I167" s="4"/>
      <c r="J167" s="4"/>
      <c r="K167" s="4"/>
      <c r="L167" s="4"/>
      <c r="M167" s="4"/>
      <c r="N167" s="4"/>
      <c r="O167" s="5" t="s">
        <v>22</v>
      </c>
      <c r="P167" s="3">
        <v>10.0</v>
      </c>
      <c r="Q167" s="3">
        <v>7.0</v>
      </c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5" t="s">
        <v>94</v>
      </c>
      <c r="B169" s="4"/>
      <c r="C169" s="3" t="s">
        <v>158</v>
      </c>
      <c r="D169" s="3" t="s">
        <v>180</v>
      </c>
      <c r="E169" s="3" t="s">
        <v>155</v>
      </c>
      <c r="F169" s="3" t="s">
        <v>108</v>
      </c>
      <c r="G169" s="3" t="s">
        <v>181</v>
      </c>
      <c r="H169" s="3" t="s">
        <v>172</v>
      </c>
      <c r="I169" s="4"/>
      <c r="J169" s="4"/>
      <c r="K169" s="4"/>
      <c r="L169" s="4"/>
      <c r="M169" s="4"/>
      <c r="N169" s="4"/>
      <c r="O169" s="4"/>
      <c r="P169" s="3" t="s">
        <v>99</v>
      </c>
      <c r="Q169" s="3" t="s">
        <v>100</v>
      </c>
      <c r="R169" s="3" t="s">
        <v>101</v>
      </c>
      <c r="S169" s="3" t="s">
        <v>102</v>
      </c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3">
        <v>1.2</v>
      </c>
      <c r="D170" s="3">
        <v>1.3</v>
      </c>
      <c r="E170" s="3">
        <v>0.4</v>
      </c>
      <c r="F170" s="3">
        <v>1.2</v>
      </c>
      <c r="G170" s="3">
        <v>0.0</v>
      </c>
      <c r="H170" s="4"/>
      <c r="I170" s="4"/>
      <c r="J170" s="4"/>
      <c r="K170" s="4"/>
      <c r="L170" s="4"/>
      <c r="M170" s="4"/>
      <c r="N170" s="4"/>
      <c r="O170" s="4"/>
      <c r="P170" s="3" t="s">
        <v>103</v>
      </c>
      <c r="Q170" s="3" t="s">
        <v>104</v>
      </c>
      <c r="R170" s="3" t="s">
        <v>104</v>
      </c>
      <c r="S170" s="3" t="s">
        <v>83</v>
      </c>
      <c r="T170" s="4"/>
      <c r="U170" s="4"/>
      <c r="V170" s="4"/>
      <c r="W170" s="4"/>
      <c r="X170" s="4"/>
      <c r="Y170" s="4"/>
      <c r="Z170" s="4"/>
    </row>
    <row r="171">
      <c r="A171" s="5" t="s">
        <v>15</v>
      </c>
      <c r="B171" s="4">
        <f t="shared" ref="B171:B176" si="76">sum(C171:G171)</f>
        <v>1002.1</v>
      </c>
      <c r="C171" s="3">
        <f t="shared" ref="C171:G171" si="74">C172*4+C174*4+C175*9</f>
        <v>325.2</v>
      </c>
      <c r="D171" s="3">
        <f t="shared" si="74"/>
        <v>396.5</v>
      </c>
      <c r="E171" s="3">
        <f t="shared" si="74"/>
        <v>136.4</v>
      </c>
      <c r="F171" s="3">
        <f t="shared" si="74"/>
        <v>144</v>
      </c>
      <c r="G171" s="3">
        <f t="shared" si="74"/>
        <v>0</v>
      </c>
      <c r="H171" s="4"/>
      <c r="I171" s="3"/>
      <c r="J171" s="4"/>
      <c r="K171" s="3">
        <v>942.0</v>
      </c>
      <c r="L171" s="4">
        <f t="shared" ref="L171:L175" si="78">B171-K171</f>
        <v>60.1</v>
      </c>
      <c r="M171" s="4"/>
      <c r="N171" s="4"/>
      <c r="O171" s="5" t="s">
        <v>15</v>
      </c>
      <c r="P171" s="3">
        <f t="shared" ref="P171:S171" si="75">P172*4+P174*4+P175*9</f>
        <v>305</v>
      </c>
      <c r="Q171" s="3">
        <f t="shared" si="75"/>
        <v>162.5</v>
      </c>
      <c r="R171" s="3">
        <f t="shared" si="75"/>
        <v>180.5</v>
      </c>
      <c r="S171" s="3">
        <f t="shared" si="75"/>
        <v>110.5</v>
      </c>
      <c r="T171" s="4"/>
      <c r="U171" s="4"/>
      <c r="V171" s="4"/>
      <c r="W171" s="4"/>
      <c r="X171" s="4"/>
      <c r="Y171" s="4"/>
      <c r="Z171" s="4"/>
    </row>
    <row r="172">
      <c r="A172" s="5" t="s">
        <v>18</v>
      </c>
      <c r="B172" s="4">
        <f t="shared" si="76"/>
        <v>148.3</v>
      </c>
      <c r="C172" s="3">
        <f>C170*Q163</f>
        <v>0</v>
      </c>
      <c r="D172" s="4">
        <f>D170*P172</f>
        <v>81.9</v>
      </c>
      <c r="E172" s="4">
        <f t="shared" ref="E172:F172" si="77">E170*R181</f>
        <v>32.8</v>
      </c>
      <c r="F172" s="4">
        <f t="shared" si="77"/>
        <v>33.6</v>
      </c>
      <c r="G172" s="4">
        <f>G170*P181</f>
        <v>0</v>
      </c>
      <c r="H172" s="4"/>
      <c r="I172" s="3"/>
      <c r="J172" s="4"/>
      <c r="K172" s="3">
        <v>150.0</v>
      </c>
      <c r="L172" s="4">
        <f t="shared" si="78"/>
        <v>-1.7</v>
      </c>
      <c r="M172" s="4"/>
      <c r="N172" s="4"/>
      <c r="O172" s="5" t="s">
        <v>18</v>
      </c>
      <c r="P172" s="3">
        <v>63.0</v>
      </c>
      <c r="Q172" s="3">
        <v>29.0</v>
      </c>
      <c r="R172" s="3">
        <v>39.0</v>
      </c>
      <c r="S172" s="3">
        <v>23.0</v>
      </c>
      <c r="T172" s="4"/>
      <c r="U172" s="4"/>
      <c r="V172" s="4"/>
      <c r="W172" s="4"/>
      <c r="X172" s="4"/>
      <c r="Y172" s="4"/>
      <c r="Z172" s="4"/>
    </row>
    <row r="173">
      <c r="A173" s="5" t="s">
        <v>19</v>
      </c>
      <c r="B173" s="4">
        <f t="shared" si="76"/>
        <v>9.9</v>
      </c>
      <c r="C173" s="3">
        <f>C170*Q164</f>
        <v>0</v>
      </c>
      <c r="D173" s="4">
        <f>D170*P173</f>
        <v>3.9</v>
      </c>
      <c r="E173" s="4">
        <f t="shared" ref="E173:F173" si="79">E170*R182</f>
        <v>2.4</v>
      </c>
      <c r="F173" s="4">
        <f t="shared" si="79"/>
        <v>3.6</v>
      </c>
      <c r="G173" s="4">
        <f>G170*P182</f>
        <v>0</v>
      </c>
      <c r="H173" s="4"/>
      <c r="I173" s="3"/>
      <c r="J173" s="4"/>
      <c r="K173" s="3">
        <v>10.0</v>
      </c>
      <c r="L173" s="4">
        <f t="shared" si="78"/>
        <v>-0.1</v>
      </c>
      <c r="M173" s="4"/>
      <c r="N173" s="4"/>
      <c r="O173" s="5" t="s">
        <v>19</v>
      </c>
      <c r="P173" s="3">
        <v>3.0</v>
      </c>
      <c r="Q173" s="3">
        <v>3.0</v>
      </c>
      <c r="R173" s="3">
        <v>1.0</v>
      </c>
      <c r="S173" s="3">
        <v>1.8</v>
      </c>
      <c r="T173" s="4"/>
      <c r="U173" s="4"/>
      <c r="V173" s="4"/>
      <c r="W173" s="4"/>
      <c r="X173" s="4"/>
      <c r="Y173" s="4"/>
      <c r="Z173" s="4"/>
    </row>
    <row r="174">
      <c r="A174" s="5" t="s">
        <v>20</v>
      </c>
      <c r="B174" s="4">
        <f t="shared" si="76"/>
        <v>46.74</v>
      </c>
      <c r="C174" s="3">
        <f>C170*Q165</f>
        <v>30</v>
      </c>
      <c r="D174" s="4">
        <f>D170*P174</f>
        <v>14.3</v>
      </c>
      <c r="E174" s="4">
        <f t="shared" ref="E174:F174" si="80">E170*R183</f>
        <v>0.04</v>
      </c>
      <c r="F174" s="4">
        <f t="shared" si="80"/>
        <v>2.4</v>
      </c>
      <c r="G174" s="4">
        <f>G170*P183</f>
        <v>0</v>
      </c>
      <c r="H174" s="4"/>
      <c r="I174" s="3"/>
      <c r="J174" s="4"/>
      <c r="K174" s="3">
        <v>45.0</v>
      </c>
      <c r="L174" s="4">
        <f t="shared" si="78"/>
        <v>1.74</v>
      </c>
      <c r="M174" s="4"/>
      <c r="N174" s="4"/>
      <c r="O174" s="5" t="s">
        <v>20</v>
      </c>
      <c r="P174" s="3">
        <v>11.0</v>
      </c>
      <c r="Q174" s="3">
        <v>6.0</v>
      </c>
      <c r="R174" s="3">
        <v>5.0</v>
      </c>
      <c r="S174" s="3">
        <v>2.6</v>
      </c>
      <c r="T174" s="4"/>
      <c r="U174" s="4"/>
      <c r="V174" s="4"/>
      <c r="W174" s="4"/>
      <c r="X174" s="4"/>
      <c r="Y174" s="4"/>
      <c r="Z174" s="4"/>
    </row>
    <row r="175">
      <c r="A175" s="5" t="s">
        <v>21</v>
      </c>
      <c r="B175" s="4">
        <f t="shared" si="76"/>
        <v>24.66</v>
      </c>
      <c r="C175" s="3">
        <f>C170*Q166</f>
        <v>22.8</v>
      </c>
      <c r="D175" s="4">
        <f>D170*P175</f>
        <v>1.3</v>
      </c>
      <c r="E175" s="4">
        <f t="shared" ref="E175:F175" si="81">E170*R184</f>
        <v>0.56</v>
      </c>
      <c r="F175" s="4">
        <f t="shared" si="81"/>
        <v>0</v>
      </c>
      <c r="G175" s="4">
        <f>G170*P184</f>
        <v>0</v>
      </c>
      <c r="H175" s="4"/>
      <c r="I175" s="3"/>
      <c r="J175" s="4"/>
      <c r="K175" s="3">
        <v>18.0</v>
      </c>
      <c r="L175" s="4">
        <f t="shared" si="78"/>
        <v>6.66</v>
      </c>
      <c r="M175" s="4"/>
      <c r="N175" s="4"/>
      <c r="O175" s="5" t="s">
        <v>21</v>
      </c>
      <c r="P175" s="3">
        <v>1.0</v>
      </c>
      <c r="Q175" s="3">
        <v>2.5</v>
      </c>
      <c r="R175" s="3">
        <v>0.5</v>
      </c>
      <c r="S175" s="3">
        <v>0.9</v>
      </c>
      <c r="T175" s="4"/>
      <c r="U175" s="4"/>
      <c r="V175" s="4"/>
      <c r="W175" s="4"/>
      <c r="X175" s="4"/>
      <c r="Y175" s="4"/>
      <c r="Z175" s="4"/>
    </row>
    <row r="176">
      <c r="A176" s="5" t="s">
        <v>22</v>
      </c>
      <c r="B176" s="4">
        <f t="shared" si="76"/>
        <v>8.44</v>
      </c>
      <c r="C176" s="3">
        <f>C170*Q167</f>
        <v>8.4</v>
      </c>
      <c r="D176" s="4">
        <f>D170*P176</f>
        <v>0</v>
      </c>
      <c r="E176" s="4">
        <f t="shared" ref="E176:F176" si="82">E170*R185</f>
        <v>0.04</v>
      </c>
      <c r="F176" s="4">
        <f t="shared" si="82"/>
        <v>0</v>
      </c>
      <c r="G176" s="4">
        <f>G170*P185</f>
        <v>0</v>
      </c>
      <c r="H176" s="4"/>
      <c r="I176" s="4"/>
      <c r="J176" s="4"/>
      <c r="K176" s="4"/>
      <c r="L176" s="4"/>
      <c r="M176" s="4"/>
      <c r="N176" s="4"/>
      <c r="O176" s="5" t="s">
        <v>22</v>
      </c>
      <c r="P176" s="3">
        <v>0.0</v>
      </c>
      <c r="Q176" s="3">
        <v>0.3</v>
      </c>
      <c r="R176" s="3">
        <v>0.0</v>
      </c>
      <c r="S176" s="3">
        <v>0.2</v>
      </c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3"/>
      <c r="Q177" s="3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7" t="s">
        <v>105</v>
      </c>
      <c r="B178" s="4"/>
      <c r="C178" s="3" t="s">
        <v>106</v>
      </c>
      <c r="D178" s="3" t="s">
        <v>180</v>
      </c>
      <c r="E178" s="3" t="s">
        <v>108</v>
      </c>
      <c r="F178" s="3" t="s">
        <v>182</v>
      </c>
      <c r="G178" s="4"/>
      <c r="H178" s="4"/>
      <c r="I178" s="4"/>
      <c r="J178" s="4"/>
      <c r="K178" s="4"/>
      <c r="L178" s="4"/>
      <c r="M178" s="4"/>
      <c r="N178" s="4"/>
      <c r="O178" s="4"/>
      <c r="P178" s="3" t="s">
        <v>109</v>
      </c>
      <c r="Q178" s="3" t="s">
        <v>110</v>
      </c>
      <c r="R178" s="3" t="s">
        <v>111</v>
      </c>
      <c r="S178" s="3" t="s">
        <v>112</v>
      </c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3">
        <v>1.5</v>
      </c>
      <c r="D179" s="3">
        <v>1.3</v>
      </c>
      <c r="E179" s="3">
        <v>1.2</v>
      </c>
      <c r="F179" s="3">
        <v>0.45</v>
      </c>
      <c r="G179" s="4"/>
      <c r="H179" s="4"/>
      <c r="I179" s="4"/>
      <c r="J179" s="4"/>
      <c r="K179" s="4"/>
      <c r="L179" s="4"/>
      <c r="M179" s="4"/>
      <c r="N179" s="4"/>
      <c r="O179" s="4"/>
      <c r="P179" s="3" t="s">
        <v>83</v>
      </c>
      <c r="Q179" s="31" t="s">
        <v>83</v>
      </c>
      <c r="R179" s="3" t="s">
        <v>83</v>
      </c>
      <c r="S179" s="31" t="s">
        <v>113</v>
      </c>
      <c r="T179" s="4"/>
      <c r="U179" s="4"/>
      <c r="V179" s="4"/>
      <c r="W179" s="4"/>
      <c r="X179" s="4"/>
      <c r="Y179" s="4"/>
      <c r="Z179" s="4"/>
    </row>
    <row r="180">
      <c r="A180" s="5" t="s">
        <v>15</v>
      </c>
      <c r="B180" s="4">
        <f t="shared" ref="B180:B185" si="85">sum(C180:H180)</f>
        <v>989.45</v>
      </c>
      <c r="C180" s="4">
        <f t="shared" ref="C180:F180" si="83">C181*4+C183*4+C184*9</f>
        <v>295.5</v>
      </c>
      <c r="D180" s="4">
        <f t="shared" si="83"/>
        <v>396.5</v>
      </c>
      <c r="E180" s="4">
        <f t="shared" si="83"/>
        <v>144</v>
      </c>
      <c r="F180" s="4">
        <f t="shared" si="83"/>
        <v>153.45</v>
      </c>
      <c r="G180" s="4"/>
      <c r="H180" s="4"/>
      <c r="I180" s="3"/>
      <c r="J180" s="4"/>
      <c r="K180" s="3">
        <v>942.0</v>
      </c>
      <c r="L180" s="4">
        <f t="shared" ref="L180:L184" si="86">B180-K180</f>
        <v>47.45</v>
      </c>
      <c r="M180" s="4"/>
      <c r="N180" s="4"/>
      <c r="O180" s="5" t="s">
        <v>15</v>
      </c>
      <c r="P180" s="3">
        <f t="shared" ref="P180:S180" si="84">P181*4+P183*4+P184*9</f>
        <v>332.9</v>
      </c>
      <c r="Q180" s="3">
        <f t="shared" si="84"/>
        <v>74</v>
      </c>
      <c r="R180" s="3">
        <f t="shared" si="84"/>
        <v>341</v>
      </c>
      <c r="S180" s="3">
        <f t="shared" si="84"/>
        <v>120</v>
      </c>
      <c r="T180" s="4"/>
      <c r="U180" s="4"/>
      <c r="V180" s="4"/>
      <c r="W180" s="4"/>
      <c r="X180" s="4"/>
      <c r="Y180" s="4"/>
      <c r="Z180" s="4"/>
    </row>
    <row r="181">
      <c r="A181" s="5" t="s">
        <v>18</v>
      </c>
      <c r="B181" s="4">
        <f t="shared" si="85"/>
        <v>152.4</v>
      </c>
      <c r="C181" s="4">
        <f>C179*S154</f>
        <v>0</v>
      </c>
      <c r="D181" s="4">
        <f>D179*P172</f>
        <v>81.9</v>
      </c>
      <c r="E181" s="4">
        <f>E179*S181</f>
        <v>33.6</v>
      </c>
      <c r="F181" s="4">
        <f>F179*R181</f>
        <v>36.9</v>
      </c>
      <c r="G181" s="4"/>
      <c r="H181" s="4"/>
      <c r="I181" s="3"/>
      <c r="J181" s="4"/>
      <c r="K181" s="3">
        <v>150.0</v>
      </c>
      <c r="L181" s="4">
        <f t="shared" si="86"/>
        <v>2.4</v>
      </c>
      <c r="M181" s="4"/>
      <c r="N181" s="4"/>
      <c r="O181" s="5" t="s">
        <v>18</v>
      </c>
      <c r="P181" s="3">
        <v>79.0</v>
      </c>
      <c r="Q181" s="3">
        <v>17.0</v>
      </c>
      <c r="R181" s="3">
        <v>82.0</v>
      </c>
      <c r="S181" s="3">
        <v>28.0</v>
      </c>
      <c r="T181" s="4"/>
      <c r="U181" s="4"/>
      <c r="V181" s="4"/>
      <c r="W181" s="4"/>
      <c r="X181" s="4"/>
      <c r="Y181" s="4"/>
      <c r="Z181" s="4"/>
    </row>
    <row r="182">
      <c r="A182" s="5" t="s">
        <v>19</v>
      </c>
      <c r="B182" s="4">
        <f t="shared" si="85"/>
        <v>10.2</v>
      </c>
      <c r="C182" s="4">
        <f>C179*S155</f>
        <v>0</v>
      </c>
      <c r="D182" s="4">
        <f>D179*P173</f>
        <v>3.9</v>
      </c>
      <c r="E182" s="4">
        <f>E179*S182</f>
        <v>3.6</v>
      </c>
      <c r="F182" s="4">
        <f>F179*R182</f>
        <v>2.7</v>
      </c>
      <c r="G182" s="4"/>
      <c r="H182" s="4"/>
      <c r="I182" s="3"/>
      <c r="J182" s="4"/>
      <c r="K182" s="3">
        <v>10.0</v>
      </c>
      <c r="L182" s="4">
        <f t="shared" si="86"/>
        <v>0.2</v>
      </c>
      <c r="M182" s="4"/>
      <c r="N182" s="4"/>
      <c r="O182" s="5" t="s">
        <v>19</v>
      </c>
      <c r="P182" s="3">
        <v>3.7</v>
      </c>
      <c r="Q182" s="3">
        <v>0.9</v>
      </c>
      <c r="R182" s="3">
        <v>6.0</v>
      </c>
      <c r="S182" s="3">
        <v>3.0</v>
      </c>
      <c r="T182" s="4"/>
      <c r="U182" s="4"/>
      <c r="V182" s="4"/>
      <c r="W182" s="4"/>
      <c r="X182" s="4"/>
      <c r="Y182" s="4"/>
      <c r="Z182" s="4"/>
    </row>
    <row r="183">
      <c r="A183" s="5" t="s">
        <v>20</v>
      </c>
      <c r="B183" s="4">
        <f t="shared" si="85"/>
        <v>46.745</v>
      </c>
      <c r="C183" s="4">
        <f>C179*S156</f>
        <v>30</v>
      </c>
      <c r="D183" s="4">
        <f>D179*P174</f>
        <v>14.3</v>
      </c>
      <c r="E183" s="4">
        <f>E179*S183</f>
        <v>2.4</v>
      </c>
      <c r="F183" s="4">
        <f>F179*R183</f>
        <v>0.045</v>
      </c>
      <c r="G183" s="4"/>
      <c r="H183" s="4"/>
      <c r="I183" s="3"/>
      <c r="J183" s="4"/>
      <c r="K183" s="3">
        <v>45.0</v>
      </c>
      <c r="L183" s="4">
        <f t="shared" si="86"/>
        <v>1.745</v>
      </c>
      <c r="M183" s="4"/>
      <c r="N183" s="4"/>
      <c r="O183" s="5" t="s">
        <v>20</v>
      </c>
      <c r="P183" s="3">
        <v>3.1</v>
      </c>
      <c r="Q183" s="3">
        <v>0.6</v>
      </c>
      <c r="R183" s="3">
        <v>0.1</v>
      </c>
      <c r="S183" s="3">
        <v>2.0</v>
      </c>
      <c r="T183" s="4"/>
      <c r="U183" s="4"/>
      <c r="V183" s="4"/>
      <c r="W183" s="4"/>
      <c r="X183" s="4"/>
      <c r="Y183" s="4"/>
      <c r="Z183" s="4"/>
    </row>
    <row r="184">
      <c r="A184" s="5" t="s">
        <v>21</v>
      </c>
      <c r="B184" s="4">
        <f t="shared" si="85"/>
        <v>21.43</v>
      </c>
      <c r="C184" s="4">
        <f>C179*S157</f>
        <v>19.5</v>
      </c>
      <c r="D184" s="4">
        <f>D179*P175</f>
        <v>1.3</v>
      </c>
      <c r="E184" s="4">
        <f>E179*S184</f>
        <v>0</v>
      </c>
      <c r="F184" s="4">
        <f>F179*R184</f>
        <v>0.63</v>
      </c>
      <c r="G184" s="4"/>
      <c r="H184" s="4"/>
      <c r="I184" s="3"/>
      <c r="J184" s="4"/>
      <c r="K184" s="3">
        <v>18.0</v>
      </c>
      <c r="L184" s="4">
        <f t="shared" si="86"/>
        <v>3.43</v>
      </c>
      <c r="M184" s="4"/>
      <c r="N184" s="4"/>
      <c r="O184" s="5" t="s">
        <v>21</v>
      </c>
      <c r="P184" s="3">
        <v>0.5</v>
      </c>
      <c r="Q184" s="3">
        <v>0.4</v>
      </c>
      <c r="R184" s="3">
        <v>1.4</v>
      </c>
      <c r="S184" s="3">
        <v>0.0</v>
      </c>
      <c r="T184" s="4"/>
      <c r="U184" s="4"/>
      <c r="V184" s="4"/>
      <c r="W184" s="4"/>
      <c r="X184" s="4"/>
      <c r="Y184" s="4"/>
      <c r="Z184" s="4"/>
    </row>
    <row r="185">
      <c r="A185" s="5" t="s">
        <v>22</v>
      </c>
      <c r="B185" s="4">
        <f t="shared" si="85"/>
        <v>4.695</v>
      </c>
      <c r="C185" s="4">
        <f>C179*S158</f>
        <v>4.65</v>
      </c>
      <c r="D185" s="4">
        <f>D179*P176</f>
        <v>0</v>
      </c>
      <c r="E185" s="4">
        <f>E179*S185</f>
        <v>0</v>
      </c>
      <c r="F185" s="4">
        <f>F179*R185</f>
        <v>0.045</v>
      </c>
      <c r="G185" s="4"/>
      <c r="H185" s="4"/>
      <c r="I185" s="4"/>
      <c r="J185" s="4"/>
      <c r="K185" s="4"/>
      <c r="L185" s="4"/>
      <c r="M185" s="4"/>
      <c r="N185" s="4"/>
      <c r="O185" s="5" t="s">
        <v>22</v>
      </c>
      <c r="P185" s="3">
        <v>0.1</v>
      </c>
      <c r="Q185" s="3">
        <v>0.1</v>
      </c>
      <c r="R185" s="3">
        <v>0.1</v>
      </c>
      <c r="S185" s="3">
        <v>0.0</v>
      </c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3"/>
      <c r="Q186" s="3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3" t="s">
        <v>114</v>
      </c>
      <c r="Q187" s="3" t="s">
        <v>115</v>
      </c>
      <c r="R187" s="3" t="s">
        <v>116</v>
      </c>
      <c r="S187" s="3" t="s">
        <v>117</v>
      </c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31" t="s">
        <v>83</v>
      </c>
      <c r="Q188" s="31" t="s">
        <v>83</v>
      </c>
      <c r="R188" s="3" t="s">
        <v>83</v>
      </c>
      <c r="S188" s="3" t="s">
        <v>83</v>
      </c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" t="s">
        <v>15</v>
      </c>
      <c r="P189" s="3">
        <f t="shared" ref="P189:S189" si="87">P190*4+P192*4+P193*9</f>
        <v>613</v>
      </c>
      <c r="Q189" s="3">
        <f t="shared" si="87"/>
        <v>701</v>
      </c>
      <c r="R189" s="3">
        <f t="shared" si="87"/>
        <v>740</v>
      </c>
      <c r="S189" s="3">
        <f t="shared" si="87"/>
        <v>609</v>
      </c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 t="s">
        <v>18</v>
      </c>
      <c r="P190" s="3">
        <v>22.0</v>
      </c>
      <c r="Q190" s="3">
        <v>14.0</v>
      </c>
      <c r="R190" s="3">
        <v>14.0</v>
      </c>
      <c r="S190" s="3">
        <v>16.0</v>
      </c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" t="s">
        <v>19</v>
      </c>
      <c r="P191" s="3">
        <v>12.0</v>
      </c>
      <c r="Q191" s="3">
        <v>7.0</v>
      </c>
      <c r="R191" s="3">
        <v>10.0</v>
      </c>
      <c r="S191" s="3">
        <v>9.0</v>
      </c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" t="s">
        <v>20</v>
      </c>
      <c r="P192" s="3">
        <v>21.0</v>
      </c>
      <c r="Q192" s="3">
        <v>15.0</v>
      </c>
      <c r="R192" s="3">
        <v>9.0</v>
      </c>
      <c r="S192" s="3">
        <v>26.0</v>
      </c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" t="s">
        <v>21</v>
      </c>
      <c r="P193" s="3">
        <v>49.0</v>
      </c>
      <c r="Q193" s="3">
        <v>65.0</v>
      </c>
      <c r="R193" s="3">
        <v>72.0</v>
      </c>
      <c r="S193" s="3">
        <v>49.0</v>
      </c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" t="s">
        <v>22</v>
      </c>
      <c r="P194" s="3">
        <v>3.7</v>
      </c>
      <c r="Q194" s="3">
        <v>6.0</v>
      </c>
      <c r="R194" s="3">
        <v>6.0</v>
      </c>
      <c r="S194" s="3">
        <v>7.0</v>
      </c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3"/>
      <c r="Q195" s="3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3" t="s">
        <v>118</v>
      </c>
      <c r="Q196" s="3" t="s">
        <v>119</v>
      </c>
      <c r="R196" s="3" t="s">
        <v>120</v>
      </c>
      <c r="S196" s="3" t="s">
        <v>121</v>
      </c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31" t="s">
        <v>83</v>
      </c>
      <c r="Q197" s="31" t="s">
        <v>83</v>
      </c>
      <c r="R197" s="31" t="s">
        <v>83</v>
      </c>
      <c r="S197" s="31" t="s">
        <v>83</v>
      </c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" t="s">
        <v>15</v>
      </c>
      <c r="P198" s="3">
        <f t="shared" ref="P198:S198" si="88">P199*4+P201*4+P202*9</f>
        <v>42.8</v>
      </c>
      <c r="Q198" s="3">
        <f t="shared" si="88"/>
        <v>29.6</v>
      </c>
      <c r="R198" s="3">
        <f t="shared" si="88"/>
        <v>16.6</v>
      </c>
      <c r="S198" s="3">
        <f t="shared" si="88"/>
        <v>45.4</v>
      </c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" t="s">
        <v>18</v>
      </c>
      <c r="P199" s="3">
        <v>7.0</v>
      </c>
      <c r="Q199" s="3">
        <v>3.6</v>
      </c>
      <c r="R199" s="3">
        <v>3.0</v>
      </c>
      <c r="S199" s="3">
        <v>10.0</v>
      </c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" t="s">
        <v>19</v>
      </c>
      <c r="P200" s="3">
        <v>2.6</v>
      </c>
      <c r="Q200" s="3">
        <v>2.2</v>
      </c>
      <c r="R200" s="3">
        <v>1.6</v>
      </c>
      <c r="S200" s="3">
        <v>2.8</v>
      </c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" t="s">
        <v>20</v>
      </c>
      <c r="P201" s="3">
        <v>2.8</v>
      </c>
      <c r="Q201" s="3">
        <v>2.9</v>
      </c>
      <c r="R201" s="3">
        <v>0.7</v>
      </c>
      <c r="S201" s="3">
        <v>0.9</v>
      </c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" t="s">
        <v>21</v>
      </c>
      <c r="P202" s="3">
        <v>0.4</v>
      </c>
      <c r="Q202" s="3">
        <v>0.4</v>
      </c>
      <c r="R202" s="3">
        <v>0.2</v>
      </c>
      <c r="S202" s="3">
        <v>0.2</v>
      </c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" t="s">
        <v>22</v>
      </c>
      <c r="P203" s="3">
        <v>0.0</v>
      </c>
      <c r="Q203" s="3">
        <v>0.1</v>
      </c>
      <c r="R203" s="3">
        <v>0.0</v>
      </c>
      <c r="S203" s="3">
        <v>0.0</v>
      </c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3"/>
      <c r="Q204" s="3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3" t="s">
        <v>122</v>
      </c>
      <c r="Q205" s="3" t="s">
        <v>123</v>
      </c>
      <c r="R205" s="3" t="s">
        <v>124</v>
      </c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31" t="s">
        <v>83</v>
      </c>
      <c r="Q206" s="31" t="s">
        <v>83</v>
      </c>
      <c r="R206" s="3" t="s">
        <v>83</v>
      </c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" t="s">
        <v>15</v>
      </c>
      <c r="P207" s="3">
        <f t="shared" ref="P207:R207" si="89">P208*4+P210*4+P211*9</f>
        <v>42.8</v>
      </c>
      <c r="Q207" s="3">
        <f t="shared" si="89"/>
        <v>16.6</v>
      </c>
      <c r="R207" s="3">
        <f t="shared" si="89"/>
        <v>41.6</v>
      </c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" t="s">
        <v>18</v>
      </c>
      <c r="P208" s="3">
        <v>7.0</v>
      </c>
      <c r="Q208" s="3">
        <v>2.2</v>
      </c>
      <c r="R208" s="3">
        <v>4.6</v>
      </c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" t="s">
        <v>19</v>
      </c>
      <c r="P209" s="3">
        <v>2.6</v>
      </c>
      <c r="Q209" s="3">
        <v>1.0</v>
      </c>
      <c r="R209" s="3">
        <v>1.9</v>
      </c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 t="s">
        <v>20</v>
      </c>
      <c r="P210" s="3">
        <v>2.8</v>
      </c>
      <c r="Q210" s="3">
        <v>1.5</v>
      </c>
      <c r="R210" s="3">
        <v>4.0</v>
      </c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 t="s">
        <v>21</v>
      </c>
      <c r="P211" s="3">
        <v>0.4</v>
      </c>
      <c r="Q211" s="3">
        <v>0.2</v>
      </c>
      <c r="R211" s="3">
        <v>0.8</v>
      </c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 t="s">
        <v>22</v>
      </c>
      <c r="P212" s="3">
        <v>0.0</v>
      </c>
      <c r="Q212" s="3">
        <v>0.0</v>
      </c>
      <c r="R212" s="3">
        <v>0.0</v>
      </c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3"/>
      <c r="Q213" s="3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5" t="s">
        <v>11</v>
      </c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</row>
    <row r="216">
      <c r="A216" s="25" t="s">
        <v>164</v>
      </c>
      <c r="B216" s="4"/>
      <c r="C216" s="3" t="s">
        <v>165</v>
      </c>
      <c r="D216" s="3" t="s">
        <v>183</v>
      </c>
      <c r="E216" s="3" t="s">
        <v>184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3" t="s">
        <v>11</v>
      </c>
      <c r="Q216" s="3" t="s">
        <v>166</v>
      </c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5"/>
      <c r="B217" s="4"/>
      <c r="C217" s="3">
        <v>0.3</v>
      </c>
      <c r="D217" s="3">
        <v>0.5</v>
      </c>
      <c r="E217" s="3">
        <f>50*0.9/140</f>
        <v>0.3214285714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3" t="s">
        <v>83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 t="s">
        <v>15</v>
      </c>
      <c r="B218" s="4">
        <f t="shared" ref="B218:B223" si="92">SUM(C218:D218)</f>
        <v>174.45</v>
      </c>
      <c r="C218" s="3">
        <f>C219*4+C221*4+C222*9</f>
        <v>122.4</v>
      </c>
      <c r="D218" s="4">
        <f t="shared" ref="D218:E218" si="90">D217*P115</f>
        <v>52.05</v>
      </c>
      <c r="E218" s="4">
        <f t="shared" si="90"/>
        <v>18</v>
      </c>
      <c r="F218" s="4"/>
      <c r="G218" s="4"/>
      <c r="H218" s="4"/>
      <c r="I218" s="4"/>
      <c r="J218" s="4"/>
      <c r="K218" s="4"/>
      <c r="L218" s="4"/>
      <c r="M218" s="4"/>
      <c r="N218" s="4"/>
      <c r="O218" s="5" t="s">
        <v>15</v>
      </c>
      <c r="P218" s="3">
        <f t="shared" ref="P218:Q218" si="91">P219*4+P221*4+P222*9</f>
        <v>408</v>
      </c>
      <c r="Q218" s="3">
        <f t="shared" si="91"/>
        <v>329.2</v>
      </c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 t="s">
        <v>18</v>
      </c>
      <c r="B219" s="4">
        <f t="shared" si="92"/>
        <v>10.05</v>
      </c>
      <c r="C219" s="3">
        <f>C217*P219</f>
        <v>2.4</v>
      </c>
      <c r="D219" s="4">
        <f t="shared" ref="D219:E219" si="93">D217*P116</f>
        <v>7.65</v>
      </c>
      <c r="E219" s="4">
        <f t="shared" si="93"/>
        <v>4.178571429</v>
      </c>
      <c r="F219" s="4"/>
      <c r="G219" s="4"/>
      <c r="H219" s="4"/>
      <c r="I219" s="4"/>
      <c r="J219" s="4"/>
      <c r="K219" s="4"/>
      <c r="L219" s="4"/>
      <c r="M219" s="4"/>
      <c r="N219" s="4"/>
      <c r="O219" s="5" t="s">
        <v>18</v>
      </c>
      <c r="P219" s="3">
        <v>8.0</v>
      </c>
      <c r="Q219" s="3">
        <v>82.0</v>
      </c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 t="s">
        <v>19</v>
      </c>
      <c r="B220" s="4">
        <f t="shared" si="92"/>
        <v>0</v>
      </c>
      <c r="C220" s="3">
        <f>C217*P220</f>
        <v>0</v>
      </c>
      <c r="D220" s="4">
        <f t="shared" ref="D220:E220" si="94">D217*P117</f>
        <v>0</v>
      </c>
      <c r="E220" s="4">
        <f t="shared" si="94"/>
        <v>0.6428571429</v>
      </c>
      <c r="F220" s="4"/>
      <c r="G220" s="4"/>
      <c r="H220" s="4"/>
      <c r="I220" s="4"/>
      <c r="J220" s="4"/>
      <c r="K220" s="4"/>
      <c r="L220" s="4"/>
      <c r="M220" s="4"/>
      <c r="N220" s="4"/>
      <c r="O220" s="5" t="s">
        <v>19</v>
      </c>
      <c r="P220" s="3">
        <v>0.0</v>
      </c>
      <c r="Q220" s="3">
        <v>0.2</v>
      </c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 t="s">
        <v>20</v>
      </c>
      <c r="B221" s="4">
        <f t="shared" si="92"/>
        <v>24.45</v>
      </c>
      <c r="C221" s="3">
        <f>C217*P221</f>
        <v>22.8</v>
      </c>
      <c r="D221" s="4">
        <f t="shared" ref="D221:E221" si="95">D217*P118</f>
        <v>1.65</v>
      </c>
      <c r="E221" s="4">
        <f t="shared" si="95"/>
        <v>0.3214285714</v>
      </c>
      <c r="F221" s="4"/>
      <c r="G221" s="4"/>
      <c r="H221" s="4"/>
      <c r="I221" s="4"/>
      <c r="J221" s="4"/>
      <c r="K221" s="4"/>
      <c r="L221" s="4"/>
      <c r="M221" s="4"/>
      <c r="N221" s="4"/>
      <c r="O221" s="5" t="s">
        <v>20</v>
      </c>
      <c r="P221" s="3">
        <v>76.0</v>
      </c>
      <c r="Q221" s="3">
        <v>0.3</v>
      </c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 t="s">
        <v>21</v>
      </c>
      <c r="B222" s="4">
        <f t="shared" si="92"/>
        <v>4.05</v>
      </c>
      <c r="C222" s="3">
        <f>C217*P222</f>
        <v>2.4</v>
      </c>
      <c r="D222" s="4">
        <f t="shared" ref="D222:E222" si="96">D217*P119</f>
        <v>1.65</v>
      </c>
      <c r="E222" s="4">
        <f t="shared" si="96"/>
        <v>0</v>
      </c>
      <c r="F222" s="4"/>
      <c r="G222" s="4"/>
      <c r="H222" s="4"/>
      <c r="I222" s="4"/>
      <c r="J222" s="4"/>
      <c r="K222" s="4"/>
      <c r="L222" s="4"/>
      <c r="M222" s="4"/>
      <c r="N222" s="4"/>
      <c r="O222" s="5" t="s">
        <v>21</v>
      </c>
      <c r="P222" s="3">
        <v>8.0</v>
      </c>
      <c r="Q222" s="3">
        <v>0.0</v>
      </c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 t="s">
        <v>22</v>
      </c>
      <c r="B223" s="4">
        <f t="shared" si="92"/>
        <v>1.6</v>
      </c>
      <c r="C223" s="3">
        <f>C217*P223</f>
        <v>0.6</v>
      </c>
      <c r="D223" s="4">
        <f t="shared" ref="D223:E223" si="97">D217*P120</f>
        <v>1</v>
      </c>
      <c r="E223" s="4">
        <f t="shared" si="97"/>
        <v>0</v>
      </c>
      <c r="F223" s="4"/>
      <c r="G223" s="4"/>
      <c r="H223" s="4"/>
      <c r="I223" s="4"/>
      <c r="J223" s="4"/>
      <c r="K223" s="4"/>
      <c r="L223" s="4"/>
      <c r="M223" s="4"/>
      <c r="N223" s="4"/>
      <c r="O223" s="5" t="s">
        <v>22</v>
      </c>
      <c r="P223" s="3">
        <v>2.0</v>
      </c>
      <c r="Q223" s="3">
        <v>0.0</v>
      </c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7" t="s">
        <v>173</v>
      </c>
      <c r="B225" s="4"/>
      <c r="C225" s="3" t="s">
        <v>165</v>
      </c>
      <c r="D225" s="3" t="s">
        <v>174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3">
        <v>0.3</v>
      </c>
      <c r="D226" s="3">
        <v>0.25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 t="s">
        <v>15</v>
      </c>
      <c r="B227" s="4">
        <f t="shared" ref="B227:B232" si="99">SUM(C227:D227)</f>
        <v>204.7</v>
      </c>
      <c r="C227" s="3">
        <f t="shared" ref="C227:D227" si="98">C228*4+C230*4+C231*9</f>
        <v>122.4</v>
      </c>
      <c r="D227" s="3">
        <f t="shared" si="98"/>
        <v>82.3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 t="s">
        <v>18</v>
      </c>
      <c r="B228" s="4">
        <f t="shared" si="99"/>
        <v>22.9</v>
      </c>
      <c r="C228" s="3">
        <f t="shared" ref="C228:D228" si="100">C226*P219</f>
        <v>2.4</v>
      </c>
      <c r="D228" s="3">
        <f t="shared" si="100"/>
        <v>20.5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 t="s">
        <v>19</v>
      </c>
      <c r="B229" s="4">
        <f t="shared" si="99"/>
        <v>0.05</v>
      </c>
      <c r="C229" s="3">
        <f t="shared" ref="C229:D229" si="101">C226*P220</f>
        <v>0</v>
      </c>
      <c r="D229" s="3">
        <f t="shared" si="101"/>
        <v>0.05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 t="s">
        <v>20</v>
      </c>
      <c r="B230" s="4">
        <f t="shared" si="99"/>
        <v>22.875</v>
      </c>
      <c r="C230" s="3">
        <f t="shared" ref="C230:D230" si="102">C226*P221</f>
        <v>22.8</v>
      </c>
      <c r="D230" s="3">
        <f t="shared" si="102"/>
        <v>0.075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 t="s">
        <v>21</v>
      </c>
      <c r="B231" s="4">
        <f t="shared" si="99"/>
        <v>2.4</v>
      </c>
      <c r="C231" s="3">
        <f t="shared" ref="C231:D231" si="103">C226*P222</f>
        <v>2.4</v>
      </c>
      <c r="D231" s="3">
        <f t="shared" si="103"/>
        <v>0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 t="s">
        <v>22</v>
      </c>
      <c r="B232" s="4">
        <f t="shared" si="99"/>
        <v>0.6</v>
      </c>
      <c r="C232" s="3">
        <f t="shared" ref="C232:D232" si="104">C226*P223</f>
        <v>0.6</v>
      </c>
      <c r="D232" s="3">
        <f t="shared" si="104"/>
        <v>0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5" t="s">
        <v>13</v>
      </c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5"/>
      <c r="B235" s="3"/>
      <c r="C235" s="3" t="s">
        <v>65</v>
      </c>
      <c r="D235" s="3" t="s">
        <v>66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3" t="s">
        <v>175</v>
      </c>
      <c r="Q235" s="3" t="s">
        <v>53</v>
      </c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/>
      <c r="B236" s="3"/>
      <c r="C236" s="3">
        <v>0.15</v>
      </c>
      <c r="D236" s="3">
        <v>2.0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 t="s">
        <v>15</v>
      </c>
      <c r="B237" s="3">
        <f t="shared" ref="B237:B242" si="107">SUM(C237:D237)</f>
        <v>192.75</v>
      </c>
      <c r="C237" s="4">
        <f t="shared" ref="C237:D237" si="105">C238*4+C240*4+C241*9</f>
        <v>91.95</v>
      </c>
      <c r="D237" s="4">
        <f t="shared" si="105"/>
        <v>100.8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 t="s">
        <v>15</v>
      </c>
      <c r="P237" s="3">
        <f t="shared" ref="P237:Q237" si="106">P238*4+P240*4+P241*9</f>
        <v>613</v>
      </c>
      <c r="Q237" s="3">
        <f t="shared" si="106"/>
        <v>50.4</v>
      </c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 t="s">
        <v>18</v>
      </c>
      <c r="B238" s="3">
        <f t="shared" si="107"/>
        <v>12.9</v>
      </c>
      <c r="C238" s="4">
        <f t="shared" ref="C238:D238" si="108">C236*P238</f>
        <v>3.3</v>
      </c>
      <c r="D238" s="4">
        <f t="shared" si="108"/>
        <v>9.6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 t="s">
        <v>18</v>
      </c>
      <c r="P238" s="3">
        <v>22.0</v>
      </c>
      <c r="Q238" s="3">
        <v>4.8</v>
      </c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 t="s">
        <v>19</v>
      </c>
      <c r="B239" s="3">
        <f t="shared" si="107"/>
        <v>1.8</v>
      </c>
      <c r="C239" s="4">
        <f t="shared" ref="C239:D239" si="109">C236*P239</f>
        <v>1.8</v>
      </c>
      <c r="D239" s="4">
        <f t="shared" si="109"/>
        <v>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 t="s">
        <v>19</v>
      </c>
      <c r="P239" s="3">
        <v>12.0</v>
      </c>
      <c r="Q239" s="3">
        <v>0.0</v>
      </c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 t="s">
        <v>20</v>
      </c>
      <c r="B240" s="3">
        <f t="shared" si="107"/>
        <v>9.75</v>
      </c>
      <c r="C240" s="4">
        <f t="shared" ref="C240:D240" si="110">C236*P240</f>
        <v>3.15</v>
      </c>
      <c r="D240" s="4">
        <f t="shared" si="110"/>
        <v>6.6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 t="s">
        <v>20</v>
      </c>
      <c r="P240" s="3">
        <v>21.0</v>
      </c>
      <c r="Q240" s="3">
        <v>3.3</v>
      </c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 t="s">
        <v>21</v>
      </c>
      <c r="B241" s="3">
        <f t="shared" si="107"/>
        <v>11.35</v>
      </c>
      <c r="C241" s="4">
        <f t="shared" ref="C241:D241" si="111">C236*P241</f>
        <v>7.35</v>
      </c>
      <c r="D241" s="4">
        <f t="shared" si="111"/>
        <v>4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" t="s">
        <v>21</v>
      </c>
      <c r="P241" s="3">
        <v>49.0</v>
      </c>
      <c r="Q241" s="3">
        <v>2.0</v>
      </c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 t="s">
        <v>22</v>
      </c>
      <c r="B242" s="3">
        <f t="shared" si="107"/>
        <v>3.155</v>
      </c>
      <c r="C242" s="4">
        <f t="shared" ref="C242:D242" si="112">C236*P242</f>
        <v>0.555</v>
      </c>
      <c r="D242" s="4">
        <f t="shared" si="112"/>
        <v>2.6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" t="s">
        <v>22</v>
      </c>
      <c r="P242" s="3">
        <v>3.7</v>
      </c>
      <c r="Q242" s="3">
        <v>1.3</v>
      </c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5"/>
      <c r="B244" s="36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5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5" t="s">
        <v>24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</row>
    <row r="253" ht="71.25" customHeight="1">
      <c r="A253" s="5" t="s">
        <v>25</v>
      </c>
      <c r="B253" s="3" t="s">
        <v>26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"/>
      <c r="B254" s="4"/>
      <c r="C254" s="3" t="s">
        <v>27</v>
      </c>
      <c r="D254" s="3" t="s">
        <v>28</v>
      </c>
      <c r="E254" s="3" t="s">
        <v>29</v>
      </c>
      <c r="F254" s="3" t="s">
        <v>30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 t="s">
        <v>15</v>
      </c>
      <c r="B255" s="4">
        <f t="shared" ref="B255:B260" si="113">sum(C255:F255)</f>
        <v>678</v>
      </c>
      <c r="C255" s="3">
        <v>247.0</v>
      </c>
      <c r="D255" s="3">
        <v>190.0</v>
      </c>
      <c r="E255" s="3">
        <v>164.0</v>
      </c>
      <c r="F255" s="3">
        <v>77.0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 t="s">
        <v>18</v>
      </c>
      <c r="B256" s="4">
        <f t="shared" si="113"/>
        <v>58.5</v>
      </c>
      <c r="C256" s="3">
        <v>0.0</v>
      </c>
      <c r="D256" s="3">
        <v>34.0</v>
      </c>
      <c r="E256" s="3">
        <v>3.5</v>
      </c>
      <c r="F256" s="3">
        <v>21.0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 t="s">
        <v>19</v>
      </c>
      <c r="B257" s="4">
        <f t="shared" si="113"/>
        <v>6.8</v>
      </c>
      <c r="C257" s="3">
        <v>0.0</v>
      </c>
      <c r="D257" s="3">
        <v>3.5</v>
      </c>
      <c r="E257" s="3">
        <v>1.8</v>
      </c>
      <c r="F257" s="3">
        <v>1.5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 t="s">
        <v>20</v>
      </c>
      <c r="B258" s="4">
        <f t="shared" si="113"/>
        <v>56</v>
      </c>
      <c r="C258" s="3">
        <v>45.0</v>
      </c>
      <c r="D258" s="3">
        <v>7.0</v>
      </c>
      <c r="E258" s="3">
        <v>4.0</v>
      </c>
      <c r="F258" s="3">
        <v>0.0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 t="s">
        <v>21</v>
      </c>
      <c r="B259" s="4">
        <f t="shared" si="113"/>
        <v>24.3</v>
      </c>
      <c r="C259" s="3">
        <v>4.8</v>
      </c>
      <c r="D259" s="3">
        <v>3.0</v>
      </c>
      <c r="E259" s="3">
        <v>16.0</v>
      </c>
      <c r="F259" s="3">
        <v>0.5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 t="s">
        <v>22</v>
      </c>
      <c r="B260" s="4">
        <f t="shared" si="113"/>
        <v>3.3</v>
      </c>
      <c r="C260" s="3">
        <v>1.5</v>
      </c>
      <c r="D260" s="3">
        <v>0.3</v>
      </c>
      <c r="E260" s="3">
        <v>1.5</v>
      </c>
      <c r="F260" s="3">
        <v>0.0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4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"/>
      <c r="B262" s="4"/>
      <c r="C262" s="3" t="s">
        <v>34</v>
      </c>
      <c r="D262" s="3" t="s">
        <v>35</v>
      </c>
      <c r="E262" s="3" t="s">
        <v>36</v>
      </c>
      <c r="F262" s="3" t="s">
        <v>37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 t="s">
        <v>15</v>
      </c>
      <c r="B263" s="4">
        <f t="shared" ref="B263:B268" si="114">SUM(C263:F263)</f>
        <v>673</v>
      </c>
      <c r="C263" s="3">
        <v>243.0</v>
      </c>
      <c r="D263" s="3">
        <v>195.0</v>
      </c>
      <c r="E263" s="3">
        <v>173.0</v>
      </c>
      <c r="F263" s="3">
        <v>62.0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 t="s">
        <v>18</v>
      </c>
      <c r="B264" s="4">
        <f t="shared" si="114"/>
        <v>69.5</v>
      </c>
      <c r="C264" s="3">
        <v>0.0</v>
      </c>
      <c r="D264" s="3">
        <v>48.0</v>
      </c>
      <c r="E264" s="3">
        <v>6.5</v>
      </c>
      <c r="F264" s="3">
        <v>15.0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 t="s">
        <v>19</v>
      </c>
      <c r="B265" s="4">
        <f t="shared" si="114"/>
        <v>7.5</v>
      </c>
      <c r="C265" s="3">
        <v>0.0</v>
      </c>
      <c r="D265" s="3">
        <v>1.0</v>
      </c>
      <c r="E265" s="3">
        <v>3.5</v>
      </c>
      <c r="F265" s="3">
        <v>3.0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 t="s">
        <v>20</v>
      </c>
      <c r="B266" s="4">
        <f t="shared" si="114"/>
        <v>57</v>
      </c>
      <c r="C266" s="3">
        <v>44.0</v>
      </c>
      <c r="D266" s="3">
        <v>6.0</v>
      </c>
      <c r="E266" s="3">
        <v>6.0</v>
      </c>
      <c r="F266" s="3">
        <v>1.0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 t="s">
        <v>21</v>
      </c>
      <c r="B267" s="4">
        <f t="shared" si="114"/>
        <v>21.5</v>
      </c>
      <c r="C267" s="3">
        <v>6.0</v>
      </c>
      <c r="D267" s="3">
        <v>0.5</v>
      </c>
      <c r="E267" s="3">
        <v>15.0</v>
      </c>
      <c r="F267" s="3">
        <v>0.0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 t="s">
        <v>22</v>
      </c>
      <c r="B268" s="4">
        <f t="shared" si="114"/>
        <v>3</v>
      </c>
      <c r="C268" s="3">
        <v>2.0</v>
      </c>
      <c r="D268" s="3">
        <v>0.0</v>
      </c>
      <c r="E268" s="3">
        <v>1.0</v>
      </c>
      <c r="F268" s="3">
        <v>0.0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0" customHeight="1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0" customHeight="1">
      <c r="A270" s="1"/>
      <c r="B270" s="4"/>
      <c r="C270" s="3" t="s">
        <v>38</v>
      </c>
      <c r="D270" s="3" t="s">
        <v>35</v>
      </c>
      <c r="E270" s="3" t="s">
        <v>39</v>
      </c>
      <c r="F270" s="3" t="s">
        <v>37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0" customHeight="1">
      <c r="A271" s="5" t="s">
        <v>15</v>
      </c>
      <c r="B271" s="4">
        <f t="shared" ref="B271:B276" si="115">SUM(C271:F271)</f>
        <v>750</v>
      </c>
      <c r="C271" s="3">
        <v>423.0</v>
      </c>
      <c r="D271" s="3">
        <v>195.0</v>
      </c>
      <c r="E271" s="3">
        <v>70.0</v>
      </c>
      <c r="F271" s="3">
        <v>62.0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0" customHeight="1">
      <c r="A272" s="5" t="s">
        <v>18</v>
      </c>
      <c r="B272" s="4">
        <f t="shared" si="115"/>
        <v>77</v>
      </c>
      <c r="C272" s="3">
        <v>0.0</v>
      </c>
      <c r="D272" s="3">
        <v>48.0</v>
      </c>
      <c r="E272" s="3">
        <v>14.0</v>
      </c>
      <c r="F272" s="3">
        <v>15.0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 t="s">
        <v>19</v>
      </c>
      <c r="B273" s="4">
        <f t="shared" si="115"/>
        <v>9.2</v>
      </c>
      <c r="C273" s="3">
        <v>0.0</v>
      </c>
      <c r="D273" s="3">
        <v>1.0</v>
      </c>
      <c r="E273" s="3">
        <v>5.2</v>
      </c>
      <c r="F273" s="3">
        <v>3.0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 t="s">
        <v>20</v>
      </c>
      <c r="B274" s="4">
        <f t="shared" si="115"/>
        <v>56.6</v>
      </c>
      <c r="C274" s="3">
        <v>44.0</v>
      </c>
      <c r="D274" s="3">
        <v>6.0</v>
      </c>
      <c r="E274" s="3">
        <v>5.6</v>
      </c>
      <c r="F274" s="3">
        <v>1.0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 t="s">
        <v>21</v>
      </c>
      <c r="B275" s="4">
        <f t="shared" si="115"/>
        <v>26.8</v>
      </c>
      <c r="C275" s="3">
        <v>25.5</v>
      </c>
      <c r="D275" s="3">
        <v>0.5</v>
      </c>
      <c r="E275" s="3">
        <v>0.8</v>
      </c>
      <c r="F275" s="3">
        <v>0.0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 t="s">
        <v>22</v>
      </c>
      <c r="B276" s="4">
        <f t="shared" si="115"/>
        <v>10.2</v>
      </c>
      <c r="C276" s="3">
        <v>10.2</v>
      </c>
      <c r="D276" s="3">
        <v>0.0</v>
      </c>
      <c r="E276" s="3">
        <v>0.0</v>
      </c>
      <c r="F276" s="3">
        <v>0.0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"/>
      <c r="B278" s="4"/>
      <c r="C278" s="3" t="s">
        <v>40</v>
      </c>
      <c r="D278" s="3" t="s">
        <v>41</v>
      </c>
      <c r="E278" s="3" t="s">
        <v>42</v>
      </c>
      <c r="F278" s="3" t="s">
        <v>43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 t="s">
        <v>15</v>
      </c>
      <c r="B279" s="4">
        <f t="shared" ref="B279:B284" si="116">SUM(C279:F279)</f>
        <v>705</v>
      </c>
      <c r="C279" s="3">
        <v>468.0</v>
      </c>
      <c r="D279" s="3">
        <v>175.0</v>
      </c>
      <c r="E279" s="3">
        <v>46.0</v>
      </c>
      <c r="F279" s="3">
        <v>16.0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 t="s">
        <v>18</v>
      </c>
      <c r="B280" s="4">
        <f t="shared" si="116"/>
        <v>53</v>
      </c>
      <c r="C280" s="3">
        <v>0.0</v>
      </c>
      <c r="D280" s="3">
        <v>43.0</v>
      </c>
      <c r="E280" s="3">
        <v>7.0</v>
      </c>
      <c r="F280" s="3">
        <v>3.0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 t="s">
        <v>19</v>
      </c>
      <c r="B281" s="4">
        <f t="shared" si="116"/>
        <v>6.9</v>
      </c>
      <c r="C281" s="3">
        <v>0.0</v>
      </c>
      <c r="D281" s="3">
        <v>0.9</v>
      </c>
      <c r="E281" s="3">
        <v>4.4</v>
      </c>
      <c r="F281" s="3">
        <v>1.6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 t="s">
        <v>20</v>
      </c>
      <c r="B282" s="4">
        <f t="shared" si="116"/>
        <v>57</v>
      </c>
      <c r="C282" s="3">
        <v>45.0</v>
      </c>
      <c r="D282" s="3">
        <v>5.5</v>
      </c>
      <c r="E282" s="3">
        <v>5.8</v>
      </c>
      <c r="F282" s="3">
        <v>0.7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 t="s">
        <v>21</v>
      </c>
      <c r="B283" s="4">
        <f t="shared" si="116"/>
        <v>30.7</v>
      </c>
      <c r="C283" s="3">
        <v>29.2</v>
      </c>
      <c r="D283" s="3">
        <v>0.5</v>
      </c>
      <c r="E283" s="3">
        <v>0.8</v>
      </c>
      <c r="F283" s="3">
        <v>0.2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 t="s">
        <v>22</v>
      </c>
      <c r="B284" s="4">
        <f t="shared" si="116"/>
        <v>7.2</v>
      </c>
      <c r="C284" s="3">
        <v>7.0</v>
      </c>
      <c r="D284" s="3">
        <v>0.0</v>
      </c>
      <c r="E284" s="3">
        <v>0.2</v>
      </c>
      <c r="F284" s="3">
        <v>0.0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5" t="s">
        <v>7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</row>
    <row r="288">
      <c r="A288" s="1"/>
      <c r="B288" s="4"/>
      <c r="C288" s="3" t="s">
        <v>44</v>
      </c>
      <c r="D288" s="3" t="s">
        <v>45</v>
      </c>
      <c r="E288" s="3" t="s">
        <v>46</v>
      </c>
      <c r="F288" s="3" t="s">
        <v>47</v>
      </c>
      <c r="G288" s="3" t="s">
        <v>48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 t="s">
        <v>15</v>
      </c>
      <c r="B290" s="4">
        <f t="shared" ref="B290:B295" si="118">sum(C290:G290)</f>
        <v>873.5</v>
      </c>
      <c r="C290" s="3">
        <f t="shared" ref="C290:G290" si="117">C291*4+C293*4+C294*9</f>
        <v>227.2</v>
      </c>
      <c r="D290" s="3">
        <f t="shared" si="117"/>
        <v>154</v>
      </c>
      <c r="E290" s="3">
        <f t="shared" si="117"/>
        <v>182</v>
      </c>
      <c r="F290" s="3">
        <f t="shared" si="117"/>
        <v>193.5</v>
      </c>
      <c r="G290" s="3">
        <f t="shared" si="117"/>
        <v>116.8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 t="s">
        <v>18</v>
      </c>
      <c r="B291" s="4">
        <f t="shared" si="118"/>
        <v>81.8</v>
      </c>
      <c r="C291" s="3">
        <v>1.8</v>
      </c>
      <c r="D291" s="3">
        <v>15.0</v>
      </c>
      <c r="E291" s="3">
        <v>4.0</v>
      </c>
      <c r="F291" s="3">
        <v>34.0</v>
      </c>
      <c r="G291" s="3">
        <v>27.0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 t="s">
        <v>19</v>
      </c>
      <c r="B292" s="4">
        <f t="shared" si="118"/>
        <v>8.1</v>
      </c>
      <c r="C292" s="3">
        <v>0.0</v>
      </c>
      <c r="D292" s="3">
        <v>0.0</v>
      </c>
      <c r="E292" s="3">
        <v>0.0</v>
      </c>
      <c r="F292" s="3">
        <v>5.0</v>
      </c>
      <c r="G292" s="3">
        <v>3.1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 t="s">
        <v>20</v>
      </c>
      <c r="B293" s="4">
        <f t="shared" si="118"/>
        <v>46.8</v>
      </c>
      <c r="C293" s="3">
        <v>19.0</v>
      </c>
      <c r="D293" s="3">
        <v>10.0</v>
      </c>
      <c r="E293" s="3">
        <v>10.0</v>
      </c>
      <c r="F293" s="3">
        <v>6.5</v>
      </c>
      <c r="G293" s="3">
        <v>1.3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 t="s">
        <v>21</v>
      </c>
      <c r="B294" s="4">
        <f t="shared" si="118"/>
        <v>39.9</v>
      </c>
      <c r="C294" s="3">
        <v>16.0</v>
      </c>
      <c r="D294" s="3">
        <v>6.0</v>
      </c>
      <c r="E294" s="3">
        <v>14.0</v>
      </c>
      <c r="F294" s="3">
        <v>3.5</v>
      </c>
      <c r="G294" s="3">
        <v>0.4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 t="s">
        <v>22</v>
      </c>
      <c r="B295" s="4">
        <f t="shared" si="118"/>
        <v>13.6</v>
      </c>
      <c r="C295" s="3">
        <v>5.0</v>
      </c>
      <c r="D295" s="3">
        <v>4.0</v>
      </c>
      <c r="E295" s="3">
        <v>4.0</v>
      </c>
      <c r="F295" s="3">
        <v>0.5</v>
      </c>
      <c r="G295" s="3">
        <v>0.1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5" t="s">
        <v>11</v>
      </c>
      <c r="B299" s="10" t="s">
        <v>54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</row>
    <row r="300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 t="s">
        <v>15</v>
      </c>
      <c r="B301" s="3">
        <v>240.0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 t="s">
        <v>18</v>
      </c>
      <c r="B302" s="3">
        <v>4.8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 t="s">
        <v>19</v>
      </c>
      <c r="B303" s="3">
        <v>0.0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 t="s">
        <v>20</v>
      </c>
      <c r="B304" s="3">
        <v>45.5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 t="s">
        <v>21</v>
      </c>
      <c r="B305" s="3">
        <v>4.8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 t="s">
        <v>22</v>
      </c>
      <c r="B306" s="3">
        <v>1.2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0" t="s">
        <v>8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</row>
    <row r="310">
      <c r="A310" s="4"/>
      <c r="B310" s="4"/>
      <c r="C310" s="3" t="s">
        <v>57</v>
      </c>
      <c r="D310" s="3" t="s">
        <v>58</v>
      </c>
      <c r="E310" s="3" t="s">
        <v>59</v>
      </c>
      <c r="F310" s="3" t="s">
        <v>60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 t="s">
        <v>15</v>
      </c>
      <c r="B312" s="4">
        <f t="shared" ref="B312:B317" si="119">sum(C312:F312)</f>
        <v>430</v>
      </c>
      <c r="C312" s="3">
        <v>150.0</v>
      </c>
      <c r="D312" s="3">
        <v>50.0</v>
      </c>
      <c r="E312" s="3">
        <v>100.0</v>
      </c>
      <c r="F312" s="3">
        <v>130.0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 t="s">
        <v>18</v>
      </c>
      <c r="B313" s="4">
        <f t="shared" si="119"/>
        <v>63.8</v>
      </c>
      <c r="C313" s="3">
        <v>23.0</v>
      </c>
      <c r="D313" s="3">
        <v>13.0</v>
      </c>
      <c r="E313" s="3">
        <v>25.0</v>
      </c>
      <c r="F313" s="3">
        <v>2.8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 t="s">
        <v>19</v>
      </c>
      <c r="B314" s="4">
        <f t="shared" si="119"/>
        <v>3.4</v>
      </c>
      <c r="C314" s="3">
        <v>0.0</v>
      </c>
      <c r="D314" s="3">
        <v>2.0</v>
      </c>
      <c r="E314" s="3">
        <v>0.0</v>
      </c>
      <c r="F314" s="3">
        <v>1.4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 t="s">
        <v>20</v>
      </c>
      <c r="B315" s="4">
        <f t="shared" si="119"/>
        <v>9</v>
      </c>
      <c r="C315" s="3">
        <v>5.0</v>
      </c>
      <c r="D315" s="3">
        <v>1.0</v>
      </c>
      <c r="E315" s="3">
        <v>0.0</v>
      </c>
      <c r="F315" s="3">
        <v>3.0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 t="s">
        <v>21</v>
      </c>
      <c r="B316" s="4">
        <f t="shared" si="119"/>
        <v>18</v>
      </c>
      <c r="C316" s="3">
        <v>5.0</v>
      </c>
      <c r="D316" s="3">
        <v>0.0</v>
      </c>
      <c r="E316" s="3">
        <v>0.0</v>
      </c>
      <c r="F316" s="3">
        <v>13.0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 t="s">
        <v>22</v>
      </c>
      <c r="B317" s="4">
        <f t="shared" si="119"/>
        <v>4.2</v>
      </c>
      <c r="C317" s="3">
        <v>3.0</v>
      </c>
      <c r="D317" s="3">
        <v>0.0</v>
      </c>
      <c r="E317" s="3">
        <v>0.0</v>
      </c>
      <c r="F317" s="3">
        <v>1.2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8" t="s">
        <v>61</v>
      </c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4"/>
    </row>
    <row r="321">
      <c r="A321" s="1"/>
      <c r="B321" s="4"/>
      <c r="C321" s="3" t="s">
        <v>62</v>
      </c>
      <c r="D321" s="3" t="s">
        <v>63</v>
      </c>
      <c r="E321" s="3" t="s">
        <v>64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 t="s">
        <v>15</v>
      </c>
      <c r="B323" s="4">
        <f t="shared" ref="B323:B328" si="120">sum(C323:E323)</f>
        <v>182</v>
      </c>
      <c r="C323" s="3">
        <v>16.0</v>
      </c>
      <c r="D323" s="3">
        <v>102.0</v>
      </c>
      <c r="E323" s="3">
        <v>64.0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 t="s">
        <v>18</v>
      </c>
      <c r="B324" s="4">
        <f t="shared" si="120"/>
        <v>47.5</v>
      </c>
      <c r="C324" s="3">
        <v>3.5</v>
      </c>
      <c r="D324" s="3">
        <v>27.0</v>
      </c>
      <c r="E324" s="3">
        <v>17.0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 t="s">
        <v>19</v>
      </c>
      <c r="B325" s="4">
        <f t="shared" si="120"/>
        <v>7.1</v>
      </c>
      <c r="C325" s="3">
        <v>1.1</v>
      </c>
      <c r="D325" s="3">
        <v>6.0</v>
      </c>
      <c r="E325" s="3">
        <v>0.0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 t="s">
        <v>20</v>
      </c>
      <c r="B326" s="4">
        <f t="shared" si="120"/>
        <v>1.6</v>
      </c>
      <c r="C326" s="3">
        <v>1.0</v>
      </c>
      <c r="D326" s="3">
        <v>0.6</v>
      </c>
      <c r="E326" s="3">
        <v>0.0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 t="s">
        <v>21</v>
      </c>
      <c r="B327" s="4">
        <f t="shared" si="120"/>
        <v>0</v>
      </c>
      <c r="C327" s="3">
        <v>0.0</v>
      </c>
      <c r="D327" s="3">
        <v>0.0</v>
      </c>
      <c r="E327" s="3">
        <v>0.0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 t="s">
        <v>22</v>
      </c>
      <c r="B328" s="4">
        <f t="shared" si="120"/>
        <v>0</v>
      </c>
      <c r="C328" s="3">
        <v>0.0</v>
      </c>
      <c r="D328" s="3">
        <v>0.0</v>
      </c>
      <c r="E328" s="3">
        <v>0.0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8" t="s">
        <v>13</v>
      </c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4"/>
    </row>
    <row r="332">
      <c r="A332" s="1"/>
      <c r="B332" s="4"/>
      <c r="C332" s="3" t="s">
        <v>65</v>
      </c>
      <c r="D332" s="3" t="s">
        <v>66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 t="s">
        <v>15</v>
      </c>
      <c r="B334" s="4">
        <f t="shared" ref="B334:B339" si="121">SUM(C334:D334)</f>
        <v>186.5</v>
      </c>
      <c r="C334" s="3">
        <v>86.5</v>
      </c>
      <c r="D334" s="3">
        <v>100.0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 t="s">
        <v>18</v>
      </c>
      <c r="B335" s="4">
        <f t="shared" si="121"/>
        <v>12.9</v>
      </c>
      <c r="C335" s="3">
        <v>3.3</v>
      </c>
      <c r="D335" s="3">
        <v>9.6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 t="s">
        <v>19</v>
      </c>
      <c r="B336" s="4">
        <f t="shared" si="121"/>
        <v>1.8</v>
      </c>
      <c r="C336" s="3">
        <v>1.8</v>
      </c>
      <c r="D336" s="3">
        <v>0.0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 t="s">
        <v>20</v>
      </c>
      <c r="B337" s="4">
        <f t="shared" si="121"/>
        <v>9.5</v>
      </c>
      <c r="C337" s="3">
        <v>3.0</v>
      </c>
      <c r="D337" s="3">
        <v>6.5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 t="s">
        <v>21</v>
      </c>
      <c r="B338" s="4">
        <f t="shared" si="121"/>
        <v>11.5</v>
      </c>
      <c r="C338" s="3">
        <v>7.5</v>
      </c>
      <c r="D338" s="3">
        <v>4.0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 t="s">
        <v>22</v>
      </c>
      <c r="B339" s="4">
        <f t="shared" si="121"/>
        <v>3</v>
      </c>
      <c r="C339" s="3">
        <v>0.5</v>
      </c>
      <c r="D339" s="3">
        <v>2.5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1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1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1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1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1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1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1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1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1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1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1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1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1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1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1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1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1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1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1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1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1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1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1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1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1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1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1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1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1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1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1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1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1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1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1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1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1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1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1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1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1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1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1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1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1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1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1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1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1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1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1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1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1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1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1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1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1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1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1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1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1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1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1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1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1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1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1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1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1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1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1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1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1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1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1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1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1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1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1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1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1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1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1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1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1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1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1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1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1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1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1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1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1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1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1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1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1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1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1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1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1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1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1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1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1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1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1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1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1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1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1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1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1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1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1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1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1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1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1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1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1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1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1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1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1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1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1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1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A1133" s="1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A1134" s="1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A1135" s="1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A1136" s="1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A1137" s="1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A1138" s="1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A1139" s="1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A1140" s="1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A1141" s="1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A1142" s="1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A1143" s="1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A1144" s="1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A1145" s="1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A1146" s="1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A1147" s="1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A1148" s="1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A1149" s="1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A1150" s="1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A1151" s="1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6" t="s">
        <v>0</v>
      </c>
      <c r="D1" s="6" t="s">
        <v>1</v>
      </c>
      <c r="F1" s="6" t="s">
        <v>2</v>
      </c>
      <c r="H1" s="6" t="s">
        <v>3</v>
      </c>
      <c r="J1" s="6" t="s">
        <v>4</v>
      </c>
      <c r="L1" s="6" t="s">
        <v>5</v>
      </c>
      <c r="N1" s="6" t="s">
        <v>6</v>
      </c>
    </row>
    <row r="2">
      <c r="A2" s="7" t="s">
        <v>7</v>
      </c>
    </row>
    <row r="3">
      <c r="A3" s="2"/>
    </row>
    <row r="4">
      <c r="A4" s="7" t="s">
        <v>9</v>
      </c>
    </row>
    <row r="5">
      <c r="A5" s="2"/>
    </row>
    <row r="6">
      <c r="A6" s="7" t="s">
        <v>12</v>
      </c>
    </row>
    <row r="7">
      <c r="A7" s="2"/>
    </row>
    <row r="8">
      <c r="A8" s="7" t="s">
        <v>15</v>
      </c>
    </row>
    <row r="9">
      <c r="A9" s="7" t="s">
        <v>18</v>
      </c>
    </row>
    <row r="10">
      <c r="A10" s="7" t="s">
        <v>19</v>
      </c>
    </row>
    <row r="11">
      <c r="A11" s="7" t="s">
        <v>20</v>
      </c>
    </row>
    <row r="12">
      <c r="A12" s="7" t="s">
        <v>21</v>
      </c>
    </row>
    <row r="13">
      <c r="A13" s="7" t="s">
        <v>22</v>
      </c>
    </row>
    <row r="14">
      <c r="A14" s="2"/>
    </row>
    <row r="15">
      <c r="A15" s="2"/>
    </row>
    <row r="16">
      <c r="A16" s="12" t="s">
        <v>91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71.25" customHeight="1">
      <c r="A17" s="7" t="s">
        <v>25</v>
      </c>
      <c r="B17" s="6" t="s">
        <v>26</v>
      </c>
    </row>
    <row r="18">
      <c r="A18" s="2"/>
    </row>
    <row r="19">
      <c r="A19" s="7" t="s">
        <v>15</v>
      </c>
      <c r="B19">
        <f t="shared" ref="B19:B24" si="1">sum(C19:F19)</f>
        <v>678</v>
      </c>
      <c r="C19" s="6">
        <v>247.0</v>
      </c>
      <c r="D19" s="6">
        <v>190.0</v>
      </c>
      <c r="E19" s="6">
        <v>164.0</v>
      </c>
      <c r="F19" s="6">
        <v>77.0</v>
      </c>
    </row>
    <row r="20">
      <c r="A20" s="7" t="s">
        <v>18</v>
      </c>
      <c r="B20">
        <f t="shared" si="1"/>
        <v>58.5</v>
      </c>
      <c r="C20" s="6">
        <v>0.0</v>
      </c>
      <c r="D20" s="6">
        <v>34.0</v>
      </c>
      <c r="E20" s="6">
        <v>3.5</v>
      </c>
      <c r="F20" s="6">
        <v>21.0</v>
      </c>
    </row>
    <row r="21">
      <c r="A21" s="7" t="s">
        <v>19</v>
      </c>
      <c r="B21">
        <f t="shared" si="1"/>
        <v>6.8</v>
      </c>
      <c r="C21" s="6">
        <v>0.0</v>
      </c>
      <c r="D21" s="6">
        <v>3.5</v>
      </c>
      <c r="E21" s="6">
        <v>1.8</v>
      </c>
      <c r="F21" s="6">
        <v>1.5</v>
      </c>
    </row>
    <row r="22">
      <c r="A22" s="7" t="s">
        <v>20</v>
      </c>
      <c r="B22">
        <f t="shared" si="1"/>
        <v>56</v>
      </c>
      <c r="C22" s="6">
        <v>45.0</v>
      </c>
      <c r="D22" s="6">
        <v>7.0</v>
      </c>
      <c r="E22" s="6">
        <v>4.0</v>
      </c>
      <c r="F22" s="6">
        <v>0.0</v>
      </c>
    </row>
    <row r="23">
      <c r="A23" s="7" t="s">
        <v>21</v>
      </c>
      <c r="B23">
        <f t="shared" si="1"/>
        <v>24.3</v>
      </c>
      <c r="C23" s="6">
        <v>4.8</v>
      </c>
      <c r="D23" s="6">
        <v>3.0</v>
      </c>
      <c r="E23" s="6">
        <v>16.0</v>
      </c>
      <c r="F23" s="6">
        <v>0.5</v>
      </c>
    </row>
    <row r="24">
      <c r="A24" s="7" t="s">
        <v>22</v>
      </c>
      <c r="B24">
        <f t="shared" si="1"/>
        <v>3.3</v>
      </c>
      <c r="C24" s="6">
        <v>1.5</v>
      </c>
      <c r="D24" s="6">
        <v>0.3</v>
      </c>
      <c r="E24" s="6">
        <v>1.5</v>
      </c>
      <c r="F24" s="6">
        <v>0.0</v>
      </c>
    </row>
    <row r="25">
      <c r="A25" s="2"/>
      <c r="C25" s="6" t="s">
        <v>92</v>
      </c>
      <c r="D25" s="6" t="s">
        <v>35</v>
      </c>
      <c r="E25" s="6" t="s">
        <v>36</v>
      </c>
      <c r="F25" s="6" t="s">
        <v>37</v>
      </c>
    </row>
    <row r="26">
      <c r="A26" s="7" t="s">
        <v>15</v>
      </c>
      <c r="B26">
        <f t="shared" ref="B26:B31" si="2">SUM(C26:F26)</f>
        <v>673</v>
      </c>
      <c r="C26" s="6">
        <v>243.0</v>
      </c>
      <c r="D26" s="6">
        <v>195.0</v>
      </c>
      <c r="E26" s="6">
        <v>173.0</v>
      </c>
      <c r="F26" s="6">
        <v>62.0</v>
      </c>
    </row>
    <row r="27">
      <c r="A27" s="7" t="s">
        <v>18</v>
      </c>
      <c r="B27">
        <f t="shared" si="2"/>
        <v>69.5</v>
      </c>
      <c r="C27" s="6">
        <v>0.0</v>
      </c>
      <c r="D27" s="6">
        <v>48.0</v>
      </c>
      <c r="E27" s="6">
        <v>6.5</v>
      </c>
      <c r="F27" s="6">
        <v>15.0</v>
      </c>
    </row>
    <row r="28">
      <c r="A28" s="7" t="s">
        <v>19</v>
      </c>
      <c r="B28">
        <f t="shared" si="2"/>
        <v>7.5</v>
      </c>
      <c r="C28" s="6">
        <v>0.0</v>
      </c>
      <c r="D28" s="6">
        <v>1.0</v>
      </c>
      <c r="E28" s="6">
        <v>3.5</v>
      </c>
      <c r="F28" s="6">
        <v>3.0</v>
      </c>
    </row>
    <row r="29">
      <c r="A29" s="7" t="s">
        <v>20</v>
      </c>
      <c r="B29">
        <f t="shared" si="2"/>
        <v>57</v>
      </c>
      <c r="C29" s="6">
        <v>44.0</v>
      </c>
      <c r="D29" s="6">
        <v>6.0</v>
      </c>
      <c r="E29" s="6">
        <v>6.0</v>
      </c>
      <c r="F29" s="6">
        <v>1.0</v>
      </c>
    </row>
    <row r="30">
      <c r="A30" s="7" t="s">
        <v>21</v>
      </c>
      <c r="B30">
        <f t="shared" si="2"/>
        <v>21.5</v>
      </c>
      <c r="C30" s="6">
        <v>6.0</v>
      </c>
      <c r="D30" s="6">
        <v>0.5</v>
      </c>
      <c r="E30" s="6">
        <v>15.0</v>
      </c>
      <c r="F30" s="6">
        <v>0.0</v>
      </c>
    </row>
    <row r="31">
      <c r="A31" s="7" t="s">
        <v>22</v>
      </c>
      <c r="B31">
        <f t="shared" si="2"/>
        <v>3</v>
      </c>
      <c r="C31" s="6">
        <v>2.0</v>
      </c>
      <c r="D31" s="6">
        <v>0.0</v>
      </c>
      <c r="E31" s="6">
        <v>1.0</v>
      </c>
      <c r="F31" s="6">
        <v>0.0</v>
      </c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