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hristophergallo/Desktop/Application perso/data/"/>
    </mc:Choice>
  </mc:AlternateContent>
  <xr:revisionPtr revIDLastSave="0" documentId="13_ncr:1_{68ECB6F8-0940-464A-9FD6-EDFC6EF255BE}" xr6:coauthVersionLast="47" xr6:coauthVersionMax="47" xr10:uidLastSave="{00000000-0000-0000-0000-000000000000}"/>
  <bookViews>
    <workbookView xWindow="0" yWindow="0" windowWidth="28800" windowHeight="18000" xr2:uid="{4D7058D9-FEBF-074A-9E43-9512510F2605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" i="1"/>
  <c r="B2" i="1"/>
  <c r="PV4" i="1"/>
  <c r="PU4" i="1"/>
  <c r="PT4" i="1"/>
  <c r="PS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R4" i="1"/>
  <c r="Q4" i="1"/>
  <c r="P4" i="1"/>
  <c r="O4" i="1" s="1"/>
  <c r="N4" i="1"/>
  <c r="M4" i="1"/>
  <c r="L4" i="1"/>
  <c r="J4" i="1"/>
  <c r="I4" i="1"/>
  <c r="H4" i="1"/>
  <c r="PV3" i="1"/>
  <c r="PV5" i="1"/>
  <c r="PV6" i="1"/>
  <c r="PV7" i="1"/>
  <c r="PV8" i="1"/>
  <c r="PV9" i="1"/>
  <c r="PV10" i="1"/>
  <c r="PV11" i="1"/>
  <c r="PV12" i="1"/>
  <c r="PV13" i="1"/>
  <c r="PV14" i="1"/>
  <c r="PV15" i="1"/>
  <c r="PV16" i="1"/>
  <c r="PV17" i="1"/>
  <c r="PV18" i="1"/>
  <c r="PV19" i="1"/>
  <c r="PV20" i="1"/>
  <c r="PV21" i="1"/>
  <c r="PV22" i="1"/>
  <c r="PV23" i="1"/>
  <c r="PV24" i="1"/>
  <c r="PV25" i="1"/>
  <c r="PV26" i="1"/>
  <c r="PV27" i="1"/>
  <c r="PV28" i="1"/>
  <c r="PV29" i="1"/>
  <c r="PU3" i="1"/>
  <c r="PU5" i="1"/>
  <c r="PU6" i="1"/>
  <c r="PU7" i="1"/>
  <c r="PU8" i="1"/>
  <c r="PU9" i="1"/>
  <c r="PU10" i="1"/>
  <c r="PU11" i="1"/>
  <c r="PU12" i="1"/>
  <c r="PU13" i="1"/>
  <c r="PU14" i="1"/>
  <c r="PU15" i="1"/>
  <c r="PU16" i="1"/>
  <c r="PU17" i="1"/>
  <c r="PU18" i="1"/>
  <c r="PU19" i="1"/>
  <c r="PU20" i="1"/>
  <c r="PU21" i="1"/>
  <c r="PU22" i="1"/>
  <c r="PU23" i="1"/>
  <c r="PU24" i="1"/>
  <c r="PU25" i="1"/>
  <c r="PU26" i="1"/>
  <c r="PU27" i="1"/>
  <c r="PU28" i="1"/>
  <c r="PU29" i="1"/>
  <c r="PT3" i="1"/>
  <c r="PT5" i="1"/>
  <c r="PT6" i="1"/>
  <c r="PT7" i="1"/>
  <c r="PT8" i="1"/>
  <c r="PT9" i="1"/>
  <c r="PT10" i="1"/>
  <c r="PT11" i="1"/>
  <c r="PT12" i="1"/>
  <c r="PT13" i="1"/>
  <c r="PT14" i="1"/>
  <c r="PT15" i="1"/>
  <c r="PT16" i="1"/>
  <c r="PT17" i="1"/>
  <c r="PT18" i="1"/>
  <c r="PT19" i="1"/>
  <c r="PT20" i="1"/>
  <c r="PT21" i="1"/>
  <c r="PT22" i="1"/>
  <c r="PT23" i="1"/>
  <c r="PT24" i="1"/>
  <c r="PT25" i="1"/>
  <c r="PT26" i="1"/>
  <c r="PT27" i="1"/>
  <c r="PT28" i="1"/>
  <c r="PT29" i="1"/>
  <c r="PS3" i="1"/>
  <c r="PS5" i="1"/>
  <c r="PS6" i="1"/>
  <c r="PS7" i="1"/>
  <c r="PS8" i="1"/>
  <c r="PS9" i="1"/>
  <c r="PS10" i="1"/>
  <c r="PS11" i="1"/>
  <c r="PS12" i="1"/>
  <c r="PS13" i="1"/>
  <c r="PS14" i="1"/>
  <c r="PS15" i="1"/>
  <c r="PS16" i="1"/>
  <c r="PS17" i="1"/>
  <c r="PS18" i="1"/>
  <c r="PS19" i="1"/>
  <c r="PS20" i="1"/>
  <c r="PS21" i="1"/>
  <c r="PS22" i="1"/>
  <c r="PS23" i="1"/>
  <c r="PS24" i="1"/>
  <c r="PS25" i="1"/>
  <c r="PS26" i="1"/>
  <c r="PS27" i="1"/>
  <c r="PS28" i="1"/>
  <c r="PS29" i="1"/>
  <c r="V2" i="1"/>
  <c r="PS2" i="1"/>
  <c r="PT2" i="1"/>
  <c r="PU2" i="1"/>
  <c r="PV2" i="1"/>
  <c r="U10" i="1"/>
  <c r="R2" i="1"/>
  <c r="N2" i="1"/>
  <c r="J2" i="1"/>
  <c r="AH3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G3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F3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E3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D3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C3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B3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A3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Z3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Y3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X3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W3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V3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U3" i="1"/>
  <c r="U5" i="1"/>
  <c r="U6" i="1"/>
  <c r="U7" i="1"/>
  <c r="U8" i="1"/>
  <c r="U9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T3" i="1"/>
  <c r="T5" i="1"/>
  <c r="S5" i="1" s="1"/>
  <c r="T6" i="1"/>
  <c r="S6" i="1" s="1"/>
  <c r="T7" i="1"/>
  <c r="S7" i="1" s="1"/>
  <c r="T8" i="1"/>
  <c r="S8" i="1" s="1"/>
  <c r="T9" i="1"/>
  <c r="S9" i="1" s="1"/>
  <c r="T10" i="1"/>
  <c r="T11" i="1"/>
  <c r="S11" i="1" s="1"/>
  <c r="T12" i="1"/>
  <c r="T13" i="1"/>
  <c r="T14" i="1"/>
  <c r="T15" i="1"/>
  <c r="S15" i="1" s="1"/>
  <c r="T16" i="1"/>
  <c r="T17" i="1"/>
  <c r="T18" i="1"/>
  <c r="T19" i="1"/>
  <c r="T20" i="1"/>
  <c r="S20" i="1" s="1"/>
  <c r="T21" i="1"/>
  <c r="T22" i="1"/>
  <c r="T23" i="1"/>
  <c r="T24" i="1"/>
  <c r="T25" i="1"/>
  <c r="T26" i="1"/>
  <c r="T27" i="1"/>
  <c r="T28" i="1"/>
  <c r="T29" i="1"/>
  <c r="S12" i="1"/>
  <c r="R3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Q3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P3" i="1"/>
  <c r="P5" i="1"/>
  <c r="O5" i="1" s="1"/>
  <c r="P6" i="1"/>
  <c r="P7" i="1"/>
  <c r="P8" i="1"/>
  <c r="P9" i="1"/>
  <c r="P10" i="1"/>
  <c r="O10" i="1" s="1"/>
  <c r="P11" i="1"/>
  <c r="P12" i="1"/>
  <c r="O12" i="1" s="1"/>
  <c r="P13" i="1"/>
  <c r="P14" i="1"/>
  <c r="P15" i="1"/>
  <c r="P16" i="1"/>
  <c r="P17" i="1"/>
  <c r="P18" i="1"/>
  <c r="O18" i="1" s="1"/>
  <c r="P19" i="1"/>
  <c r="P20" i="1"/>
  <c r="O20" i="1" s="1"/>
  <c r="P21" i="1"/>
  <c r="O21" i="1" s="1"/>
  <c r="P22" i="1"/>
  <c r="P23" i="1"/>
  <c r="P24" i="1"/>
  <c r="P25" i="1"/>
  <c r="P26" i="1"/>
  <c r="P27" i="1"/>
  <c r="O27" i="1" s="1"/>
  <c r="P28" i="1"/>
  <c r="P29" i="1"/>
  <c r="O13" i="1"/>
  <c r="N3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M3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L3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K25" i="1" s="1"/>
  <c r="L26" i="1"/>
  <c r="L27" i="1"/>
  <c r="K27" i="1" s="1"/>
  <c r="L28" i="1"/>
  <c r="K28" i="1" s="1"/>
  <c r="L29" i="1"/>
  <c r="J3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I3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H3" i="1"/>
  <c r="G3" i="1" s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G27" i="1" s="1"/>
  <c r="H28" i="1"/>
  <c r="G28" i="1" s="1"/>
  <c r="H29" i="1"/>
  <c r="G29" i="1" s="1"/>
  <c r="AH2" i="1"/>
  <c r="AG2" i="1"/>
  <c r="AF2" i="1"/>
  <c r="AE2" i="1"/>
  <c r="AD2" i="1"/>
  <c r="AC2" i="1"/>
  <c r="AB2" i="1"/>
  <c r="AA2" i="1"/>
  <c r="Z2" i="1"/>
  <c r="Y2" i="1"/>
  <c r="X2" i="1"/>
  <c r="W2" i="1"/>
  <c r="U2" i="1"/>
  <c r="T2" i="1"/>
  <c r="P2" i="1"/>
  <c r="Q2" i="1"/>
  <c r="M2" i="1"/>
  <c r="L2" i="1"/>
  <c r="I2" i="1"/>
  <c r="H2" i="1"/>
  <c r="O25" i="1" l="1"/>
  <c r="O28" i="1"/>
  <c r="O26" i="1"/>
  <c r="O19" i="1"/>
  <c r="O11" i="1"/>
  <c r="O3" i="1"/>
  <c r="K21" i="1"/>
  <c r="K18" i="1"/>
  <c r="K3" i="1"/>
  <c r="PW3" i="1" s="1"/>
  <c r="K26" i="1"/>
  <c r="K19" i="1"/>
  <c r="K13" i="1"/>
  <c r="K11" i="1"/>
  <c r="K5" i="1"/>
  <c r="K12" i="1"/>
  <c r="K10" i="1"/>
  <c r="K20" i="1"/>
  <c r="G12" i="1"/>
  <c r="PW12" i="1" s="1"/>
  <c r="G20" i="1"/>
  <c r="K4" i="1"/>
  <c r="S3" i="1"/>
  <c r="S19" i="1"/>
  <c r="S13" i="1"/>
  <c r="G14" i="1"/>
  <c r="S18" i="1"/>
  <c r="G21" i="1"/>
  <c r="G13" i="1"/>
  <c r="G5" i="1"/>
  <c r="PW5" i="1" s="1"/>
  <c r="S25" i="1"/>
  <c r="G4" i="1"/>
  <c r="S4" i="1"/>
  <c r="S16" i="1"/>
  <c r="G19" i="1"/>
  <c r="S23" i="1"/>
  <c r="S24" i="1"/>
  <c r="S17" i="1"/>
  <c r="S10" i="1"/>
  <c r="S14" i="1"/>
  <c r="S21" i="1"/>
  <c r="G11" i="1"/>
  <c r="G25" i="1"/>
  <c r="G26" i="1"/>
  <c r="G18" i="1"/>
  <c r="G10" i="1"/>
  <c r="G22" i="1"/>
  <c r="S29" i="1"/>
  <c r="S22" i="1"/>
  <c r="S27" i="1"/>
  <c r="PW27" i="1" s="1"/>
  <c r="S28" i="1"/>
  <c r="PW28" i="1" s="1"/>
  <c r="S26" i="1"/>
  <c r="O29" i="1"/>
  <c r="O22" i="1"/>
  <c r="O14" i="1"/>
  <c r="O6" i="1"/>
  <c r="O24" i="1"/>
  <c r="O17" i="1"/>
  <c r="O9" i="1"/>
  <c r="O23" i="1"/>
  <c r="O16" i="1"/>
  <c r="O8" i="1"/>
  <c r="O15" i="1"/>
  <c r="O7" i="1"/>
  <c r="K29" i="1"/>
  <c r="K22" i="1"/>
  <c r="K14" i="1"/>
  <c r="K6" i="1"/>
  <c r="K24" i="1"/>
  <c r="K17" i="1"/>
  <c r="K9" i="1"/>
  <c r="K23" i="1"/>
  <c r="K16" i="1"/>
  <c r="K8" i="1"/>
  <c r="K15" i="1"/>
  <c r="K7" i="1"/>
  <c r="G24" i="1"/>
  <c r="G23" i="1"/>
  <c r="G16" i="1"/>
  <c r="G15" i="1"/>
  <c r="G7" i="1"/>
  <c r="G6" i="1"/>
  <c r="G17" i="1"/>
  <c r="G9" i="1"/>
  <c r="G8" i="1"/>
  <c r="S2" i="1"/>
  <c r="O2" i="1"/>
  <c r="K2" i="1"/>
  <c r="G2" i="1"/>
  <c r="F2" i="1"/>
  <c r="E2" i="1"/>
  <c r="D2" i="1"/>
  <c r="C2" i="1"/>
  <c r="PW11" i="1" l="1"/>
  <c r="PW6" i="1"/>
  <c r="PW19" i="1"/>
  <c r="PW20" i="1"/>
  <c r="PW7" i="1"/>
  <c r="PW9" i="1"/>
  <c r="PW8" i="1"/>
  <c r="PW26" i="1"/>
  <c r="PW21" i="1"/>
  <c r="PW13" i="1"/>
  <c r="PW10" i="1"/>
  <c r="PW18" i="1"/>
  <c r="PW15" i="1"/>
  <c r="PW4" i="1"/>
  <c r="PW23" i="1"/>
  <c r="PW22" i="1"/>
  <c r="PW25" i="1"/>
  <c r="PW14" i="1"/>
  <c r="PW17" i="1"/>
  <c r="PW16" i="1"/>
  <c r="PW29" i="1"/>
  <c r="PW24" i="1"/>
  <c r="PW2" i="1"/>
</calcChain>
</file>

<file path=xl/sharedStrings.xml><?xml version="1.0" encoding="utf-8"?>
<sst xmlns="http://schemas.openxmlformats.org/spreadsheetml/2006/main" count="678" uniqueCount="143">
  <si>
    <t xml:space="preserve">Match Amical 2 </t>
  </si>
  <si>
    <t xml:space="preserve">Match Amical 1 </t>
  </si>
  <si>
    <t>Match Amical 3</t>
  </si>
  <si>
    <t>Match Amical 4</t>
  </si>
  <si>
    <t>Match Amical 5</t>
  </si>
  <si>
    <t>Match Amical 6</t>
  </si>
  <si>
    <t>Match Amical 7</t>
  </si>
  <si>
    <t>N3J1</t>
  </si>
  <si>
    <t>N3J2</t>
  </si>
  <si>
    <t>N3J3</t>
  </si>
  <si>
    <t>N3J4</t>
  </si>
  <si>
    <t>N3J5</t>
  </si>
  <si>
    <t>N3J6</t>
  </si>
  <si>
    <t>N3J7</t>
  </si>
  <si>
    <t>N3J8</t>
  </si>
  <si>
    <t>N3J9</t>
  </si>
  <si>
    <t>N3J10</t>
  </si>
  <si>
    <t>N3J11</t>
  </si>
  <si>
    <t>N3J12</t>
  </si>
  <si>
    <t>N3J13</t>
  </si>
  <si>
    <t>N3J14</t>
  </si>
  <si>
    <t>N3J15</t>
  </si>
  <si>
    <t>N3J16</t>
  </si>
  <si>
    <t>N3J17</t>
  </si>
  <si>
    <t>N3J18</t>
  </si>
  <si>
    <t>N3J19</t>
  </si>
  <si>
    <t>N3J20</t>
  </si>
  <si>
    <t>N3J21</t>
  </si>
  <si>
    <t>N3J22</t>
  </si>
  <si>
    <t>N3J23</t>
  </si>
  <si>
    <t>N3J24</t>
  </si>
  <si>
    <t>N3J25</t>
  </si>
  <si>
    <t>N3J26</t>
  </si>
  <si>
    <t>CDF</t>
  </si>
  <si>
    <t>Nom du joueur</t>
  </si>
  <si>
    <t>Match Amical 8</t>
  </si>
  <si>
    <t>Match Amical 9</t>
  </si>
  <si>
    <t>Match Amical 10</t>
  </si>
  <si>
    <t>Match Amical 11</t>
  </si>
  <si>
    <t>Match Amical 12</t>
  </si>
  <si>
    <t>Match Amical 13</t>
  </si>
  <si>
    <t>Match Amical 14</t>
  </si>
  <si>
    <t>Match Amical 15</t>
  </si>
  <si>
    <t>Match Amical 16</t>
  </si>
  <si>
    <t>Match Amical 17</t>
  </si>
  <si>
    <t>R2J1</t>
  </si>
  <si>
    <t>R2J2</t>
  </si>
  <si>
    <t>R2J3</t>
  </si>
  <si>
    <t>R2J4</t>
  </si>
  <si>
    <t>R2J5</t>
  </si>
  <si>
    <t>R2J6</t>
  </si>
  <si>
    <t>R2J7</t>
  </si>
  <si>
    <t>R2J8</t>
  </si>
  <si>
    <t>R2J9</t>
  </si>
  <si>
    <t>R2J10</t>
  </si>
  <si>
    <t>R2J11</t>
  </si>
  <si>
    <t>R2J12</t>
  </si>
  <si>
    <t>R2J13</t>
  </si>
  <si>
    <t>R2J14</t>
  </si>
  <si>
    <t>R2J15</t>
  </si>
  <si>
    <t>R2J16</t>
  </si>
  <si>
    <t>R2J17</t>
  </si>
  <si>
    <t>R2J18</t>
  </si>
  <si>
    <t>R2J19</t>
  </si>
  <si>
    <t>R2J20</t>
  </si>
  <si>
    <t>R2J21</t>
  </si>
  <si>
    <t>R2J22</t>
  </si>
  <si>
    <t>Coupe du Rhône</t>
  </si>
  <si>
    <t>Coupe LAURA</t>
  </si>
  <si>
    <t>Buts Total</t>
  </si>
  <si>
    <t>Buts N3</t>
  </si>
  <si>
    <t>Passe D</t>
  </si>
  <si>
    <t>Buts CDF</t>
  </si>
  <si>
    <t>Nombre de matchs Total</t>
  </si>
  <si>
    <t>Nombre de Titularisation Totale</t>
  </si>
  <si>
    <t>Entrée en jeu Total</t>
  </si>
  <si>
    <t>Temps de jeu Total (min)</t>
  </si>
  <si>
    <t>Temps de jeu Réserve (min)</t>
  </si>
  <si>
    <t>Nombre matchs N3</t>
  </si>
  <si>
    <t>Nombre de Titularisation N3</t>
  </si>
  <si>
    <t>Entrée en jeu N3</t>
  </si>
  <si>
    <t>Nombre matchs CDF</t>
  </si>
  <si>
    <t>Nombre de Titularisation CDF</t>
  </si>
  <si>
    <t>Entrée en jeu CDF</t>
  </si>
  <si>
    <t>Temps de jeu N3 (min)</t>
  </si>
  <si>
    <t>Temps de jeu CDF (min)</t>
  </si>
  <si>
    <t>Temps de jeu Matchs Amicaux (min)</t>
  </si>
  <si>
    <t>Nombre matchs Réserve</t>
  </si>
  <si>
    <t>Nombre de Titularisation Réserve</t>
  </si>
  <si>
    <t>Entrée en jeu Réserve</t>
  </si>
  <si>
    <t>Buts Matchs Amicaux</t>
  </si>
  <si>
    <t>Passes D Matchs Amicaux</t>
  </si>
  <si>
    <t>T/R</t>
  </si>
  <si>
    <t>But</t>
  </si>
  <si>
    <t>Non entrée en jeu totale</t>
  </si>
  <si>
    <t>Non entrée en jeu N3</t>
  </si>
  <si>
    <t>Non entrée en jeu CDF</t>
  </si>
  <si>
    <t>Non entrée en jeu Réserve</t>
  </si>
  <si>
    <t>Passes D Total</t>
  </si>
  <si>
    <t>Buts Réserve</t>
  </si>
  <si>
    <t>Passes D Réserve</t>
  </si>
  <si>
    <t>Passes D CDF</t>
  </si>
  <si>
    <t>Passes D N3</t>
  </si>
  <si>
    <t>Passes D Ttes compét confondues</t>
  </si>
  <si>
    <t>Buts Ttes compét confondues</t>
  </si>
  <si>
    <t>Hors groupe Total</t>
  </si>
  <si>
    <t>Hors groupe N3</t>
  </si>
  <si>
    <t>Hors groupe CDF</t>
  </si>
  <si>
    <t>Hors groupe Réserve</t>
  </si>
  <si>
    <t>Nombre matchs amicaux</t>
  </si>
  <si>
    <t>T</t>
  </si>
  <si>
    <t>Alban Rambaud</t>
  </si>
  <si>
    <t>Jassim Assoul</t>
  </si>
  <si>
    <t>Enzo Vita</t>
  </si>
  <si>
    <t>Romain Thunet</t>
  </si>
  <si>
    <t>Amine Taiar</t>
  </si>
  <si>
    <t>Naim Ighbane</t>
  </si>
  <si>
    <t>Hedi Nasri</t>
  </si>
  <si>
    <t>Mattheo Haon</t>
  </si>
  <si>
    <t>Maé Clavel</t>
  </si>
  <si>
    <t>Levy Ndoutoume</t>
  </si>
  <si>
    <t>Yanis Berrached</t>
  </si>
  <si>
    <t>Rayane Chayebi</t>
  </si>
  <si>
    <t>Ilan Ihaddadene</t>
  </si>
  <si>
    <t>Karahali Souaré</t>
  </si>
  <si>
    <t>Amir Etien</t>
  </si>
  <si>
    <t>Karim Belmahi</t>
  </si>
  <si>
    <t>Emmanuel Valey</t>
  </si>
  <si>
    <t>Jeremie Laurent</t>
  </si>
  <si>
    <t>Sofiane Belle</t>
  </si>
  <si>
    <t>Amir Kherrab</t>
  </si>
  <si>
    <t>Naim Dhib</t>
  </si>
  <si>
    <t>Wael Fareh</t>
  </si>
  <si>
    <t>Yoan Zouma</t>
  </si>
  <si>
    <t>Yoann Martelat</t>
  </si>
  <si>
    <t>Omar Benyounes</t>
  </si>
  <si>
    <t>R</t>
  </si>
  <si>
    <t>Ilyes Boughanmi</t>
  </si>
  <si>
    <t>NR</t>
  </si>
  <si>
    <t>HG</t>
  </si>
  <si>
    <t>CDF T3</t>
  </si>
  <si>
    <t>Malik Boussaid</t>
  </si>
  <si>
    <t>Kamal Bafounta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</si>
</sst>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quotePrefix="1"/>
    <xf numFmtId="0" fontId="0" fillId="0" borderId="0" xfId="0" quotePrefix="1" applyAlignment="1">
      <alignment wrapText="1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top"/>
    </xf>
  </cellXfs>
  <cellStyles count="1">
    <cellStyle name="Normal" xfId="0" builtinId="0"/>
  </cellStyles>
  <dxfs count="7"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67B87-FE0E-FC4A-8FE6-DAAF2AFECC8B}">
  <dimension ref="A1:PW29"/>
  <sheetViews>
    <sheetView tabSelected="1" workbookViewId="0">
      <pane xSplit="1" topLeftCell="GX1" activePane="topRight" state="frozen"/>
      <selection pane="topRight" activeCell="HD19" sqref="HD19"/>
    </sheetView>
  </sheetViews>
  <sheetFormatPr baseColWidth="10" defaultRowHeight="16" x14ac:dyDescent="0.2"/>
  <cols>
    <col min="1" max="1" width="17.1640625" customWidth="1"/>
    <col min="2" max="2" width="15.6640625" customWidth="1"/>
  </cols>
  <sheetData>
    <row r="1" spans="1:439" ht="80" customHeight="1" x14ac:dyDescent="0.2">
      <c r="A1" s="1" t="s">
        <v>34</v>
      </c>
      <c r="B1" s="1" t="s">
        <v>76</v>
      </c>
      <c r="C1" s="1" t="s">
        <v>84</v>
      </c>
      <c r="D1" s="1" t="s">
        <v>85</v>
      </c>
      <c r="E1" s="1" t="s">
        <v>77</v>
      </c>
      <c r="F1" s="1" t="s">
        <v>86</v>
      </c>
      <c r="G1" s="1" t="s">
        <v>73</v>
      </c>
      <c r="H1" s="1" t="s">
        <v>74</v>
      </c>
      <c r="I1" s="1" t="s">
        <v>75</v>
      </c>
      <c r="J1" s="1" t="s">
        <v>94</v>
      </c>
      <c r="K1" s="1" t="s">
        <v>78</v>
      </c>
      <c r="L1" s="1" t="s">
        <v>79</v>
      </c>
      <c r="M1" s="1" t="s">
        <v>80</v>
      </c>
      <c r="N1" s="1" t="s">
        <v>95</v>
      </c>
      <c r="O1" s="1" t="s">
        <v>81</v>
      </c>
      <c r="P1" s="1" t="s">
        <v>82</v>
      </c>
      <c r="Q1" s="1" t="s">
        <v>83</v>
      </c>
      <c r="R1" s="1" t="s">
        <v>96</v>
      </c>
      <c r="S1" s="1" t="s">
        <v>87</v>
      </c>
      <c r="T1" s="1" t="s">
        <v>88</v>
      </c>
      <c r="U1" s="1" t="s">
        <v>89</v>
      </c>
      <c r="V1" s="1" t="s">
        <v>97</v>
      </c>
      <c r="W1" s="1" t="s">
        <v>69</v>
      </c>
      <c r="X1" s="1" t="s">
        <v>104</v>
      </c>
      <c r="Y1" s="1" t="s">
        <v>98</v>
      </c>
      <c r="Z1" s="1" t="s">
        <v>103</v>
      </c>
      <c r="AA1" s="1" t="s">
        <v>70</v>
      </c>
      <c r="AB1" s="1" t="s">
        <v>102</v>
      </c>
      <c r="AC1" s="1" t="s">
        <v>72</v>
      </c>
      <c r="AD1" s="1" t="s">
        <v>101</v>
      </c>
      <c r="AE1" s="1" t="s">
        <v>90</v>
      </c>
      <c r="AF1" s="1" t="s">
        <v>91</v>
      </c>
      <c r="AG1" s="1" t="s">
        <v>99</v>
      </c>
      <c r="AH1" s="1" t="s">
        <v>100</v>
      </c>
      <c r="AI1" s="1" t="s">
        <v>1</v>
      </c>
      <c r="AJ1" s="1" t="s">
        <v>92</v>
      </c>
      <c r="AK1" s="1" t="s">
        <v>93</v>
      </c>
      <c r="AL1" s="1" t="s">
        <v>71</v>
      </c>
      <c r="AM1" s="1" t="s">
        <v>0</v>
      </c>
      <c r="AN1" s="1" t="s">
        <v>92</v>
      </c>
      <c r="AO1" s="1" t="s">
        <v>93</v>
      </c>
      <c r="AP1" s="1" t="s">
        <v>71</v>
      </c>
      <c r="AQ1" s="1" t="s">
        <v>2</v>
      </c>
      <c r="AR1" s="1" t="s">
        <v>92</v>
      </c>
      <c r="AS1" s="1" t="s">
        <v>93</v>
      </c>
      <c r="AT1" s="1" t="s">
        <v>71</v>
      </c>
      <c r="AU1" s="1" t="s">
        <v>3</v>
      </c>
      <c r="AV1" s="1" t="s">
        <v>92</v>
      </c>
      <c r="AW1" s="1" t="s">
        <v>93</v>
      </c>
      <c r="AX1" s="1" t="s">
        <v>71</v>
      </c>
      <c r="AY1" s="1" t="s">
        <v>4</v>
      </c>
      <c r="AZ1" s="1" t="s">
        <v>92</v>
      </c>
      <c r="BA1" s="1" t="s">
        <v>93</v>
      </c>
      <c r="BB1" s="1" t="s">
        <v>71</v>
      </c>
      <c r="BC1" s="1" t="s">
        <v>5</v>
      </c>
      <c r="BD1" s="1" t="s">
        <v>92</v>
      </c>
      <c r="BE1" s="1" t="s">
        <v>93</v>
      </c>
      <c r="BF1" s="1" t="s">
        <v>71</v>
      </c>
      <c r="BG1" s="1" t="s">
        <v>6</v>
      </c>
      <c r="BH1" s="1" t="s">
        <v>92</v>
      </c>
      <c r="BI1" s="1" t="s">
        <v>93</v>
      </c>
      <c r="BJ1" s="1" t="s">
        <v>71</v>
      </c>
      <c r="BK1" s="1" t="s">
        <v>35</v>
      </c>
      <c r="BL1" s="1" t="s">
        <v>92</v>
      </c>
      <c r="BM1" s="1" t="s">
        <v>93</v>
      </c>
      <c r="BN1" s="1" t="s">
        <v>71</v>
      </c>
      <c r="BO1" s="1" t="s">
        <v>36</v>
      </c>
      <c r="BP1" s="1" t="s">
        <v>92</v>
      </c>
      <c r="BQ1" s="1" t="s">
        <v>93</v>
      </c>
      <c r="BR1" s="1" t="s">
        <v>71</v>
      </c>
      <c r="BS1" s="1" t="s">
        <v>37</v>
      </c>
      <c r="BT1" s="1" t="s">
        <v>92</v>
      </c>
      <c r="BU1" s="1" t="s">
        <v>93</v>
      </c>
      <c r="BV1" s="1" t="s">
        <v>71</v>
      </c>
      <c r="BW1" s="1" t="s">
        <v>38</v>
      </c>
      <c r="BX1" s="1" t="s">
        <v>92</v>
      </c>
      <c r="BY1" s="1" t="s">
        <v>93</v>
      </c>
      <c r="BZ1" s="1" t="s">
        <v>71</v>
      </c>
      <c r="CA1" s="1" t="s">
        <v>39</v>
      </c>
      <c r="CB1" s="1" t="s">
        <v>92</v>
      </c>
      <c r="CC1" s="1" t="s">
        <v>93</v>
      </c>
      <c r="CD1" s="1" t="s">
        <v>71</v>
      </c>
      <c r="CE1" s="1" t="s">
        <v>40</v>
      </c>
      <c r="CF1" s="1" t="s">
        <v>92</v>
      </c>
      <c r="CG1" s="1" t="s">
        <v>93</v>
      </c>
      <c r="CH1" s="1" t="s">
        <v>71</v>
      </c>
      <c r="CI1" s="1" t="s">
        <v>41</v>
      </c>
      <c r="CJ1" s="1" t="s">
        <v>92</v>
      </c>
      <c r="CK1" s="1" t="s">
        <v>93</v>
      </c>
      <c r="CL1" s="1" t="s">
        <v>71</v>
      </c>
      <c r="CM1" s="1" t="s">
        <v>42</v>
      </c>
      <c r="CN1" s="1" t="s">
        <v>92</v>
      </c>
      <c r="CO1" s="1" t="s">
        <v>93</v>
      </c>
      <c r="CP1" s="1" t="s">
        <v>71</v>
      </c>
      <c r="CQ1" s="1" t="s">
        <v>43</v>
      </c>
      <c r="CR1" s="1" t="s">
        <v>92</v>
      </c>
      <c r="CS1" s="1" t="s">
        <v>93</v>
      </c>
      <c r="CT1" s="1" t="s">
        <v>71</v>
      </c>
      <c r="CU1" s="1" t="s">
        <v>44</v>
      </c>
      <c r="CV1" s="1" t="s">
        <v>92</v>
      </c>
      <c r="CW1" s="1" t="s">
        <v>93</v>
      </c>
      <c r="CX1" s="1" t="s">
        <v>71</v>
      </c>
      <c r="CY1" s="1" t="s">
        <v>7</v>
      </c>
      <c r="CZ1" s="1" t="s">
        <v>92</v>
      </c>
      <c r="DA1" s="1" t="s">
        <v>93</v>
      </c>
      <c r="DB1" s="1" t="s">
        <v>71</v>
      </c>
      <c r="DC1" s="1" t="s">
        <v>8</v>
      </c>
      <c r="DD1" s="1" t="s">
        <v>92</v>
      </c>
      <c r="DE1" s="1" t="s">
        <v>93</v>
      </c>
      <c r="DF1" s="1" t="s">
        <v>71</v>
      </c>
      <c r="DG1" s="1" t="s">
        <v>9</v>
      </c>
      <c r="DH1" s="1" t="s">
        <v>92</v>
      </c>
      <c r="DI1" s="1" t="s">
        <v>93</v>
      </c>
      <c r="DJ1" s="1" t="s">
        <v>71</v>
      </c>
      <c r="DK1" s="1" t="s">
        <v>10</v>
      </c>
      <c r="DL1" s="1" t="s">
        <v>92</v>
      </c>
      <c r="DM1" s="1" t="s">
        <v>93</v>
      </c>
      <c r="DN1" s="1" t="s">
        <v>71</v>
      </c>
      <c r="DO1" s="1" t="s">
        <v>11</v>
      </c>
      <c r="DP1" s="1" t="s">
        <v>92</v>
      </c>
      <c r="DQ1" s="1" t="s">
        <v>93</v>
      </c>
      <c r="DR1" s="1" t="s">
        <v>71</v>
      </c>
      <c r="DS1" s="1" t="s">
        <v>12</v>
      </c>
      <c r="DT1" s="1" t="s">
        <v>92</v>
      </c>
      <c r="DU1" s="1" t="s">
        <v>93</v>
      </c>
      <c r="DV1" s="1" t="s">
        <v>71</v>
      </c>
      <c r="DW1" s="1" t="s">
        <v>13</v>
      </c>
      <c r="DX1" s="1" t="s">
        <v>92</v>
      </c>
      <c r="DY1" s="1" t="s">
        <v>93</v>
      </c>
      <c r="DZ1" s="1" t="s">
        <v>71</v>
      </c>
      <c r="EA1" s="1" t="s">
        <v>14</v>
      </c>
      <c r="EB1" s="1" t="s">
        <v>92</v>
      </c>
      <c r="EC1" s="1" t="s">
        <v>93</v>
      </c>
      <c r="ED1" s="1" t="s">
        <v>71</v>
      </c>
      <c r="EE1" s="1" t="s">
        <v>15</v>
      </c>
      <c r="EF1" s="1" t="s">
        <v>92</v>
      </c>
      <c r="EG1" s="1" t="s">
        <v>93</v>
      </c>
      <c r="EH1" s="1" t="s">
        <v>71</v>
      </c>
      <c r="EI1" s="1" t="s">
        <v>16</v>
      </c>
      <c r="EJ1" s="1" t="s">
        <v>92</v>
      </c>
      <c r="EK1" s="1" t="s">
        <v>93</v>
      </c>
      <c r="EL1" s="1" t="s">
        <v>71</v>
      </c>
      <c r="EM1" s="1" t="s">
        <v>17</v>
      </c>
      <c r="EN1" s="1" t="s">
        <v>92</v>
      </c>
      <c r="EO1" s="1" t="s">
        <v>93</v>
      </c>
      <c r="EP1" s="1" t="s">
        <v>71</v>
      </c>
      <c r="EQ1" s="1" t="s">
        <v>18</v>
      </c>
      <c r="ER1" s="1" t="s">
        <v>92</v>
      </c>
      <c r="ES1" s="1" t="s">
        <v>93</v>
      </c>
      <c r="ET1" s="1" t="s">
        <v>71</v>
      </c>
      <c r="EU1" s="1" t="s">
        <v>19</v>
      </c>
      <c r="EV1" s="1" t="s">
        <v>92</v>
      </c>
      <c r="EW1" s="1" t="s">
        <v>93</v>
      </c>
      <c r="EX1" s="1" t="s">
        <v>71</v>
      </c>
      <c r="EY1" s="1" t="s">
        <v>20</v>
      </c>
      <c r="EZ1" s="1" t="s">
        <v>92</v>
      </c>
      <c r="FA1" s="1" t="s">
        <v>93</v>
      </c>
      <c r="FB1" s="1" t="s">
        <v>71</v>
      </c>
      <c r="FC1" s="1" t="s">
        <v>21</v>
      </c>
      <c r="FD1" s="1" t="s">
        <v>92</v>
      </c>
      <c r="FE1" s="1" t="s">
        <v>93</v>
      </c>
      <c r="FF1" s="1" t="s">
        <v>71</v>
      </c>
      <c r="FG1" s="1" t="s">
        <v>22</v>
      </c>
      <c r="FH1" s="1" t="s">
        <v>92</v>
      </c>
      <c r="FI1" s="1" t="s">
        <v>93</v>
      </c>
      <c r="FJ1" s="1" t="s">
        <v>71</v>
      </c>
      <c r="FK1" s="1" t="s">
        <v>23</v>
      </c>
      <c r="FL1" s="1" t="s">
        <v>92</v>
      </c>
      <c r="FM1" s="1" t="s">
        <v>93</v>
      </c>
      <c r="FN1" s="1" t="s">
        <v>71</v>
      </c>
      <c r="FO1" s="1" t="s">
        <v>24</v>
      </c>
      <c r="FP1" s="1" t="s">
        <v>92</v>
      </c>
      <c r="FQ1" s="1" t="s">
        <v>93</v>
      </c>
      <c r="FR1" s="1" t="s">
        <v>71</v>
      </c>
      <c r="FS1" s="1" t="s">
        <v>25</v>
      </c>
      <c r="FT1" s="1" t="s">
        <v>92</v>
      </c>
      <c r="FU1" s="1" t="s">
        <v>93</v>
      </c>
      <c r="FV1" s="1" t="s">
        <v>71</v>
      </c>
      <c r="FW1" s="1" t="s">
        <v>26</v>
      </c>
      <c r="FX1" s="1" t="s">
        <v>92</v>
      </c>
      <c r="FY1" s="1" t="s">
        <v>93</v>
      </c>
      <c r="FZ1" s="1" t="s">
        <v>71</v>
      </c>
      <c r="GA1" s="1" t="s">
        <v>27</v>
      </c>
      <c r="GB1" s="1" t="s">
        <v>92</v>
      </c>
      <c r="GC1" s="1" t="s">
        <v>93</v>
      </c>
      <c r="GD1" s="1" t="s">
        <v>71</v>
      </c>
      <c r="GE1" s="1" t="s">
        <v>28</v>
      </c>
      <c r="GF1" s="1" t="s">
        <v>92</v>
      </c>
      <c r="GG1" s="1" t="s">
        <v>93</v>
      </c>
      <c r="GH1" s="1" t="s">
        <v>71</v>
      </c>
      <c r="GI1" s="1" t="s">
        <v>29</v>
      </c>
      <c r="GJ1" s="1" t="s">
        <v>92</v>
      </c>
      <c r="GK1" s="1" t="s">
        <v>93</v>
      </c>
      <c r="GL1" s="1" t="s">
        <v>71</v>
      </c>
      <c r="GM1" s="1" t="s">
        <v>30</v>
      </c>
      <c r="GN1" s="1" t="s">
        <v>92</v>
      </c>
      <c r="GO1" s="1" t="s">
        <v>93</v>
      </c>
      <c r="GP1" s="1" t="s">
        <v>71</v>
      </c>
      <c r="GQ1" s="1" t="s">
        <v>31</v>
      </c>
      <c r="GR1" s="1" t="s">
        <v>92</v>
      </c>
      <c r="GS1" s="1" t="s">
        <v>93</v>
      </c>
      <c r="GT1" s="1" t="s">
        <v>71</v>
      </c>
      <c r="GU1" s="1" t="s">
        <v>32</v>
      </c>
      <c r="GV1" s="1" t="s">
        <v>92</v>
      </c>
      <c r="GW1" s="1" t="s">
        <v>93</v>
      </c>
      <c r="GX1" s="1" t="s">
        <v>71</v>
      </c>
      <c r="GY1" s="1" t="s">
        <v>140</v>
      </c>
      <c r="GZ1" s="1" t="s">
        <v>92</v>
      </c>
      <c r="HA1" s="1" t="s">
        <v>93</v>
      </c>
      <c r="HB1" s="1" t="s">
        <v>71</v>
      </c>
      <c r="HC1" s="1" t="s">
        <v>33</v>
      </c>
      <c r="HD1" s="1" t="s">
        <v>92</v>
      </c>
      <c r="HE1" s="1" t="s">
        <v>93</v>
      </c>
      <c r="HF1" s="1" t="s">
        <v>71</v>
      </c>
      <c r="HG1" s="1" t="s">
        <v>33</v>
      </c>
      <c r="HH1" s="1" t="s">
        <v>92</v>
      </c>
      <c r="HI1" s="1" t="s">
        <v>93</v>
      </c>
      <c r="HJ1" s="1" t="s">
        <v>71</v>
      </c>
      <c r="HK1" s="1" t="s">
        <v>33</v>
      </c>
      <c r="HL1" s="1" t="s">
        <v>92</v>
      </c>
      <c r="HM1" s="1" t="s">
        <v>93</v>
      </c>
      <c r="HN1" s="1" t="s">
        <v>71</v>
      </c>
      <c r="HO1" s="1" t="s">
        <v>33</v>
      </c>
      <c r="HP1" s="1" t="s">
        <v>92</v>
      </c>
      <c r="HQ1" s="1" t="s">
        <v>93</v>
      </c>
      <c r="HR1" s="1" t="s">
        <v>71</v>
      </c>
      <c r="HS1" s="1" t="s">
        <v>33</v>
      </c>
      <c r="HT1" s="1" t="s">
        <v>92</v>
      </c>
      <c r="HU1" s="1" t="s">
        <v>93</v>
      </c>
      <c r="HV1" s="1" t="s">
        <v>71</v>
      </c>
      <c r="HW1" s="1" t="s">
        <v>33</v>
      </c>
      <c r="HX1" s="1" t="s">
        <v>92</v>
      </c>
      <c r="HY1" s="1" t="s">
        <v>93</v>
      </c>
      <c r="HZ1" s="1" t="s">
        <v>71</v>
      </c>
      <c r="IA1" s="1" t="s">
        <v>33</v>
      </c>
      <c r="IB1" s="1" t="s">
        <v>92</v>
      </c>
      <c r="IC1" s="1" t="s">
        <v>93</v>
      </c>
      <c r="ID1" s="1" t="s">
        <v>71</v>
      </c>
      <c r="IE1" s="1" t="s">
        <v>33</v>
      </c>
      <c r="IF1" s="1" t="s">
        <v>92</v>
      </c>
      <c r="IG1" s="1" t="s">
        <v>93</v>
      </c>
      <c r="IH1" s="1" t="s">
        <v>71</v>
      </c>
      <c r="II1" s="1" t="s">
        <v>33</v>
      </c>
      <c r="IJ1" s="1" t="s">
        <v>92</v>
      </c>
      <c r="IK1" s="1" t="s">
        <v>93</v>
      </c>
      <c r="IL1" s="1" t="s">
        <v>71</v>
      </c>
      <c r="IM1" s="1" t="s">
        <v>33</v>
      </c>
      <c r="IN1" s="1" t="s">
        <v>92</v>
      </c>
      <c r="IO1" s="1" t="s">
        <v>93</v>
      </c>
      <c r="IP1" s="1" t="s">
        <v>71</v>
      </c>
      <c r="IQ1" s="1" t="s">
        <v>33</v>
      </c>
      <c r="IR1" s="1" t="s">
        <v>92</v>
      </c>
      <c r="IS1" s="1" t="s">
        <v>93</v>
      </c>
      <c r="IT1" s="1" t="s">
        <v>71</v>
      </c>
      <c r="IU1" s="2" t="s">
        <v>45</v>
      </c>
      <c r="IV1" s="1" t="s">
        <v>92</v>
      </c>
      <c r="IW1" s="1" t="s">
        <v>93</v>
      </c>
      <c r="IX1" s="1" t="s">
        <v>71</v>
      </c>
      <c r="IY1" s="1" t="s">
        <v>46</v>
      </c>
      <c r="IZ1" s="1" t="s">
        <v>92</v>
      </c>
      <c r="JA1" s="1" t="s">
        <v>93</v>
      </c>
      <c r="JB1" s="1" t="s">
        <v>71</v>
      </c>
      <c r="JC1" s="2" t="s">
        <v>47</v>
      </c>
      <c r="JD1" s="1" t="s">
        <v>92</v>
      </c>
      <c r="JE1" s="1" t="s">
        <v>93</v>
      </c>
      <c r="JF1" s="1" t="s">
        <v>71</v>
      </c>
      <c r="JG1" s="1" t="s">
        <v>48</v>
      </c>
      <c r="JH1" s="1" t="s">
        <v>92</v>
      </c>
      <c r="JI1" s="1" t="s">
        <v>93</v>
      </c>
      <c r="JJ1" s="1" t="s">
        <v>71</v>
      </c>
      <c r="JK1" s="2" t="s">
        <v>49</v>
      </c>
      <c r="JL1" s="1" t="s">
        <v>92</v>
      </c>
      <c r="JM1" s="1" t="s">
        <v>93</v>
      </c>
      <c r="JN1" s="1" t="s">
        <v>71</v>
      </c>
      <c r="JO1" s="1" t="s">
        <v>50</v>
      </c>
      <c r="JP1" s="1" t="s">
        <v>92</v>
      </c>
      <c r="JQ1" s="1" t="s">
        <v>93</v>
      </c>
      <c r="JR1" s="1" t="s">
        <v>71</v>
      </c>
      <c r="JS1" s="2" t="s">
        <v>51</v>
      </c>
      <c r="JT1" s="1" t="s">
        <v>92</v>
      </c>
      <c r="JU1" s="1" t="s">
        <v>93</v>
      </c>
      <c r="JV1" s="1" t="s">
        <v>71</v>
      </c>
      <c r="JW1" s="1" t="s">
        <v>52</v>
      </c>
      <c r="JX1" s="1" t="s">
        <v>92</v>
      </c>
      <c r="JY1" s="1" t="s">
        <v>93</v>
      </c>
      <c r="JZ1" s="1" t="s">
        <v>71</v>
      </c>
      <c r="KA1" s="2" t="s">
        <v>53</v>
      </c>
      <c r="KB1" s="1" t="s">
        <v>92</v>
      </c>
      <c r="KC1" s="1" t="s">
        <v>93</v>
      </c>
      <c r="KD1" s="1" t="s">
        <v>71</v>
      </c>
      <c r="KE1" s="1" t="s">
        <v>54</v>
      </c>
      <c r="KF1" s="1" t="s">
        <v>92</v>
      </c>
      <c r="KG1" s="1" t="s">
        <v>93</v>
      </c>
      <c r="KH1" s="1" t="s">
        <v>71</v>
      </c>
      <c r="KI1" s="2" t="s">
        <v>55</v>
      </c>
      <c r="KJ1" s="1" t="s">
        <v>92</v>
      </c>
      <c r="KK1" s="1" t="s">
        <v>93</v>
      </c>
      <c r="KL1" s="1" t="s">
        <v>71</v>
      </c>
      <c r="KM1" s="1" t="s">
        <v>56</v>
      </c>
      <c r="KN1" s="1" t="s">
        <v>92</v>
      </c>
      <c r="KO1" s="1" t="s">
        <v>93</v>
      </c>
      <c r="KP1" s="1" t="s">
        <v>71</v>
      </c>
      <c r="KQ1" s="2" t="s">
        <v>57</v>
      </c>
      <c r="KR1" s="1" t="s">
        <v>92</v>
      </c>
      <c r="KS1" s="1" t="s">
        <v>93</v>
      </c>
      <c r="KT1" s="1" t="s">
        <v>71</v>
      </c>
      <c r="KU1" s="1" t="s">
        <v>58</v>
      </c>
      <c r="KV1" s="1" t="s">
        <v>92</v>
      </c>
      <c r="KW1" s="1" t="s">
        <v>93</v>
      </c>
      <c r="KX1" s="1" t="s">
        <v>71</v>
      </c>
      <c r="KY1" s="2" t="s">
        <v>59</v>
      </c>
      <c r="KZ1" s="1" t="s">
        <v>92</v>
      </c>
      <c r="LA1" s="1" t="s">
        <v>93</v>
      </c>
      <c r="LB1" s="1" t="s">
        <v>71</v>
      </c>
      <c r="LC1" s="1" t="s">
        <v>60</v>
      </c>
      <c r="LD1" s="1" t="s">
        <v>92</v>
      </c>
      <c r="LE1" s="1" t="s">
        <v>93</v>
      </c>
      <c r="LF1" s="1" t="s">
        <v>71</v>
      </c>
      <c r="LG1" s="2" t="s">
        <v>61</v>
      </c>
      <c r="LH1" s="1" t="s">
        <v>92</v>
      </c>
      <c r="LI1" s="1" t="s">
        <v>93</v>
      </c>
      <c r="LJ1" s="1" t="s">
        <v>71</v>
      </c>
      <c r="LK1" s="1" t="s">
        <v>62</v>
      </c>
      <c r="LL1" s="1" t="s">
        <v>92</v>
      </c>
      <c r="LM1" s="1" t="s">
        <v>93</v>
      </c>
      <c r="LN1" s="1" t="s">
        <v>71</v>
      </c>
      <c r="LO1" s="2" t="s">
        <v>63</v>
      </c>
      <c r="LP1" s="1" t="s">
        <v>92</v>
      </c>
      <c r="LQ1" s="1" t="s">
        <v>93</v>
      </c>
      <c r="LR1" s="1" t="s">
        <v>71</v>
      </c>
      <c r="LS1" s="1" t="s">
        <v>64</v>
      </c>
      <c r="LT1" s="1" t="s">
        <v>92</v>
      </c>
      <c r="LU1" s="1" t="s">
        <v>93</v>
      </c>
      <c r="LV1" s="1" t="s">
        <v>71</v>
      </c>
      <c r="LW1" s="2" t="s">
        <v>65</v>
      </c>
      <c r="LX1" s="1" t="s">
        <v>92</v>
      </c>
      <c r="LY1" s="1" t="s">
        <v>93</v>
      </c>
      <c r="LZ1" s="1" t="s">
        <v>71</v>
      </c>
      <c r="MA1" s="1" t="s">
        <v>66</v>
      </c>
      <c r="MB1" s="1" t="s">
        <v>92</v>
      </c>
      <c r="MC1" s="1" t="s">
        <v>93</v>
      </c>
      <c r="MD1" s="1" t="s">
        <v>71</v>
      </c>
      <c r="ME1" s="1" t="s">
        <v>67</v>
      </c>
      <c r="MF1" s="1" t="s">
        <v>92</v>
      </c>
      <c r="MG1" s="1" t="s">
        <v>93</v>
      </c>
      <c r="MH1" s="1" t="s">
        <v>71</v>
      </c>
      <c r="MI1" s="1" t="s">
        <v>67</v>
      </c>
      <c r="MJ1" s="1" t="s">
        <v>92</v>
      </c>
      <c r="MK1" s="1" t="s">
        <v>93</v>
      </c>
      <c r="ML1" s="1" t="s">
        <v>71</v>
      </c>
      <c r="MM1" s="1" t="s">
        <v>67</v>
      </c>
      <c r="MN1" s="1" t="s">
        <v>92</v>
      </c>
      <c r="MO1" s="1" t="s">
        <v>93</v>
      </c>
      <c r="MP1" s="1" t="s">
        <v>71</v>
      </c>
      <c r="MQ1" s="1" t="s">
        <v>67</v>
      </c>
      <c r="MR1" s="1" t="s">
        <v>92</v>
      </c>
      <c r="MS1" s="1" t="s">
        <v>93</v>
      </c>
      <c r="MT1" s="1" t="s">
        <v>71</v>
      </c>
      <c r="MU1" s="1" t="s">
        <v>67</v>
      </c>
      <c r="MV1" s="1" t="s">
        <v>92</v>
      </c>
      <c r="MW1" s="1" t="s">
        <v>93</v>
      </c>
      <c r="MX1" s="1" t="s">
        <v>71</v>
      </c>
      <c r="MY1" s="1" t="s">
        <v>67</v>
      </c>
      <c r="MZ1" s="1" t="s">
        <v>92</v>
      </c>
      <c r="NA1" s="1" t="s">
        <v>93</v>
      </c>
      <c r="NB1" s="1" t="s">
        <v>71</v>
      </c>
      <c r="NC1" s="1" t="s">
        <v>67</v>
      </c>
      <c r="ND1" s="1" t="s">
        <v>92</v>
      </c>
      <c r="NE1" s="1" t="s">
        <v>93</v>
      </c>
      <c r="NF1" s="1" t="s">
        <v>71</v>
      </c>
      <c r="NG1" s="1" t="s">
        <v>67</v>
      </c>
      <c r="NH1" s="1" t="s">
        <v>92</v>
      </c>
      <c r="NI1" s="1" t="s">
        <v>93</v>
      </c>
      <c r="NJ1" s="1" t="s">
        <v>71</v>
      </c>
      <c r="NK1" s="1" t="s">
        <v>67</v>
      </c>
      <c r="NL1" s="1" t="s">
        <v>92</v>
      </c>
      <c r="NM1" s="1" t="s">
        <v>93</v>
      </c>
      <c r="NN1" s="1" t="s">
        <v>71</v>
      </c>
      <c r="NO1" s="1" t="s">
        <v>67</v>
      </c>
      <c r="NP1" s="1" t="s">
        <v>92</v>
      </c>
      <c r="NQ1" s="1" t="s">
        <v>93</v>
      </c>
      <c r="NR1" s="1" t="s">
        <v>71</v>
      </c>
      <c r="NS1" s="1" t="s">
        <v>67</v>
      </c>
      <c r="NT1" s="1" t="s">
        <v>92</v>
      </c>
      <c r="NU1" s="1" t="s">
        <v>93</v>
      </c>
      <c r="NV1" s="1" t="s">
        <v>71</v>
      </c>
      <c r="NW1" s="1" t="s">
        <v>68</v>
      </c>
      <c r="NX1" s="1" t="s">
        <v>92</v>
      </c>
      <c r="NY1" s="1" t="s">
        <v>93</v>
      </c>
      <c r="NZ1" s="1" t="s">
        <v>71</v>
      </c>
      <c r="OA1" s="1" t="s">
        <v>68</v>
      </c>
      <c r="OB1" s="1" t="s">
        <v>92</v>
      </c>
      <c r="OC1" s="1" t="s">
        <v>93</v>
      </c>
      <c r="OD1" s="1" t="s">
        <v>71</v>
      </c>
      <c r="OE1" s="1" t="s">
        <v>68</v>
      </c>
      <c r="OF1" s="1" t="s">
        <v>92</v>
      </c>
      <c r="OG1" s="1" t="s">
        <v>93</v>
      </c>
      <c r="OH1" s="1" t="s">
        <v>71</v>
      </c>
      <c r="OI1" s="1" t="s">
        <v>68</v>
      </c>
      <c r="OJ1" s="1" t="s">
        <v>92</v>
      </c>
      <c r="OK1" s="1" t="s">
        <v>93</v>
      </c>
      <c r="OL1" s="1" t="s">
        <v>71</v>
      </c>
      <c r="OM1" s="1" t="s">
        <v>68</v>
      </c>
      <c r="ON1" s="1" t="s">
        <v>92</v>
      </c>
      <c r="OO1" s="1" t="s">
        <v>93</v>
      </c>
      <c r="OP1" s="1" t="s">
        <v>71</v>
      </c>
      <c r="OQ1" s="1" t="s">
        <v>68</v>
      </c>
      <c r="OR1" s="1" t="s">
        <v>92</v>
      </c>
      <c r="OS1" s="1" t="s">
        <v>93</v>
      </c>
      <c r="OT1" s="1" t="s">
        <v>71</v>
      </c>
      <c r="OU1" s="1" t="s">
        <v>68</v>
      </c>
      <c r="OV1" s="1" t="s">
        <v>92</v>
      </c>
      <c r="OW1" s="1" t="s">
        <v>93</v>
      </c>
      <c r="OX1" s="1" t="s">
        <v>71</v>
      </c>
      <c r="OY1" s="1" t="s">
        <v>68</v>
      </c>
      <c r="OZ1" s="1" t="s">
        <v>92</v>
      </c>
      <c r="PA1" s="1" t="s">
        <v>93</v>
      </c>
      <c r="PB1" s="1" t="s">
        <v>71</v>
      </c>
      <c r="PC1" s="1" t="s">
        <v>68</v>
      </c>
      <c r="PD1" s="1" t="s">
        <v>92</v>
      </c>
      <c r="PE1" s="1" t="s">
        <v>93</v>
      </c>
      <c r="PF1" s="1" t="s">
        <v>71</v>
      </c>
      <c r="PG1" s="1" t="s">
        <v>68</v>
      </c>
      <c r="PH1" s="1" t="s">
        <v>92</v>
      </c>
      <c r="PI1" s="1" t="s">
        <v>93</v>
      </c>
      <c r="PJ1" s="1" t="s">
        <v>71</v>
      </c>
      <c r="PK1" s="1" t="s">
        <v>68</v>
      </c>
      <c r="PL1" s="1" t="s">
        <v>92</v>
      </c>
      <c r="PM1" s="1" t="s">
        <v>93</v>
      </c>
      <c r="PN1" s="1" t="s">
        <v>71</v>
      </c>
      <c r="PO1" s="1" t="s">
        <v>68</v>
      </c>
      <c r="PP1" s="1" t="s">
        <v>92</v>
      </c>
      <c r="PQ1" s="1" t="s">
        <v>93</v>
      </c>
      <c r="PR1" s="1" t="s">
        <v>71</v>
      </c>
      <c r="PS1" s="1" t="s">
        <v>105</v>
      </c>
      <c r="PT1" s="1" t="s">
        <v>106</v>
      </c>
      <c r="PU1" s="1" t="s">
        <v>107</v>
      </c>
      <c r="PV1" s="1" t="s">
        <v>108</v>
      </c>
      <c r="PW1" s="1" t="s">
        <v>109</v>
      </c>
    </row>
    <row r="2" spans="1:439" ht="21" customHeight="1" x14ac:dyDescent="0.2">
      <c r="A2" s="7" t="s">
        <v>111</v>
      </c>
      <c r="B2">
        <f>SUM(AI2,AM2,AQ2,AU2,AY2,BC2,BG2,BK2,BO2,BS2,BW2,CA2,CE2,CI2,CM2,CQ2,CU2,CY2,DC2,DG2,DK2,DO2,DS2,DW2,EA2,EE2,EI2,EM2,EQ2,EU2,EY2,FC2,FG2,FK2,FO2,FS2,FW2,GA2,GE2,GI2,GM2,GQ2,GU2,GY2,HC2,HG2,HK2,HO2,HS2,HW2,IA2,IE2,II2,IM2,IQ2,IU2,IY2,JC2,JG2,JK2,JO2,JS2,JW2,KA2,KE2,KI2,KM2,KQ2,KU2,KY2,LC2,LG2,LK2,LO2,LS2,LW2,MA2,ME2,MI2,MM2,MQ2,MU2,MY2,NC2,NG2,NK2,NO2,NS2,NW2,OA2,OE2,OI2,OM2,OQ2,OU2,OY2,PC2,PG2,PK2,PO2)</f>
        <v>555</v>
      </c>
      <c r="C2">
        <f>SUM(CY2,DC2,DG2,DK2,DO2,DS2,DW2,EA2,EE2,EI2,EM2,EQ2,EU2,EY2,FC2,FG2,FK2,FO2,FS2,FW2,GA2,GE2,GI2,GM2,GQ2,GU2)</f>
        <v>270</v>
      </c>
      <c r="D2">
        <f>SUM(GY2,HC2,HG2,HK2,HO2,HS2,HW2,IA2,IE2,II2,IM2,IQ2)</f>
        <v>0</v>
      </c>
      <c r="E2">
        <f>SUM(IU2,IY2,JC2,JG2,JK2,JO2,JS2,JW2,KA2,KE2,KI2,KM2,KQ2,KU2,KY2,LC2,LG2,LK2,LO2,LS2,LW2,MA2,ME2,MI2,MM2,MQ2,MU2,MY2,NC2,NG2,NK2,NO2,NS2,NW2,OA2,OE2,OI2,OM2,OQ2,OU2,OY2,PC2,PG2,PK2,PO2)</f>
        <v>0</v>
      </c>
      <c r="F2">
        <f>SUM(AI2,AM2,AQ2,AU2,AY2,BC2,BG2,BK2,BO2,BS2,BW2,CA2,CE2,CI2,CM2,CQ2,CU2)</f>
        <v>285</v>
      </c>
      <c r="G2">
        <f>SUM(H2:I2)</f>
        <v>8</v>
      </c>
      <c r="H2" s="3">
        <f>COUNTIF(AI2:PR2,"T")</f>
        <v>8</v>
      </c>
      <c r="I2" s="3">
        <f>COUNTIF(AI2:PR2,"R")</f>
        <v>0</v>
      </c>
      <c r="J2" s="3">
        <f>COUNTIF(AI2:PR2,"NR")</f>
        <v>0</v>
      </c>
      <c r="K2">
        <f>SUM(L2:M2)</f>
        <v>3</v>
      </c>
      <c r="L2" s="3">
        <f>COUNTIF(CY2:GX2,"T")</f>
        <v>3</v>
      </c>
      <c r="M2" s="3">
        <f>COUNTIF(CY2:GX2,"R")</f>
        <v>0</v>
      </c>
      <c r="N2" s="3">
        <f>COUNTIF(CY2:GX2,"NR")</f>
        <v>0</v>
      </c>
      <c r="O2">
        <f>SUM(P2:Q2)</f>
        <v>0</v>
      </c>
      <c r="P2" s="3">
        <f>COUNTIF(GY2:IT2,"T")</f>
        <v>0</v>
      </c>
      <c r="Q2" s="3">
        <f>COUNTIF(GY2:IT2,"R")</f>
        <v>0</v>
      </c>
      <c r="R2" s="3">
        <f>COUNTIF(GY2:IT2,"NR")</f>
        <v>0</v>
      </c>
      <c r="S2">
        <f>SUM(T2:U2)</f>
        <v>0</v>
      </c>
      <c r="T2" s="3">
        <f t="shared" ref="T2:T29" si="0">COUNTIF(IU:PR,"T")</f>
        <v>0</v>
      </c>
      <c r="U2" s="3">
        <f t="shared" ref="U2:U29" si="1">COUNTIF(IU:PR,"R")</f>
        <v>0</v>
      </c>
      <c r="V2" s="3">
        <f t="shared" ref="V2:V29" si="2">COUNTIF(IU:PR,"NR")</f>
        <v>0</v>
      </c>
      <c r="W2" s="3">
        <f>SUM(AK2,AO2,AS2,AW2,BA2,BE2,BI2,BM2,BQ2,BU2,BY2,CC2,CG2,CK2,CO2,CS2,CW2,DA2,DE2,DI2,DM2,DQ2,DU2,DY2,EC2,EG2,EK2,EO2,ES2,EW2,FA2,FE2,FI2,FM2,FQ2,FU2,FY2,GC2,GG2,GK2,GO2,GS2,GW2,HA2,HE2,HI2,HM2,HQ2,HU2,HY2,IC2,IG2,IK2,IO2,IS2,IW2,JA2,JE2,JI2,JM2,JQ2,JU2,JY2,KC2,KG2,KK2,KO2,KS2,KW2,LA2,LE2,LI2,LM2,LQ2,LU2,LY2,MC2,MG2,MK2,MO2,MS2,MW2,NA2,NE2,NI2,NM2,NQ2,NU2,NY2,OC2,OG2,OK2,OO2,OS2,OW2,PA2,PE2,PI2,PM2,PQ2)</f>
        <v>0</v>
      </c>
      <c r="X2" s="4">
        <f>SUM(DA2,DE2,DI2,DM2,DQ2,DU2,DY2,EC2,EG2,EK2,EO2,ES2,EW2,FA2,FE2,FI2,FM2,FQ2,FU2,FY2,GC2,GG2,GK2,GO2,GS2,GW2,HA2,HE2,HI2,HM2,HQ2,HU2,HY2,IC2,IG2,IK2,IO2,IS2,IW2,JA2,JE2,JI2,JM2,JQ2,JU2,JY2,KC2,KG2,KK2,KO2,KS2,KW2,LA2,LE2,LI2,LM2,LQ2,LU2,LY2,MC2,MG2,MK2,MO2,MS2,MW2,NA2,NE2,NI2,NM2,NQ2,NU2,NY2,OC2,OG2,OK2,OO2,OS2,OW2,PA2,PE2,PI2,PM2,PQ2)</f>
        <v>0</v>
      </c>
      <c r="Y2" s="4">
        <f>SUM(AL2,AP2,AT2,AX2,BB2,BF2,BJ2,BN2,BR2,BV2,BZ2,CD2,CH2,CL2,CP2,CT2,CX2,DB2,DF2,DJ2,DN2,DR2,DV2,DZ2,ED2,EH2,EL2,EP2,ET2,EX2,FB2,FF2,FJ2,FN2,FR2,FV2,FZ2,GD2,GH2,GL2,GP2,GT2,GX2,HB2,HF2,HJ2,HN2,HR2,HV2,HZ2,ID2,IH2,IL2,IP2,IT2,IX2,JB2,JF2,JJ2,JN2,JR2,JV2,JZ2,KD2,KH2,KL2,KP2,KT2,KX2,LB2,LF2,LJ2,LN2,LR2,LV2,LZ2,MD2,MH2,ML2,MP2,MT2,MX2,NB2,NF2,NJ2,NN2,NR2,NV2,NZ2,OD2,OH2,OL2,OP2,OT2,OX2,PB2,PF2,PJ2,PN2,PR2)</f>
        <v>0</v>
      </c>
      <c r="Z2" s="4">
        <f>SUM(DB2,DF2,DJ2,DN2,DR2,DV2,DZ2,ED2,EH2,EL2,EP2,ET2,EX2,FB2,FF2,FJ2,FN2,FR2,FV2,FZ2,GD2,GH2,GL2,GP2,GT2,GX2,HB2,HF2,HJ2,HN2,HR2,HV2,HZ2,ID2,IH2,IL2,IP2,IT2,IX2,JB2,JF2,JJ2,JN2,JR2,JV2,JZ2,KD2,KH2,KL2,KP2,KT2,KX2,LB2,LF2,LJ2,LN2,LR2,LV2,LZ2,MD2,MH2,ML2,MP2,MT2,MX2,NB2,NF2,NJ2,NN2,NR2,NV2,NZ2,OD2,OH2,OL2,OP2,OT2,OX2,PB2,PF2,PJ2,PN2,PR2)</f>
        <v>0</v>
      </c>
      <c r="AA2">
        <f>SUM(DA2,DE2,DI2,DM2,DQ2,DU2,DY2,EC2,EG2,EK2,EO2,ES2,EW2,FA2,FE2,FI2,FM2,FQ2,FU2,FY2,GC2,GG2,GK2,GO2,GS2,GW2)</f>
        <v>0</v>
      </c>
      <c r="AB2">
        <f>SUM(DB2,DF2,DJ2,DN2,DR2,DV2,DZ2,ED2,EH2,EL2,EP2,ET2,EX2,FB2,FF2,FJ2,FN2,FR2,FV2,FZ2,GD2,GH2,GL2,GP2,GT2,GX2)</f>
        <v>0</v>
      </c>
      <c r="AC2">
        <f>SUM(HA2,HE2,HI2,HM2,HQ2,HU2,HY2,IC2,IG2,IK2,IO2,IS2)</f>
        <v>0</v>
      </c>
      <c r="AD2">
        <f>SUM(HB2,HF2,HJ2,HN2,HR2,HV2,HZ2,ID2,IH2,IL2,IP2,IT2)</f>
        <v>0</v>
      </c>
      <c r="AE2">
        <f>SUM(AK2,AO2,AS2,AW2,BA2,BE2,BI2,BM2,BQ2,BU2,BY2,CC2,CG2,CK2,CO2,CS2,CW2)</f>
        <v>0</v>
      </c>
      <c r="AF2">
        <f>SUM(AL2,AP2,AT2,AX2,BB2,BF2,BJ2,BN2,BR2,BV2,BZ2,CD2,CH2,CL2,CP2,CT2,CX2)</f>
        <v>0</v>
      </c>
      <c r="AG2">
        <f>SUM(IW2,JA2,JE2,JI2,JM2,JQ2,JU2,JY2,KC2,KG2,KK2,KO2,KS2,KW2,LA2,LE2,LI2,LM2,LQ2,LU2,LY2,MC2,MG2,MK2,MO2,MS2,MW2,NA2,NE2,NI2,NM2,NQ2,NU2,NY2,OC2,OG2,OK2,OO2,OS2,OW2,PA2,PE2,PI2,PM2,PQ2)</f>
        <v>0</v>
      </c>
      <c r="AH2">
        <f>SUM(IX2,JB2,JF2,JJ2,JN2,JR2,JV2,JZ2,KD2,KH2,KL2,KP2,KT2,KX2,LB2,LF2,LJ2,LN2,LR2,LV2,LZ2,MD2,MH2,ML2,MP2,MT2,MX2,NB2,NF2,NJ2,NN2,NR2,NV2,NZ2,OD2,OH2,OL2,OP2,OT2,OX2,PB2,PF2,PJ2,PN2,PR2)</f>
        <v>0</v>
      </c>
      <c r="AI2">
        <v>45</v>
      </c>
      <c r="AJ2" t="s">
        <v>110</v>
      </c>
      <c r="AM2">
        <v>45</v>
      </c>
      <c r="AN2" t="s">
        <v>110</v>
      </c>
      <c r="AQ2">
        <v>45</v>
      </c>
      <c r="AR2" t="s">
        <v>110</v>
      </c>
      <c r="AU2">
        <v>60</v>
      </c>
      <c r="AV2" t="s">
        <v>110</v>
      </c>
      <c r="BC2">
        <v>90</v>
      </c>
      <c r="BD2" t="s">
        <v>110</v>
      </c>
      <c r="CY2">
        <v>90</v>
      </c>
      <c r="CZ2" t="s">
        <v>110</v>
      </c>
      <c r="DC2">
        <v>90</v>
      </c>
      <c r="DD2" t="s">
        <v>110</v>
      </c>
      <c r="DG2">
        <v>90</v>
      </c>
      <c r="DH2" t="s">
        <v>110</v>
      </c>
      <c r="PS2" s="3">
        <f>COUNTIF(AI2:PR2,"HG")</f>
        <v>0</v>
      </c>
      <c r="PT2" s="3">
        <f>COUNTIF(CY2:GX2,"HG")</f>
        <v>0</v>
      </c>
      <c r="PU2" s="3">
        <f>COUNTIF(GY2:IT2,"HG")</f>
        <v>0</v>
      </c>
      <c r="PV2">
        <f t="shared" ref="PV2:PV29" si="3">COUNTIF(IU:PR,"HG")</f>
        <v>0</v>
      </c>
      <c r="PW2">
        <f>G2-(K2+O2+S2)</f>
        <v>5</v>
      </c>
    </row>
    <row r="3" spans="1:439" x14ac:dyDescent="0.2">
      <c r="A3" s="2" t="s">
        <v>112</v>
      </c>
      <c r="B3">
        <f>SUM(AI3,AM3,AQ3,AU3,AY3,BC3,BG3,BK3,BO3,BS3,BW3,CA3,CE3,CI3,CM3,CQ3,CU3,CY3,DC3,DG3,DK3,DO3,DS3,DW3,EA3,EE3,EI3,EM3,EQ3,EU3,EY3,FC3,FG3,FK3,FO3,FS3,FW3,GA3,GE3,GI3,GM3,GQ3,GU3,GY3,HC3,HG3,HK3,HO3,HS3,HW3,IA3,IE3,II3,IM3,IQ3,IU3,IY3,JC3,JG3,JK3,JO3,JS3,JW3,KA3,KE3,KI3,KM3,KQ3,KU3,KY3,LC3,LG3,LK3,LO3,LS3,LW3,MA3,ME3,MI3,MM3,MQ3,MU3,MY3,NC3,NG3,NK3,NO3,NS3,NW3,OA3,OE3,OI3,OM3,OQ3,OU3,OY3,PC3,PG3,PK3,PO3)</f>
        <v>45</v>
      </c>
      <c r="C3">
        <f t="shared" ref="C3:C29" si="4">SUM(CY3,DC3,DG3,DK3,DO3,DS3,DW3,EA3,EE3,EI3,EM3,EQ3,EU3,EY3,FC3,FG3,FK3,FO3,FS3,FW3,GA3,GE3,GI3,GM3,GQ3,GU3)</f>
        <v>0</v>
      </c>
      <c r="D3">
        <f t="shared" ref="D3:D29" si="5">SUM(GY3,HC3,HG3,HK3,HO3,HS3,HW3,IA3,IE3,II3,IM3,IQ3)</f>
        <v>0</v>
      </c>
      <c r="E3">
        <f t="shared" ref="E3:E29" si="6">SUM(IU3,IY3,JC3,JG3,JK3,JO3,JS3,JW3,KA3,KE3,KI3,KM3,KQ3,KU3,KY3,LC3,LG3,LK3,LO3,LS3,LW3,MA3,ME3,MI3,MM3,MQ3,MU3,MY3,NC3,NG3,NK3,NO3,NS3,NW3,OA3,OE3,OI3,OM3,OQ3,OU3,OY3,PC3,PG3,PK3,PO3)</f>
        <v>0</v>
      </c>
      <c r="F3">
        <f t="shared" ref="F3:F29" si="7">SUM(AI3,AM3,AQ3,AU3,AY3,BC3,BG3,BK3,BO3,BS3,BW3,CA3,CE3,CI3,CM3,CQ3,CU3)</f>
        <v>45</v>
      </c>
      <c r="G3">
        <f t="shared" ref="G3:G29" si="8">SUM(H3:I3)</f>
        <v>1</v>
      </c>
      <c r="H3" s="3">
        <f t="shared" ref="H3:H29" si="9">COUNTIF(AI3:PR3,"T")</f>
        <v>0</v>
      </c>
      <c r="I3" s="3">
        <f t="shared" ref="I3:I29" si="10">COUNTIF(AI3:PR3,"R")</f>
        <v>1</v>
      </c>
      <c r="J3" s="3">
        <f t="shared" ref="J3:J29" si="11">COUNTIF(AI3:PR3,"NR")</f>
        <v>0</v>
      </c>
      <c r="K3">
        <f t="shared" ref="K3:K29" si="12">SUM(L3:M3)</f>
        <v>0</v>
      </c>
      <c r="L3" s="3">
        <f t="shared" ref="L3:L29" si="13">COUNTIF(CY3:GX3,"T")</f>
        <v>0</v>
      </c>
      <c r="M3" s="3">
        <f t="shared" ref="M3:M29" si="14">COUNTIF(CY3:GX3,"R")</f>
        <v>0</v>
      </c>
      <c r="N3" s="3">
        <f t="shared" ref="N3:N29" si="15">COUNTIF(CY3:GX3,"NR")</f>
        <v>0</v>
      </c>
      <c r="O3">
        <f t="shared" ref="O3:O29" si="16">SUM(P3:Q3)</f>
        <v>0</v>
      </c>
      <c r="P3" s="3">
        <f t="shared" ref="P3:P29" si="17">COUNTIF(GY3:IT3,"T")</f>
        <v>0</v>
      </c>
      <c r="Q3" s="3">
        <f t="shared" ref="Q3:Q29" si="18">COUNTIF(GY3:IT3,"R")</f>
        <v>0</v>
      </c>
      <c r="R3" s="3">
        <f t="shared" ref="R3:R29" si="19">COUNTIF(GY3:IT3,"NR")</f>
        <v>0</v>
      </c>
      <c r="S3">
        <f t="shared" ref="S3:S29" si="20">SUM(T3:U3)</f>
        <v>0</v>
      </c>
      <c r="T3" s="3">
        <f t="shared" si="0"/>
        <v>0</v>
      </c>
      <c r="U3" s="3">
        <f t="shared" si="1"/>
        <v>0</v>
      </c>
      <c r="V3" s="3">
        <f t="shared" si="2"/>
        <v>0</v>
      </c>
      <c r="W3" s="3">
        <f t="shared" ref="W3:W29" si="21">SUM(AK3,AO3,AS3,AW3,BA3,BE3,BI3,BM3,BQ3,BU3,BY3,CC3,CG3,CK3,CO3,CS3,CW3,DA3,DE3,DI3,DM3,DQ3,DU3,DY3,EC3,EG3,EK3,EO3,ES3,EW3,FA3,FE3,FI3,FM3,FQ3,FU3,FY3,GC3,GG3,GK3,GO3,GS3,GW3,HA3,HE3,HI3,HM3,HQ3,HU3,HY3,IC3,IG3,IK3,IO3,IS3,IW3,JA3,JE3,JI3,JM3,JQ3,JU3,JY3,KC3,KG3,KK3,KO3,KS3,KW3,LA3,LE3,LI3,LM3,LQ3,LU3,LY3,MC3,MG3,MK3,MO3,MS3,MW3,NA3,NE3,NI3,NM3,NQ3,NU3,NY3,OC3,OG3,OK3,OO3,OS3,OW3,PA3,PE3,PI3,PM3,PQ3)</f>
        <v>0</v>
      </c>
      <c r="X3" s="4">
        <f t="shared" ref="X3:X29" si="22">SUM(DA3,DE3,DI3,DM3,DQ3,DU3,DY3,EC3,EG3,EK3,EO3,ES3,EW3,FA3,FE3,FI3,FM3,FQ3,FU3,FY3,GC3,GG3,GK3,GO3,GS3,GW3,HA3,HE3,HI3,HM3,HQ3,HU3,HY3,IC3,IG3,IK3,IO3,IS3,IW3,JA3,JE3,JI3,JM3,JQ3,JU3,JY3,KC3,KG3,KK3,KO3,KS3,KW3,LA3,LE3,LI3,LM3,LQ3,LU3,LY3,MC3,MG3,MK3,MO3,MS3,MW3,NA3,NE3,NI3,NM3,NQ3,NU3,NY3,OC3,OG3,OK3,OO3,OS3,OW3,PA3,PE3,PI3,PM3,PQ3)</f>
        <v>0</v>
      </c>
      <c r="Y3" s="4">
        <f t="shared" ref="Y3:Y29" si="23">SUM(AL3,AP3,AT3,AX3,BB3,BF3,BJ3,BN3,BR3,BV3,BZ3,CD3,CH3,CL3,CP3,CT3,CX3,DB3,DF3,DJ3,DN3,DR3,DV3,DZ3,ED3,EH3,EL3,EP3,ET3,EX3,FB3,FF3,FJ3,FN3,FR3,FV3,FZ3,GD3,GH3,GL3,GP3,GT3,GX3,HB3,HF3,HJ3,HN3,HR3,HV3,HZ3,ID3,IH3,IL3,IP3,IT3,IX3,JB3,JF3,JJ3,JN3,JR3,JV3,JZ3,KD3,KH3,KL3,KP3,KT3,KX3,LB3,LF3,LJ3,LN3,LR3,LV3,LZ3,MD3,MH3,ML3,MP3,MT3,MX3,NB3,NF3,NJ3,NN3,NR3,NV3,NZ3,OD3,OH3,OL3,OP3,OT3,OX3,PB3,PF3,PJ3,PN3,PR3)</f>
        <v>0</v>
      </c>
      <c r="Z3" s="4">
        <f t="shared" ref="Z3:Z29" si="24">SUM(DB3,DF3,DJ3,DN3,DR3,DV3,DZ3,ED3,EH3,EL3,EP3,ET3,EX3,FB3,FF3,FJ3,FN3,FR3,FV3,FZ3,GD3,GH3,GL3,GP3,GT3,GX3,HB3,HF3,HJ3,HN3,HR3,HV3,HZ3,ID3,IH3,IL3,IP3,IT3,IX3,JB3,JF3,JJ3,JN3,JR3,JV3,JZ3,KD3,KH3,KL3,KP3,KT3,KX3,LB3,LF3,LJ3,LN3,LR3,LV3,LZ3,MD3,MH3,ML3,MP3,MT3,MX3,NB3,NF3,NJ3,NN3,NR3,NV3,NZ3,OD3,OH3,OL3,OP3,OT3,OX3,PB3,PF3,PJ3,PN3,PR3)</f>
        <v>0</v>
      </c>
      <c r="AA3">
        <f t="shared" ref="AA3:AA29" si="25">SUM(DA3,DE3,DI3,DM3,DQ3,DU3,DY3,EC3,EG3,EK3,EO3,ES3,EW3,FA3,FE3,FI3,FM3,FQ3,FU3,FY3,GC3,GG3,GK3,GO3,GS3,GW3)</f>
        <v>0</v>
      </c>
      <c r="AB3">
        <f t="shared" ref="AB3:AB29" si="26">SUM(DB3,DF3,DJ3,DN3,DR3,DV3,DZ3,ED3,EH3,EL3,EP3,ET3,EX3,FB3,FF3,FJ3,FN3,FR3,FV3,FZ3,GD3,GH3,GL3,GP3,GT3,GX3)</f>
        <v>0</v>
      </c>
      <c r="AC3">
        <f t="shared" ref="AC3:AC29" si="27">SUM(HA3,HE3,HI3,HM3,HQ3,HU3,HY3,IC3,IG3,IK3,IO3,IS3)</f>
        <v>0</v>
      </c>
      <c r="AD3">
        <f t="shared" ref="AD3:AD29" si="28">SUM(HB3,HF3,HJ3,HN3,HR3,HV3,HZ3,ID3,IH3,IL3,IP3,IT3)</f>
        <v>0</v>
      </c>
      <c r="AE3">
        <f t="shared" ref="AE3:AE29" si="29">SUM(AK3,AO3,AS3,AW3,BA3,BE3,BI3,BM3,BQ3,BU3,BY3,CC3,CG3,CK3,CO3,CS3,CW3)</f>
        <v>0</v>
      </c>
      <c r="AF3">
        <f t="shared" ref="AF3:AF29" si="30">SUM(AL3,AP3,AT3,AX3,BB3,BF3,BJ3,BN3,BR3,BV3,BZ3,CD3,CH3,CL3,CP3,CT3,CX3)</f>
        <v>0</v>
      </c>
      <c r="AG3">
        <f t="shared" ref="AG3:AG29" si="31">SUM(IW3,JA3,JE3,JI3,JM3,JQ3,JU3,JY3,KC3,KG3,KK3,KO3,KS3,KW3,LA3,LE3,LI3,LM3,LQ3,LU3,LY3,MC3,MG3,MK3,MO3,MS3,MW3,NA3,NE3,NI3,NM3,NQ3,NU3,NY3,OC3,OG3,OK3,OO3,OS3,OW3,PA3,PE3,PI3,PM3,PQ3)</f>
        <v>0</v>
      </c>
      <c r="AH3">
        <f t="shared" ref="AH3:AH29" si="32">SUM(IX3,JB3,JF3,JJ3,JN3,JR3,JV3,JZ3,KD3,KH3,KL3,KP3,KT3,KX3,LB3,LF3,LJ3,LN3,LR3,LV3,LZ3,MD3,MH3,ML3,MP3,MT3,MX3,NB3,NF3,NJ3,NN3,NR3,NV3,NZ3,OD3,OH3,OL3,OP3,OT3,OX3,PB3,PF3,PJ3,PN3,PR3)</f>
        <v>0</v>
      </c>
      <c r="AM3">
        <v>45</v>
      </c>
      <c r="AN3" t="s">
        <v>136</v>
      </c>
      <c r="CZ3" t="s">
        <v>139</v>
      </c>
      <c r="DD3" t="s">
        <v>139</v>
      </c>
      <c r="DH3" t="s">
        <v>139</v>
      </c>
      <c r="PS3" s="3">
        <f t="shared" ref="PS3:PS29" si="33">COUNTIF(AI3:PR3,"HG")</f>
        <v>3</v>
      </c>
      <c r="PT3" s="3">
        <f t="shared" ref="PT3:PT29" si="34">COUNTIF(CY3:GX3,"HG")</f>
        <v>3</v>
      </c>
      <c r="PU3" s="3">
        <f t="shared" ref="PU3:PU29" si="35">COUNTIF(GY3:IT3,"HG")</f>
        <v>0</v>
      </c>
      <c r="PV3">
        <f t="shared" si="3"/>
        <v>0</v>
      </c>
      <c r="PW3">
        <f t="shared" ref="PW3:PW29" si="36">G3-(K3+O3+S3)</f>
        <v>1</v>
      </c>
    </row>
    <row r="4" spans="1:439" x14ac:dyDescent="0.2">
      <c r="A4" s="2" t="s">
        <v>113</v>
      </c>
      <c r="B4">
        <f t="shared" ref="B4:B29" si="37">SUM(AI4,AM4,AQ4,AU4,AY4,BC4,BG4,BK4,BO4,BS4,BW4,CA4,CE4,CI4,CM4,CQ4,CU4,CY4,DC4,DG4,DK4,DO4,DS4,DW4,EA4,EE4,EI4,EM4,EQ4,EU4,EY4,FC4,FG4,FK4,FO4,FS4,FW4,GA4,GE4,GI4,GM4,GQ4,GU4,GY4,HC4,HG4,HK4,HO4,HS4,HW4,IA4,IE4,II4,IM4,IQ4,IU4,IY4,JC4,JG4,JK4,JO4,JS4,JW4,KA4,KE4,KI4,KM4,KQ4,KU4,KY4,LC4,LG4,LK4,LO4,LS4,LW4,MA4,ME4,MI4,MM4,MQ4,MU4,MY4,NC4,NG4,NK4,NO4,NS4,NW4,OA4,OE4,OI4,OM4,OQ4,OU4,OY4,PC4,PG4,PK4,PO4)</f>
        <v>300</v>
      </c>
      <c r="C4">
        <f t="shared" si="4"/>
        <v>0</v>
      </c>
      <c r="D4">
        <f t="shared" si="5"/>
        <v>90</v>
      </c>
      <c r="E4">
        <f t="shared" si="6"/>
        <v>0</v>
      </c>
      <c r="F4">
        <f t="shared" si="7"/>
        <v>210</v>
      </c>
      <c r="G4">
        <f t="shared" ref="G4" si="38">SUM(H4:I4)</f>
        <v>5</v>
      </c>
      <c r="H4" s="3">
        <f t="shared" ref="H4" si="39">COUNTIF(AI4:PR4,"T")</f>
        <v>2</v>
      </c>
      <c r="I4" s="3">
        <f t="shared" ref="I4" si="40">COUNTIF(AI4:PR4,"R")</f>
        <v>3</v>
      </c>
      <c r="J4" s="3">
        <f t="shared" ref="J4" si="41">COUNTIF(AI4:PR4,"NR")</f>
        <v>2</v>
      </c>
      <c r="K4">
        <f t="shared" ref="K4" si="42">SUM(L4:M4)</f>
        <v>0</v>
      </c>
      <c r="L4" s="3">
        <f t="shared" ref="L4" si="43">COUNTIF(CY4:GX4,"T")</f>
        <v>0</v>
      </c>
      <c r="M4" s="3">
        <f t="shared" ref="M4" si="44">COUNTIF(CY4:GX4,"R")</f>
        <v>0</v>
      </c>
      <c r="N4" s="3">
        <f t="shared" ref="N4" si="45">COUNTIF(CY4:GX4,"NR")</f>
        <v>2</v>
      </c>
      <c r="O4">
        <f t="shared" ref="O4" si="46">SUM(P4:Q4)</f>
        <v>1</v>
      </c>
      <c r="P4" s="3">
        <f t="shared" ref="P4" si="47">COUNTIF(GY4:IT4,"T")</f>
        <v>1</v>
      </c>
      <c r="Q4" s="3">
        <f t="shared" ref="Q4" si="48">COUNTIF(GY4:IT4,"R")</f>
        <v>0</v>
      </c>
      <c r="R4" s="3">
        <f t="shared" ref="R4" si="49">COUNTIF(GY4:IT4,"NR")</f>
        <v>0</v>
      </c>
      <c r="S4">
        <f t="shared" ref="S4" si="50">SUM(T4:U4)</f>
        <v>0</v>
      </c>
      <c r="T4" s="3">
        <f t="shared" si="0"/>
        <v>0</v>
      </c>
      <c r="U4" s="3">
        <f t="shared" si="1"/>
        <v>0</v>
      </c>
      <c r="V4" s="3">
        <f t="shared" si="2"/>
        <v>0</v>
      </c>
      <c r="W4" s="3">
        <f t="shared" ref="W4" si="51">SUM(AK4,AO4,AS4,AW4,BA4,BE4,BI4,BM4,BQ4,BU4,BY4,CC4,CG4,CK4,CO4,CS4,CW4,DA4,DE4,DI4,DM4,DQ4,DU4,DY4,EC4,EG4,EK4,EO4,ES4,EW4,FA4,FE4,FI4,FM4,FQ4,FU4,FY4,GC4,GG4,GK4,GO4,GS4,GW4,HA4,HE4,HI4,HM4,HQ4,HU4,HY4,IC4,IG4,IK4,IO4,IS4,IW4,JA4,JE4,JI4,JM4,JQ4,JU4,JY4,KC4,KG4,KK4,KO4,KS4,KW4,LA4,LE4,LI4,LM4,LQ4,LU4,LY4,MC4,MG4,MK4,MO4,MS4,MW4,NA4,NE4,NI4,NM4,NQ4,NU4,NY4,OC4,OG4,OK4,OO4,OS4,OW4,PA4,PE4,PI4,PM4,PQ4)</f>
        <v>0</v>
      </c>
      <c r="X4" s="4">
        <f t="shared" ref="X4" si="52">SUM(DA4,DE4,DI4,DM4,DQ4,DU4,DY4,EC4,EG4,EK4,EO4,ES4,EW4,FA4,FE4,FI4,FM4,FQ4,FU4,FY4,GC4,GG4,GK4,GO4,GS4,GW4,HA4,HE4,HI4,HM4,HQ4,HU4,HY4,IC4,IG4,IK4,IO4,IS4,IW4,JA4,JE4,JI4,JM4,JQ4,JU4,JY4,KC4,KG4,KK4,KO4,KS4,KW4,LA4,LE4,LI4,LM4,LQ4,LU4,LY4,MC4,MG4,MK4,MO4,MS4,MW4,NA4,NE4,NI4,NM4,NQ4,NU4,NY4,OC4,OG4,OK4,OO4,OS4,OW4,PA4,PE4,PI4,PM4,PQ4)</f>
        <v>0</v>
      </c>
      <c r="Y4" s="4">
        <f t="shared" ref="Y4" si="53">SUM(AL4,AP4,AT4,AX4,BB4,BF4,BJ4,BN4,BR4,BV4,BZ4,CD4,CH4,CL4,CP4,CT4,CX4,DB4,DF4,DJ4,DN4,DR4,DV4,DZ4,ED4,EH4,EL4,EP4,ET4,EX4,FB4,FF4,FJ4,FN4,FR4,FV4,FZ4,GD4,GH4,GL4,GP4,GT4,GX4,HB4,HF4,HJ4,HN4,HR4,HV4,HZ4,ID4,IH4,IL4,IP4,IT4,IX4,JB4,JF4,JJ4,JN4,JR4,JV4,JZ4,KD4,KH4,KL4,KP4,KT4,KX4,LB4,LF4,LJ4,LN4,LR4,LV4,LZ4,MD4,MH4,ML4,MP4,MT4,MX4,NB4,NF4,NJ4,NN4,NR4,NV4,NZ4,OD4,OH4,OL4,OP4,OT4,OX4,PB4,PF4,PJ4,PN4,PR4)</f>
        <v>0</v>
      </c>
      <c r="Z4" s="4">
        <f t="shared" ref="Z4" si="54">SUM(DB4,DF4,DJ4,DN4,DR4,DV4,DZ4,ED4,EH4,EL4,EP4,ET4,EX4,FB4,FF4,FJ4,FN4,FR4,FV4,FZ4,GD4,GH4,GL4,GP4,GT4,GX4,HB4,HF4,HJ4,HN4,HR4,HV4,HZ4,ID4,IH4,IL4,IP4,IT4,IX4,JB4,JF4,JJ4,JN4,JR4,JV4,JZ4,KD4,KH4,KL4,KP4,KT4,KX4,LB4,LF4,LJ4,LN4,LR4,LV4,LZ4,MD4,MH4,ML4,MP4,MT4,MX4,NB4,NF4,NJ4,NN4,NR4,NV4,NZ4,OD4,OH4,OL4,OP4,OT4,OX4,PB4,PF4,PJ4,PN4,PR4)</f>
        <v>0</v>
      </c>
      <c r="AA4">
        <f t="shared" ref="AA4" si="55">SUM(DA4,DE4,DI4,DM4,DQ4,DU4,DY4,EC4,EG4,EK4,EO4,ES4,EW4,FA4,FE4,FI4,FM4,FQ4,FU4,FY4,GC4,GG4,GK4,GO4,GS4,GW4)</f>
        <v>0</v>
      </c>
      <c r="AB4">
        <f t="shared" ref="AB4" si="56">SUM(DB4,DF4,DJ4,DN4,DR4,DV4,DZ4,ED4,EH4,EL4,EP4,ET4,EX4,FB4,FF4,FJ4,FN4,FR4,FV4,FZ4,GD4,GH4,GL4,GP4,GT4,GX4)</f>
        <v>0</v>
      </c>
      <c r="AC4">
        <f t="shared" ref="AC4" si="57">SUM(HA4,HE4,HI4,HM4,HQ4,HU4,HY4,IC4,IG4,IK4,IO4,IS4)</f>
        <v>0</v>
      </c>
      <c r="AD4">
        <f t="shared" ref="AD4" si="58">SUM(HB4,HF4,HJ4,HN4,HR4,HV4,HZ4,ID4,IH4,IL4,IP4,IT4)</f>
        <v>0</v>
      </c>
      <c r="AE4">
        <f t="shared" ref="AE4" si="59">SUM(AK4,AO4,AS4,AW4,BA4,BE4,BI4,BM4,BQ4,BU4,BY4,CC4,CG4,CK4,CO4,CS4,CW4)</f>
        <v>0</v>
      </c>
      <c r="AF4">
        <f t="shared" ref="AF4" si="60">SUM(AL4,AP4,AT4,AX4,BB4,BF4,BJ4,BN4,BR4,BV4,BZ4,CD4,CH4,CL4,CP4,CT4,CX4)</f>
        <v>0</v>
      </c>
      <c r="AG4">
        <f t="shared" ref="AG4" si="61">SUM(IW4,JA4,JE4,JI4,JM4,JQ4,JU4,JY4,KC4,KG4,KK4,KO4,KS4,KW4,LA4,LE4,LI4,LM4,LQ4,LU4,LY4,MC4,MG4,MK4,MO4,MS4,MW4,NA4,NE4,NI4,NM4,NQ4,NU4,NY4,OC4,OG4,OK4,OO4,OS4,OW4,PA4,PE4,PI4,PM4,PQ4)</f>
        <v>0</v>
      </c>
      <c r="AH4">
        <f t="shared" ref="AH4" si="62">SUM(IX4,JB4,JF4,JJ4,JN4,JR4,JV4,JZ4,KD4,KH4,KL4,KP4,KT4,KX4,LB4,LF4,LJ4,LN4,LR4,LV4,LZ4,MD4,MH4,ML4,MP4,MT4,MX4,NB4,NF4,NJ4,NN4,NR4,NV4,NZ4,OD4,OH4,OL4,OP4,OT4,OX4,PB4,PF4,PJ4,PN4,PR4)</f>
        <v>0</v>
      </c>
      <c r="AI4">
        <v>45</v>
      </c>
      <c r="AJ4" t="s">
        <v>136</v>
      </c>
      <c r="AQ4">
        <v>45</v>
      </c>
      <c r="AR4" t="s">
        <v>136</v>
      </c>
      <c r="AU4">
        <v>30</v>
      </c>
      <c r="AV4" t="s">
        <v>136</v>
      </c>
      <c r="AY4">
        <v>90</v>
      </c>
      <c r="AZ4" t="s">
        <v>110</v>
      </c>
      <c r="CZ4" t="s">
        <v>138</v>
      </c>
      <c r="DD4" t="s">
        <v>139</v>
      </c>
      <c r="DH4" t="s">
        <v>138</v>
      </c>
      <c r="GY4">
        <v>90</v>
      </c>
      <c r="GZ4" t="s">
        <v>110</v>
      </c>
      <c r="PS4" s="3">
        <f t="shared" ref="PS4" si="63">COUNTIF(AI4:PR4,"HG")</f>
        <v>1</v>
      </c>
      <c r="PT4" s="3">
        <f t="shared" ref="PT4" si="64">COUNTIF(CY4:GX4,"HG")</f>
        <v>1</v>
      </c>
      <c r="PU4" s="3">
        <f t="shared" ref="PU4" si="65">COUNTIF(GY4:IT4,"HG")</f>
        <v>0</v>
      </c>
      <c r="PV4">
        <f t="shared" si="3"/>
        <v>0</v>
      </c>
      <c r="PW4">
        <f t="shared" ref="PW4" si="66">G4-(K4+O4+S4)</f>
        <v>4</v>
      </c>
    </row>
    <row r="5" spans="1:439" x14ac:dyDescent="0.2">
      <c r="A5" s="2" t="s">
        <v>114</v>
      </c>
      <c r="B5">
        <f t="shared" si="37"/>
        <v>480</v>
      </c>
      <c r="C5">
        <f t="shared" si="4"/>
        <v>180</v>
      </c>
      <c r="D5">
        <f t="shared" si="5"/>
        <v>0</v>
      </c>
      <c r="E5">
        <f t="shared" si="6"/>
        <v>0</v>
      </c>
      <c r="F5">
        <f t="shared" si="7"/>
        <v>300</v>
      </c>
      <c r="G5">
        <f t="shared" si="8"/>
        <v>8</v>
      </c>
      <c r="H5" s="3">
        <f t="shared" si="9"/>
        <v>7</v>
      </c>
      <c r="I5" s="3">
        <f t="shared" si="10"/>
        <v>1</v>
      </c>
      <c r="J5" s="3">
        <f t="shared" si="11"/>
        <v>0</v>
      </c>
      <c r="K5">
        <f t="shared" si="12"/>
        <v>2</v>
      </c>
      <c r="L5" s="3">
        <f t="shared" si="13"/>
        <v>2</v>
      </c>
      <c r="M5" s="3">
        <f t="shared" si="14"/>
        <v>0</v>
      </c>
      <c r="N5" s="3">
        <f t="shared" si="15"/>
        <v>0</v>
      </c>
      <c r="O5">
        <f t="shared" si="16"/>
        <v>0</v>
      </c>
      <c r="P5" s="3">
        <f t="shared" si="17"/>
        <v>0</v>
      </c>
      <c r="Q5" s="3">
        <f t="shared" si="18"/>
        <v>0</v>
      </c>
      <c r="R5" s="3">
        <f t="shared" si="19"/>
        <v>0</v>
      </c>
      <c r="S5">
        <f t="shared" si="20"/>
        <v>0</v>
      </c>
      <c r="T5" s="3">
        <f t="shared" si="0"/>
        <v>0</v>
      </c>
      <c r="U5" s="3">
        <f t="shared" si="1"/>
        <v>0</v>
      </c>
      <c r="V5" s="3">
        <f t="shared" si="2"/>
        <v>0</v>
      </c>
      <c r="W5" s="3">
        <f t="shared" si="21"/>
        <v>0</v>
      </c>
      <c r="X5" s="4">
        <f t="shared" si="22"/>
        <v>0</v>
      </c>
      <c r="Y5" s="4">
        <f t="shared" si="23"/>
        <v>0</v>
      </c>
      <c r="Z5" s="4">
        <f t="shared" si="24"/>
        <v>0</v>
      </c>
      <c r="AA5">
        <f t="shared" si="25"/>
        <v>0</v>
      </c>
      <c r="AB5">
        <f t="shared" si="26"/>
        <v>0</v>
      </c>
      <c r="AC5">
        <f t="shared" si="27"/>
        <v>0</v>
      </c>
      <c r="AD5">
        <f t="shared" si="28"/>
        <v>0</v>
      </c>
      <c r="AE5">
        <f t="shared" si="29"/>
        <v>0</v>
      </c>
      <c r="AF5">
        <f t="shared" si="30"/>
        <v>0</v>
      </c>
      <c r="AG5">
        <f t="shared" si="31"/>
        <v>0</v>
      </c>
      <c r="AH5">
        <f t="shared" si="32"/>
        <v>0</v>
      </c>
      <c r="AI5">
        <v>45</v>
      </c>
      <c r="AJ5" t="s">
        <v>110</v>
      </c>
      <c r="AM5">
        <v>45</v>
      </c>
      <c r="AN5" t="s">
        <v>110</v>
      </c>
      <c r="AQ5">
        <v>45</v>
      </c>
      <c r="AR5" t="s">
        <v>110</v>
      </c>
      <c r="AU5">
        <v>60</v>
      </c>
      <c r="AV5" t="s">
        <v>110</v>
      </c>
      <c r="AY5">
        <v>45</v>
      </c>
      <c r="AZ5" t="s">
        <v>136</v>
      </c>
      <c r="BC5">
        <v>60</v>
      </c>
      <c r="BD5" t="s">
        <v>110</v>
      </c>
      <c r="CY5">
        <v>90</v>
      </c>
      <c r="CZ5" t="s">
        <v>110</v>
      </c>
      <c r="DC5">
        <v>90</v>
      </c>
      <c r="DD5" t="s">
        <v>110</v>
      </c>
      <c r="DH5" t="s">
        <v>139</v>
      </c>
      <c r="PS5" s="3">
        <f t="shared" si="33"/>
        <v>1</v>
      </c>
      <c r="PT5" s="3">
        <f t="shared" si="34"/>
        <v>1</v>
      </c>
      <c r="PU5" s="3">
        <f t="shared" si="35"/>
        <v>0</v>
      </c>
      <c r="PV5">
        <f t="shared" si="3"/>
        <v>0</v>
      </c>
      <c r="PW5">
        <f t="shared" si="36"/>
        <v>6</v>
      </c>
    </row>
    <row r="6" spans="1:439" x14ac:dyDescent="0.2">
      <c r="A6" s="2" t="s">
        <v>115</v>
      </c>
      <c r="B6">
        <f t="shared" si="37"/>
        <v>270</v>
      </c>
      <c r="C6">
        <f t="shared" si="4"/>
        <v>0</v>
      </c>
      <c r="D6">
        <f t="shared" si="5"/>
        <v>0</v>
      </c>
      <c r="E6">
        <f t="shared" si="6"/>
        <v>0</v>
      </c>
      <c r="F6">
        <f t="shared" si="7"/>
        <v>270</v>
      </c>
      <c r="G6">
        <f t="shared" si="8"/>
        <v>6</v>
      </c>
      <c r="H6" s="3">
        <f t="shared" si="9"/>
        <v>2</v>
      </c>
      <c r="I6" s="3">
        <f t="shared" si="10"/>
        <v>4</v>
      </c>
      <c r="J6" s="3">
        <f t="shared" si="11"/>
        <v>1</v>
      </c>
      <c r="K6">
        <f t="shared" si="12"/>
        <v>0</v>
      </c>
      <c r="L6" s="3">
        <f t="shared" si="13"/>
        <v>0</v>
      </c>
      <c r="M6" s="3">
        <f t="shared" si="14"/>
        <v>0</v>
      </c>
      <c r="N6" s="3">
        <f t="shared" si="15"/>
        <v>1</v>
      </c>
      <c r="O6">
        <f t="shared" si="16"/>
        <v>0</v>
      </c>
      <c r="P6" s="3">
        <f t="shared" si="17"/>
        <v>0</v>
      </c>
      <c r="Q6" s="3">
        <f t="shared" si="18"/>
        <v>0</v>
      </c>
      <c r="R6" s="3">
        <f t="shared" si="19"/>
        <v>0</v>
      </c>
      <c r="S6">
        <f t="shared" si="20"/>
        <v>0</v>
      </c>
      <c r="T6" s="3">
        <f t="shared" si="0"/>
        <v>0</v>
      </c>
      <c r="U6" s="3">
        <f t="shared" si="1"/>
        <v>0</v>
      </c>
      <c r="V6" s="3">
        <f t="shared" si="2"/>
        <v>0</v>
      </c>
      <c r="W6" s="3">
        <f t="shared" si="21"/>
        <v>0</v>
      </c>
      <c r="X6" s="4">
        <f t="shared" si="22"/>
        <v>0</v>
      </c>
      <c r="Y6" s="4">
        <f t="shared" si="23"/>
        <v>0</v>
      </c>
      <c r="Z6" s="4">
        <f t="shared" si="24"/>
        <v>0</v>
      </c>
      <c r="AA6">
        <f t="shared" si="25"/>
        <v>0</v>
      </c>
      <c r="AB6">
        <f t="shared" si="26"/>
        <v>0</v>
      </c>
      <c r="AC6">
        <f t="shared" si="27"/>
        <v>0</v>
      </c>
      <c r="AD6">
        <f t="shared" si="28"/>
        <v>0</v>
      </c>
      <c r="AE6">
        <f t="shared" si="29"/>
        <v>0</v>
      </c>
      <c r="AF6">
        <f t="shared" si="30"/>
        <v>0</v>
      </c>
      <c r="AG6">
        <f t="shared" si="31"/>
        <v>0</v>
      </c>
      <c r="AH6">
        <f t="shared" si="32"/>
        <v>0</v>
      </c>
      <c r="AI6">
        <v>60</v>
      </c>
      <c r="AJ6" t="s">
        <v>110</v>
      </c>
      <c r="AM6">
        <v>45</v>
      </c>
      <c r="AN6" t="s">
        <v>136</v>
      </c>
      <c r="AQ6">
        <v>45</v>
      </c>
      <c r="AR6" t="s">
        <v>136</v>
      </c>
      <c r="AU6">
        <v>45</v>
      </c>
      <c r="AV6" t="s">
        <v>136</v>
      </c>
      <c r="AY6">
        <v>45</v>
      </c>
      <c r="AZ6" t="s">
        <v>110</v>
      </c>
      <c r="BC6">
        <v>30</v>
      </c>
      <c r="BD6" t="s">
        <v>136</v>
      </c>
      <c r="CZ6" t="s">
        <v>138</v>
      </c>
      <c r="DD6" t="s">
        <v>139</v>
      </c>
      <c r="DH6" t="s">
        <v>139</v>
      </c>
      <c r="PS6" s="3">
        <f t="shared" si="33"/>
        <v>2</v>
      </c>
      <c r="PT6" s="3">
        <f t="shared" si="34"/>
        <v>2</v>
      </c>
      <c r="PU6" s="3">
        <f t="shared" si="35"/>
        <v>0</v>
      </c>
      <c r="PV6">
        <f t="shared" si="3"/>
        <v>0</v>
      </c>
      <c r="PW6">
        <f t="shared" si="36"/>
        <v>6</v>
      </c>
    </row>
    <row r="7" spans="1:439" x14ac:dyDescent="0.2">
      <c r="A7" s="2" t="s">
        <v>116</v>
      </c>
      <c r="B7">
        <f t="shared" si="37"/>
        <v>309</v>
      </c>
      <c r="C7">
        <f t="shared" si="4"/>
        <v>59</v>
      </c>
      <c r="D7">
        <f t="shared" si="5"/>
        <v>90</v>
      </c>
      <c r="E7">
        <f t="shared" si="6"/>
        <v>0</v>
      </c>
      <c r="F7">
        <f t="shared" si="7"/>
        <v>160</v>
      </c>
      <c r="G7">
        <f t="shared" si="8"/>
        <v>5</v>
      </c>
      <c r="H7" s="3">
        <f t="shared" si="9"/>
        <v>4</v>
      </c>
      <c r="I7" s="3">
        <f t="shared" si="10"/>
        <v>1</v>
      </c>
      <c r="J7" s="3">
        <f t="shared" si="11"/>
        <v>0</v>
      </c>
      <c r="K7">
        <f t="shared" si="12"/>
        <v>1</v>
      </c>
      <c r="L7" s="3">
        <f t="shared" si="13"/>
        <v>1</v>
      </c>
      <c r="M7" s="3">
        <f t="shared" si="14"/>
        <v>0</v>
      </c>
      <c r="N7" s="3">
        <f t="shared" si="15"/>
        <v>0</v>
      </c>
      <c r="O7">
        <f t="shared" si="16"/>
        <v>1</v>
      </c>
      <c r="P7" s="3">
        <f t="shared" si="17"/>
        <v>1</v>
      </c>
      <c r="Q7" s="3">
        <f t="shared" si="18"/>
        <v>0</v>
      </c>
      <c r="R7" s="3">
        <f t="shared" si="19"/>
        <v>0</v>
      </c>
      <c r="S7">
        <f t="shared" si="20"/>
        <v>0</v>
      </c>
      <c r="T7" s="3">
        <f t="shared" si="0"/>
        <v>0</v>
      </c>
      <c r="U7" s="3">
        <f t="shared" si="1"/>
        <v>0</v>
      </c>
      <c r="V7" s="3">
        <f t="shared" si="2"/>
        <v>0</v>
      </c>
      <c r="W7" s="3">
        <f t="shared" si="21"/>
        <v>0</v>
      </c>
      <c r="X7" s="4">
        <f t="shared" si="22"/>
        <v>0</v>
      </c>
      <c r="Y7" s="4">
        <f t="shared" si="23"/>
        <v>0</v>
      </c>
      <c r="Z7" s="4">
        <f t="shared" si="24"/>
        <v>0</v>
      </c>
      <c r="AA7">
        <f t="shared" si="25"/>
        <v>0</v>
      </c>
      <c r="AB7">
        <f t="shared" si="26"/>
        <v>0</v>
      </c>
      <c r="AC7">
        <f t="shared" si="27"/>
        <v>0</v>
      </c>
      <c r="AD7">
        <f t="shared" si="28"/>
        <v>0</v>
      </c>
      <c r="AE7">
        <f t="shared" si="29"/>
        <v>0</v>
      </c>
      <c r="AF7">
        <f t="shared" si="30"/>
        <v>0</v>
      </c>
      <c r="AG7">
        <f t="shared" si="31"/>
        <v>0</v>
      </c>
      <c r="AH7">
        <f t="shared" si="32"/>
        <v>0</v>
      </c>
      <c r="AU7">
        <v>30</v>
      </c>
      <c r="AV7" t="s">
        <v>136</v>
      </c>
      <c r="AY7">
        <v>60</v>
      </c>
      <c r="AZ7" t="s">
        <v>110</v>
      </c>
      <c r="BC7">
        <v>70</v>
      </c>
      <c r="BD7" t="s">
        <v>110</v>
      </c>
      <c r="CZ7" t="s">
        <v>139</v>
      </c>
      <c r="DD7" t="s">
        <v>139</v>
      </c>
      <c r="DG7">
        <v>59</v>
      </c>
      <c r="DH7" t="s">
        <v>110</v>
      </c>
      <c r="GY7">
        <v>90</v>
      </c>
      <c r="GZ7" t="s">
        <v>110</v>
      </c>
      <c r="PS7" s="3">
        <f t="shared" si="33"/>
        <v>2</v>
      </c>
      <c r="PT7" s="3">
        <f t="shared" si="34"/>
        <v>2</v>
      </c>
      <c r="PU7" s="3">
        <f t="shared" si="35"/>
        <v>0</v>
      </c>
      <c r="PV7">
        <f t="shared" si="3"/>
        <v>0</v>
      </c>
      <c r="PW7">
        <f t="shared" si="36"/>
        <v>3</v>
      </c>
    </row>
    <row r="8" spans="1:439" x14ac:dyDescent="0.2">
      <c r="A8" s="2" t="s">
        <v>117</v>
      </c>
      <c r="B8">
        <f t="shared" si="37"/>
        <v>181</v>
      </c>
      <c r="C8">
        <f t="shared" si="4"/>
        <v>0</v>
      </c>
      <c r="D8">
        <f t="shared" si="5"/>
        <v>11</v>
      </c>
      <c r="E8">
        <f t="shared" si="6"/>
        <v>0</v>
      </c>
      <c r="F8">
        <f t="shared" si="7"/>
        <v>170</v>
      </c>
      <c r="G8">
        <f t="shared" si="8"/>
        <v>6</v>
      </c>
      <c r="H8" s="3">
        <f t="shared" si="9"/>
        <v>0</v>
      </c>
      <c r="I8" s="3">
        <f t="shared" si="10"/>
        <v>6</v>
      </c>
      <c r="J8" s="3">
        <f t="shared" si="11"/>
        <v>1</v>
      </c>
      <c r="K8">
        <f t="shared" si="12"/>
        <v>0</v>
      </c>
      <c r="L8" s="3">
        <f t="shared" si="13"/>
        <v>0</v>
      </c>
      <c r="M8" s="3">
        <f t="shared" si="14"/>
        <v>0</v>
      </c>
      <c r="N8" s="3">
        <f t="shared" si="15"/>
        <v>1</v>
      </c>
      <c r="O8">
        <f t="shared" si="16"/>
        <v>1</v>
      </c>
      <c r="P8" s="3">
        <f t="shared" si="17"/>
        <v>0</v>
      </c>
      <c r="Q8" s="3">
        <f t="shared" si="18"/>
        <v>1</v>
      </c>
      <c r="R8" s="3">
        <f t="shared" si="19"/>
        <v>0</v>
      </c>
      <c r="S8">
        <f t="shared" si="20"/>
        <v>0</v>
      </c>
      <c r="T8" s="3">
        <f t="shared" si="0"/>
        <v>0</v>
      </c>
      <c r="U8" s="3">
        <f t="shared" si="1"/>
        <v>0</v>
      </c>
      <c r="V8" s="3">
        <f t="shared" si="2"/>
        <v>0</v>
      </c>
      <c r="W8" s="3">
        <f t="shared" si="21"/>
        <v>0</v>
      </c>
      <c r="X8" s="4">
        <f t="shared" si="22"/>
        <v>0</v>
      </c>
      <c r="Y8" s="4">
        <f t="shared" si="23"/>
        <v>0</v>
      </c>
      <c r="Z8" s="4">
        <f t="shared" si="24"/>
        <v>0</v>
      </c>
      <c r="AA8">
        <f t="shared" si="25"/>
        <v>0</v>
      </c>
      <c r="AB8">
        <f t="shared" si="26"/>
        <v>0</v>
      </c>
      <c r="AC8">
        <f t="shared" si="27"/>
        <v>0</v>
      </c>
      <c r="AD8">
        <f t="shared" si="28"/>
        <v>0</v>
      </c>
      <c r="AE8">
        <f t="shared" si="29"/>
        <v>0</v>
      </c>
      <c r="AF8">
        <f t="shared" si="30"/>
        <v>0</v>
      </c>
      <c r="AG8">
        <f t="shared" si="31"/>
        <v>0</v>
      </c>
      <c r="AH8">
        <f t="shared" si="32"/>
        <v>0</v>
      </c>
      <c r="AI8">
        <v>45</v>
      </c>
      <c r="AJ8" t="s">
        <v>136</v>
      </c>
      <c r="AQ8">
        <v>45</v>
      </c>
      <c r="AR8" t="s">
        <v>136</v>
      </c>
      <c r="AU8">
        <v>30</v>
      </c>
      <c r="AV8" t="s">
        <v>136</v>
      </c>
      <c r="AY8">
        <v>30</v>
      </c>
      <c r="AZ8" t="s">
        <v>136</v>
      </c>
      <c r="BC8">
        <v>20</v>
      </c>
      <c r="BD8" t="s">
        <v>136</v>
      </c>
      <c r="CZ8" t="s">
        <v>139</v>
      </c>
      <c r="DD8" t="s">
        <v>138</v>
      </c>
      <c r="DH8" t="s">
        <v>139</v>
      </c>
      <c r="GY8">
        <v>11</v>
      </c>
      <c r="GZ8" t="s">
        <v>136</v>
      </c>
      <c r="PS8" s="3">
        <f t="shared" si="33"/>
        <v>2</v>
      </c>
      <c r="PT8" s="3">
        <f t="shared" si="34"/>
        <v>2</v>
      </c>
      <c r="PU8" s="3">
        <f t="shared" si="35"/>
        <v>0</v>
      </c>
      <c r="PV8">
        <f t="shared" si="3"/>
        <v>0</v>
      </c>
      <c r="PW8">
        <f t="shared" si="36"/>
        <v>5</v>
      </c>
    </row>
    <row r="9" spans="1:439" x14ac:dyDescent="0.2">
      <c r="A9" s="2" t="s">
        <v>118</v>
      </c>
      <c r="B9">
        <f t="shared" si="37"/>
        <v>595</v>
      </c>
      <c r="C9">
        <f t="shared" si="4"/>
        <v>270</v>
      </c>
      <c r="D9">
        <f t="shared" si="5"/>
        <v>0</v>
      </c>
      <c r="E9">
        <f t="shared" si="6"/>
        <v>0</v>
      </c>
      <c r="F9">
        <f t="shared" si="7"/>
        <v>325</v>
      </c>
      <c r="G9">
        <f t="shared" si="8"/>
        <v>9</v>
      </c>
      <c r="H9" s="3">
        <f t="shared" si="9"/>
        <v>8</v>
      </c>
      <c r="I9" s="3">
        <f t="shared" si="10"/>
        <v>1</v>
      </c>
      <c r="J9" s="3">
        <f t="shared" si="11"/>
        <v>0</v>
      </c>
      <c r="K9">
        <f t="shared" si="12"/>
        <v>3</v>
      </c>
      <c r="L9" s="3">
        <f t="shared" si="13"/>
        <v>3</v>
      </c>
      <c r="M9" s="3">
        <f t="shared" si="14"/>
        <v>0</v>
      </c>
      <c r="N9" s="3">
        <f t="shared" si="15"/>
        <v>0</v>
      </c>
      <c r="O9">
        <f t="shared" si="16"/>
        <v>0</v>
      </c>
      <c r="P9" s="3">
        <f t="shared" si="17"/>
        <v>0</v>
      </c>
      <c r="Q9" s="3">
        <f t="shared" si="18"/>
        <v>0</v>
      </c>
      <c r="R9" s="3">
        <f t="shared" si="19"/>
        <v>0</v>
      </c>
      <c r="S9">
        <f t="shared" si="20"/>
        <v>0</v>
      </c>
      <c r="T9" s="3">
        <f t="shared" si="0"/>
        <v>0</v>
      </c>
      <c r="U9" s="3">
        <f t="shared" si="1"/>
        <v>0</v>
      </c>
      <c r="V9" s="3">
        <f t="shared" si="2"/>
        <v>0</v>
      </c>
      <c r="W9" s="3">
        <f t="shared" si="21"/>
        <v>0</v>
      </c>
      <c r="X9" s="4">
        <f t="shared" si="22"/>
        <v>0</v>
      </c>
      <c r="Y9" s="4">
        <f t="shared" si="23"/>
        <v>1</v>
      </c>
      <c r="Z9" s="4">
        <f t="shared" si="24"/>
        <v>0</v>
      </c>
      <c r="AA9">
        <f t="shared" si="25"/>
        <v>0</v>
      </c>
      <c r="AB9">
        <f t="shared" si="26"/>
        <v>0</v>
      </c>
      <c r="AC9">
        <f t="shared" si="27"/>
        <v>0</v>
      </c>
      <c r="AD9">
        <f t="shared" si="28"/>
        <v>0</v>
      </c>
      <c r="AE9">
        <f t="shared" si="29"/>
        <v>0</v>
      </c>
      <c r="AF9">
        <f t="shared" si="30"/>
        <v>1</v>
      </c>
      <c r="AG9">
        <f t="shared" si="31"/>
        <v>0</v>
      </c>
      <c r="AH9">
        <f t="shared" si="32"/>
        <v>0</v>
      </c>
      <c r="AI9">
        <v>45</v>
      </c>
      <c r="AJ9" t="s">
        <v>110</v>
      </c>
      <c r="AM9">
        <v>45</v>
      </c>
      <c r="AN9" t="s">
        <v>136</v>
      </c>
      <c r="AQ9">
        <v>45</v>
      </c>
      <c r="AR9" t="s">
        <v>110</v>
      </c>
      <c r="AU9">
        <v>60</v>
      </c>
      <c r="AV9" t="s">
        <v>110</v>
      </c>
      <c r="AX9">
        <v>1</v>
      </c>
      <c r="AY9">
        <v>60</v>
      </c>
      <c r="AZ9" t="s">
        <v>110</v>
      </c>
      <c r="BC9">
        <v>70</v>
      </c>
      <c r="BD9" t="s">
        <v>110</v>
      </c>
      <c r="CY9">
        <v>90</v>
      </c>
      <c r="CZ9" t="s">
        <v>110</v>
      </c>
      <c r="DC9">
        <v>90</v>
      </c>
      <c r="DD9" t="s">
        <v>110</v>
      </c>
      <c r="DG9">
        <v>90</v>
      </c>
      <c r="DH9" t="s">
        <v>110</v>
      </c>
      <c r="PS9" s="3">
        <f t="shared" si="33"/>
        <v>0</v>
      </c>
      <c r="PT9" s="3">
        <f t="shared" si="34"/>
        <v>0</v>
      </c>
      <c r="PU9" s="3">
        <f t="shared" si="35"/>
        <v>0</v>
      </c>
      <c r="PV9">
        <f t="shared" si="3"/>
        <v>0</v>
      </c>
      <c r="PW9">
        <f t="shared" si="36"/>
        <v>6</v>
      </c>
    </row>
    <row r="10" spans="1:439" x14ac:dyDescent="0.2">
      <c r="A10" s="2" t="s">
        <v>119</v>
      </c>
      <c r="B10">
        <f t="shared" si="37"/>
        <v>376</v>
      </c>
      <c r="C10">
        <f t="shared" si="4"/>
        <v>81</v>
      </c>
      <c r="D10">
        <f t="shared" si="5"/>
        <v>0</v>
      </c>
      <c r="E10">
        <f t="shared" si="6"/>
        <v>0</v>
      </c>
      <c r="F10">
        <f t="shared" si="7"/>
        <v>295</v>
      </c>
      <c r="G10">
        <f t="shared" si="8"/>
        <v>7</v>
      </c>
      <c r="H10" s="3">
        <f t="shared" si="9"/>
        <v>3</v>
      </c>
      <c r="I10" s="3">
        <f t="shared" si="10"/>
        <v>4</v>
      </c>
      <c r="J10" s="3">
        <f t="shared" si="11"/>
        <v>0</v>
      </c>
      <c r="K10">
        <f t="shared" si="12"/>
        <v>1</v>
      </c>
      <c r="L10" s="3">
        <f t="shared" si="13"/>
        <v>1</v>
      </c>
      <c r="M10" s="3">
        <f t="shared" si="14"/>
        <v>0</v>
      </c>
      <c r="N10" s="3">
        <f t="shared" si="15"/>
        <v>0</v>
      </c>
      <c r="O10">
        <f t="shared" si="16"/>
        <v>0</v>
      </c>
      <c r="P10" s="3">
        <f t="shared" si="17"/>
        <v>0</v>
      </c>
      <c r="Q10" s="3">
        <f t="shared" si="18"/>
        <v>0</v>
      </c>
      <c r="R10" s="3">
        <f t="shared" si="19"/>
        <v>0</v>
      </c>
      <c r="S10">
        <f t="shared" si="20"/>
        <v>0</v>
      </c>
      <c r="T10" s="3">
        <f t="shared" si="0"/>
        <v>0</v>
      </c>
      <c r="U10" s="3">
        <f t="shared" si="1"/>
        <v>0</v>
      </c>
      <c r="V10" s="3">
        <f t="shared" si="2"/>
        <v>0</v>
      </c>
      <c r="W10" s="3">
        <f t="shared" si="21"/>
        <v>0</v>
      </c>
      <c r="X10" s="4">
        <f t="shared" si="22"/>
        <v>0</v>
      </c>
      <c r="Y10" s="4">
        <f t="shared" si="23"/>
        <v>0</v>
      </c>
      <c r="Z10" s="4">
        <f t="shared" si="24"/>
        <v>0</v>
      </c>
      <c r="AA10">
        <f t="shared" si="25"/>
        <v>0</v>
      </c>
      <c r="AB10">
        <f t="shared" si="26"/>
        <v>0</v>
      </c>
      <c r="AC10">
        <f t="shared" si="27"/>
        <v>0</v>
      </c>
      <c r="AD10">
        <f t="shared" si="28"/>
        <v>0</v>
      </c>
      <c r="AE10">
        <f t="shared" si="29"/>
        <v>0</v>
      </c>
      <c r="AF10">
        <f t="shared" si="30"/>
        <v>0</v>
      </c>
      <c r="AG10">
        <f t="shared" si="31"/>
        <v>0</v>
      </c>
      <c r="AH10">
        <f t="shared" si="32"/>
        <v>0</v>
      </c>
      <c r="AI10">
        <v>45</v>
      </c>
      <c r="AJ10" t="s">
        <v>136</v>
      </c>
      <c r="AM10">
        <v>45</v>
      </c>
      <c r="AN10" t="s">
        <v>136</v>
      </c>
      <c r="AQ10">
        <v>45</v>
      </c>
      <c r="AR10" t="s">
        <v>110</v>
      </c>
      <c r="AU10">
        <v>45</v>
      </c>
      <c r="AV10" t="s">
        <v>136</v>
      </c>
      <c r="AY10">
        <v>45</v>
      </c>
      <c r="AZ10" t="s">
        <v>136</v>
      </c>
      <c r="BC10">
        <v>70</v>
      </c>
      <c r="BD10" t="s">
        <v>110</v>
      </c>
      <c r="CY10">
        <v>81</v>
      </c>
      <c r="CZ10" t="s">
        <v>110</v>
      </c>
      <c r="DD10" t="s">
        <v>139</v>
      </c>
      <c r="DH10" t="s">
        <v>139</v>
      </c>
      <c r="PS10" s="3">
        <f t="shared" si="33"/>
        <v>2</v>
      </c>
      <c r="PT10" s="3">
        <f t="shared" si="34"/>
        <v>2</v>
      </c>
      <c r="PU10" s="3">
        <f t="shared" si="35"/>
        <v>0</v>
      </c>
      <c r="PV10">
        <f t="shared" si="3"/>
        <v>0</v>
      </c>
      <c r="PW10">
        <f t="shared" si="36"/>
        <v>6</v>
      </c>
    </row>
    <row r="11" spans="1:439" x14ac:dyDescent="0.2">
      <c r="A11" s="2" t="s">
        <v>120</v>
      </c>
      <c r="B11">
        <f t="shared" si="37"/>
        <v>467</v>
      </c>
      <c r="C11">
        <f t="shared" si="4"/>
        <v>177</v>
      </c>
      <c r="D11">
        <f t="shared" si="5"/>
        <v>90</v>
      </c>
      <c r="E11">
        <f t="shared" si="6"/>
        <v>0</v>
      </c>
      <c r="F11">
        <f t="shared" si="7"/>
        <v>200</v>
      </c>
      <c r="G11">
        <f t="shared" si="8"/>
        <v>9</v>
      </c>
      <c r="H11" s="3">
        <f t="shared" si="9"/>
        <v>7</v>
      </c>
      <c r="I11" s="3">
        <f t="shared" si="10"/>
        <v>2</v>
      </c>
      <c r="J11" s="3">
        <f t="shared" si="11"/>
        <v>0</v>
      </c>
      <c r="K11">
        <f t="shared" si="12"/>
        <v>3</v>
      </c>
      <c r="L11" s="3">
        <f t="shared" si="13"/>
        <v>2</v>
      </c>
      <c r="M11" s="3">
        <f t="shared" si="14"/>
        <v>1</v>
      </c>
      <c r="N11" s="3">
        <f t="shared" si="15"/>
        <v>0</v>
      </c>
      <c r="O11">
        <f t="shared" si="16"/>
        <v>1</v>
      </c>
      <c r="P11" s="3">
        <f t="shared" si="17"/>
        <v>1</v>
      </c>
      <c r="Q11" s="3">
        <f t="shared" si="18"/>
        <v>0</v>
      </c>
      <c r="R11" s="3">
        <f t="shared" si="19"/>
        <v>0</v>
      </c>
      <c r="S11">
        <f t="shared" si="20"/>
        <v>0</v>
      </c>
      <c r="T11" s="3">
        <f t="shared" si="0"/>
        <v>0</v>
      </c>
      <c r="U11" s="3">
        <f t="shared" si="1"/>
        <v>0</v>
      </c>
      <c r="V11" s="3">
        <f t="shared" si="2"/>
        <v>0</v>
      </c>
      <c r="W11" s="3">
        <f t="shared" si="21"/>
        <v>0</v>
      </c>
      <c r="X11" s="4">
        <f t="shared" si="22"/>
        <v>0</v>
      </c>
      <c r="Y11" s="4">
        <f t="shared" si="23"/>
        <v>0</v>
      </c>
      <c r="Z11" s="4">
        <f t="shared" si="24"/>
        <v>0</v>
      </c>
      <c r="AA11">
        <f t="shared" si="25"/>
        <v>0</v>
      </c>
      <c r="AB11">
        <f t="shared" si="26"/>
        <v>0</v>
      </c>
      <c r="AC11">
        <f t="shared" si="27"/>
        <v>0</v>
      </c>
      <c r="AD11">
        <f t="shared" si="28"/>
        <v>0</v>
      </c>
      <c r="AE11">
        <f t="shared" si="29"/>
        <v>0</v>
      </c>
      <c r="AF11">
        <f t="shared" si="30"/>
        <v>0</v>
      </c>
      <c r="AG11">
        <f t="shared" si="31"/>
        <v>0</v>
      </c>
      <c r="AH11">
        <f t="shared" si="32"/>
        <v>0</v>
      </c>
      <c r="AI11">
        <v>45</v>
      </c>
      <c r="AJ11" t="s">
        <v>110</v>
      </c>
      <c r="AM11">
        <v>45</v>
      </c>
      <c r="AN11" t="s">
        <v>110</v>
      </c>
      <c r="AU11">
        <v>45</v>
      </c>
      <c r="AV11" t="s">
        <v>110</v>
      </c>
      <c r="AY11">
        <v>45</v>
      </c>
      <c r="AZ11" t="s">
        <v>110</v>
      </c>
      <c r="BC11">
        <v>20</v>
      </c>
      <c r="BD11" t="s">
        <v>136</v>
      </c>
      <c r="CY11">
        <v>9</v>
      </c>
      <c r="CZ11" t="s">
        <v>136</v>
      </c>
      <c r="DC11">
        <v>78</v>
      </c>
      <c r="DD11" t="s">
        <v>110</v>
      </c>
      <c r="DG11">
        <v>90</v>
      </c>
      <c r="DH11" t="s">
        <v>110</v>
      </c>
      <c r="GY11">
        <v>90</v>
      </c>
      <c r="GZ11" t="s">
        <v>110</v>
      </c>
      <c r="PS11" s="3">
        <f t="shared" si="33"/>
        <v>0</v>
      </c>
      <c r="PT11" s="3">
        <f t="shared" si="34"/>
        <v>0</v>
      </c>
      <c r="PU11" s="3">
        <f t="shared" si="35"/>
        <v>0</v>
      </c>
      <c r="PV11">
        <f t="shared" si="3"/>
        <v>0</v>
      </c>
      <c r="PW11">
        <f t="shared" si="36"/>
        <v>5</v>
      </c>
    </row>
    <row r="12" spans="1:439" x14ac:dyDescent="0.2">
      <c r="A12" s="2" t="s">
        <v>121</v>
      </c>
      <c r="B12">
        <f t="shared" si="37"/>
        <v>505</v>
      </c>
      <c r="C12">
        <f t="shared" si="4"/>
        <v>139</v>
      </c>
      <c r="D12">
        <f t="shared" si="5"/>
        <v>0</v>
      </c>
      <c r="E12">
        <f t="shared" si="6"/>
        <v>0</v>
      </c>
      <c r="F12">
        <f t="shared" si="7"/>
        <v>366</v>
      </c>
      <c r="G12">
        <f t="shared" si="8"/>
        <v>8</v>
      </c>
      <c r="H12" s="3">
        <f t="shared" si="9"/>
        <v>7</v>
      </c>
      <c r="I12" s="3">
        <f t="shared" si="10"/>
        <v>1</v>
      </c>
      <c r="J12" s="3">
        <f t="shared" si="11"/>
        <v>0</v>
      </c>
      <c r="K12">
        <f t="shared" si="12"/>
        <v>2</v>
      </c>
      <c r="L12" s="3">
        <f t="shared" si="13"/>
        <v>2</v>
      </c>
      <c r="M12" s="3">
        <f t="shared" si="14"/>
        <v>0</v>
      </c>
      <c r="N12" s="3">
        <f t="shared" si="15"/>
        <v>0</v>
      </c>
      <c r="O12">
        <f t="shared" si="16"/>
        <v>0</v>
      </c>
      <c r="P12" s="3">
        <f t="shared" si="17"/>
        <v>0</v>
      </c>
      <c r="Q12" s="3">
        <f t="shared" si="18"/>
        <v>0</v>
      </c>
      <c r="R12" s="3">
        <f t="shared" si="19"/>
        <v>0</v>
      </c>
      <c r="S12">
        <f t="shared" si="20"/>
        <v>0</v>
      </c>
      <c r="T12" s="3">
        <f t="shared" si="0"/>
        <v>0</v>
      </c>
      <c r="U12" s="3">
        <f t="shared" si="1"/>
        <v>0</v>
      </c>
      <c r="V12" s="3">
        <f t="shared" si="2"/>
        <v>0</v>
      </c>
      <c r="W12" s="3">
        <f t="shared" si="21"/>
        <v>0</v>
      </c>
      <c r="X12" s="4">
        <f t="shared" si="22"/>
        <v>0</v>
      </c>
      <c r="Y12" s="4">
        <f t="shared" si="23"/>
        <v>0</v>
      </c>
      <c r="Z12" s="4">
        <f t="shared" si="24"/>
        <v>0</v>
      </c>
      <c r="AA12">
        <f t="shared" si="25"/>
        <v>0</v>
      </c>
      <c r="AB12">
        <f t="shared" si="26"/>
        <v>0</v>
      </c>
      <c r="AC12">
        <f t="shared" si="27"/>
        <v>0</v>
      </c>
      <c r="AD12">
        <f t="shared" si="28"/>
        <v>0</v>
      </c>
      <c r="AE12">
        <f t="shared" si="29"/>
        <v>0</v>
      </c>
      <c r="AF12">
        <f t="shared" si="30"/>
        <v>0</v>
      </c>
      <c r="AG12">
        <f t="shared" si="31"/>
        <v>0</v>
      </c>
      <c r="AH12">
        <f t="shared" si="32"/>
        <v>0</v>
      </c>
      <c r="AI12">
        <v>70</v>
      </c>
      <c r="AJ12" t="s">
        <v>110</v>
      </c>
      <c r="AM12">
        <v>45</v>
      </c>
      <c r="AN12" t="s">
        <v>110</v>
      </c>
      <c r="AQ12">
        <v>45</v>
      </c>
      <c r="AR12" t="s">
        <v>136</v>
      </c>
      <c r="AU12">
        <v>60</v>
      </c>
      <c r="AV12" t="s">
        <v>110</v>
      </c>
      <c r="AY12">
        <v>70</v>
      </c>
      <c r="AZ12" t="s">
        <v>110</v>
      </c>
      <c r="BC12">
        <v>76</v>
      </c>
      <c r="BD12" t="s">
        <v>110</v>
      </c>
      <c r="CY12">
        <v>90</v>
      </c>
      <c r="CZ12" t="s">
        <v>110</v>
      </c>
      <c r="DC12">
        <v>49</v>
      </c>
      <c r="DD12" t="s">
        <v>110</v>
      </c>
      <c r="DH12" t="s">
        <v>139</v>
      </c>
      <c r="PS12" s="3">
        <f t="shared" si="33"/>
        <v>1</v>
      </c>
      <c r="PT12" s="3">
        <f t="shared" si="34"/>
        <v>1</v>
      </c>
      <c r="PU12" s="3">
        <f t="shared" si="35"/>
        <v>0</v>
      </c>
      <c r="PV12">
        <f t="shared" si="3"/>
        <v>0</v>
      </c>
      <c r="PW12">
        <f t="shared" si="36"/>
        <v>6</v>
      </c>
    </row>
    <row r="13" spans="1:439" x14ac:dyDescent="0.2">
      <c r="A13" s="2" t="s">
        <v>122</v>
      </c>
      <c r="B13">
        <f t="shared" si="37"/>
        <v>395</v>
      </c>
      <c r="C13">
        <f t="shared" si="4"/>
        <v>155</v>
      </c>
      <c r="D13">
        <f t="shared" si="5"/>
        <v>0</v>
      </c>
      <c r="E13">
        <f t="shared" si="6"/>
        <v>0</v>
      </c>
      <c r="F13">
        <f t="shared" si="7"/>
        <v>240</v>
      </c>
      <c r="G13">
        <f t="shared" si="8"/>
        <v>7</v>
      </c>
      <c r="H13" s="3">
        <f t="shared" si="9"/>
        <v>6</v>
      </c>
      <c r="I13" s="3">
        <f t="shared" si="10"/>
        <v>1</v>
      </c>
      <c r="J13" s="3">
        <f t="shared" si="11"/>
        <v>0</v>
      </c>
      <c r="K13">
        <f t="shared" si="12"/>
        <v>2</v>
      </c>
      <c r="L13" s="3">
        <f t="shared" si="13"/>
        <v>2</v>
      </c>
      <c r="M13" s="3">
        <f t="shared" si="14"/>
        <v>0</v>
      </c>
      <c r="N13" s="3">
        <f t="shared" si="15"/>
        <v>0</v>
      </c>
      <c r="O13">
        <f t="shared" si="16"/>
        <v>0</v>
      </c>
      <c r="P13" s="3">
        <f t="shared" si="17"/>
        <v>0</v>
      </c>
      <c r="Q13" s="3">
        <f t="shared" si="18"/>
        <v>0</v>
      </c>
      <c r="R13" s="3">
        <f t="shared" si="19"/>
        <v>0</v>
      </c>
      <c r="S13">
        <f t="shared" si="20"/>
        <v>0</v>
      </c>
      <c r="T13" s="3">
        <f t="shared" si="0"/>
        <v>0</v>
      </c>
      <c r="U13" s="3">
        <f t="shared" si="1"/>
        <v>0</v>
      </c>
      <c r="V13" s="3">
        <f t="shared" si="2"/>
        <v>0</v>
      </c>
      <c r="W13" s="3">
        <f t="shared" si="21"/>
        <v>0</v>
      </c>
      <c r="X13" s="4">
        <f t="shared" si="22"/>
        <v>0</v>
      </c>
      <c r="Y13" s="4">
        <f t="shared" si="23"/>
        <v>0</v>
      </c>
      <c r="Z13" s="4">
        <f t="shared" si="24"/>
        <v>0</v>
      </c>
      <c r="AA13">
        <f t="shared" si="25"/>
        <v>0</v>
      </c>
      <c r="AB13">
        <f t="shared" si="26"/>
        <v>0</v>
      </c>
      <c r="AC13">
        <f t="shared" si="27"/>
        <v>0</v>
      </c>
      <c r="AD13">
        <f t="shared" si="28"/>
        <v>0</v>
      </c>
      <c r="AE13">
        <f t="shared" si="29"/>
        <v>0</v>
      </c>
      <c r="AF13">
        <f t="shared" si="30"/>
        <v>0</v>
      </c>
      <c r="AG13">
        <f t="shared" si="31"/>
        <v>0</v>
      </c>
      <c r="AH13">
        <f t="shared" si="32"/>
        <v>0</v>
      </c>
      <c r="AM13">
        <v>30</v>
      </c>
      <c r="AN13" t="s">
        <v>136</v>
      </c>
      <c r="AQ13">
        <v>45</v>
      </c>
      <c r="AR13" t="s">
        <v>110</v>
      </c>
      <c r="AU13">
        <v>45</v>
      </c>
      <c r="AV13" t="s">
        <v>110</v>
      </c>
      <c r="AY13">
        <v>60</v>
      </c>
      <c r="AZ13" t="s">
        <v>110</v>
      </c>
      <c r="BC13">
        <v>60</v>
      </c>
      <c r="BD13" t="s">
        <v>110</v>
      </c>
      <c r="CZ13" t="s">
        <v>139</v>
      </c>
      <c r="DC13">
        <v>65</v>
      </c>
      <c r="DD13" t="s">
        <v>110</v>
      </c>
      <c r="DG13">
        <v>90</v>
      </c>
      <c r="DH13" t="s">
        <v>110</v>
      </c>
      <c r="PS13" s="3">
        <f t="shared" si="33"/>
        <v>1</v>
      </c>
      <c r="PT13" s="3">
        <f t="shared" si="34"/>
        <v>1</v>
      </c>
      <c r="PU13" s="3">
        <f t="shared" si="35"/>
        <v>0</v>
      </c>
      <c r="PV13">
        <f t="shared" si="3"/>
        <v>0</v>
      </c>
      <c r="PW13">
        <f t="shared" si="36"/>
        <v>5</v>
      </c>
    </row>
    <row r="14" spans="1:439" x14ac:dyDescent="0.2">
      <c r="A14" s="2" t="s">
        <v>123</v>
      </c>
      <c r="B14">
        <f t="shared" si="37"/>
        <v>535</v>
      </c>
      <c r="C14">
        <f t="shared" si="4"/>
        <v>190</v>
      </c>
      <c r="D14">
        <f t="shared" si="5"/>
        <v>90</v>
      </c>
      <c r="E14">
        <f t="shared" si="6"/>
        <v>0</v>
      </c>
      <c r="F14">
        <f t="shared" si="7"/>
        <v>255</v>
      </c>
      <c r="G14">
        <f t="shared" si="8"/>
        <v>10</v>
      </c>
      <c r="H14" s="3">
        <f t="shared" si="9"/>
        <v>5</v>
      </c>
      <c r="I14" s="3">
        <f t="shared" si="10"/>
        <v>5</v>
      </c>
      <c r="J14" s="3">
        <f t="shared" si="11"/>
        <v>0</v>
      </c>
      <c r="K14">
        <f t="shared" si="12"/>
        <v>3</v>
      </c>
      <c r="L14" s="3">
        <f t="shared" si="13"/>
        <v>2</v>
      </c>
      <c r="M14" s="3">
        <f t="shared" si="14"/>
        <v>1</v>
      </c>
      <c r="N14" s="3">
        <f t="shared" si="15"/>
        <v>0</v>
      </c>
      <c r="O14">
        <f t="shared" si="16"/>
        <v>1</v>
      </c>
      <c r="P14" s="3">
        <f t="shared" si="17"/>
        <v>1</v>
      </c>
      <c r="Q14" s="3">
        <f t="shared" si="18"/>
        <v>0</v>
      </c>
      <c r="R14" s="3">
        <f t="shared" si="19"/>
        <v>0</v>
      </c>
      <c r="S14">
        <f t="shared" si="20"/>
        <v>0</v>
      </c>
      <c r="T14" s="3">
        <f t="shared" si="0"/>
        <v>0</v>
      </c>
      <c r="U14" s="3">
        <f t="shared" si="1"/>
        <v>0</v>
      </c>
      <c r="V14" s="3">
        <f t="shared" si="2"/>
        <v>0</v>
      </c>
      <c r="W14" s="3">
        <f t="shared" si="21"/>
        <v>0</v>
      </c>
      <c r="X14" s="4">
        <f t="shared" si="22"/>
        <v>0</v>
      </c>
      <c r="Y14" s="4">
        <f t="shared" si="23"/>
        <v>0</v>
      </c>
      <c r="Z14" s="4">
        <f t="shared" si="24"/>
        <v>0</v>
      </c>
      <c r="AA14">
        <f t="shared" si="25"/>
        <v>0</v>
      </c>
      <c r="AB14">
        <f t="shared" si="26"/>
        <v>0</v>
      </c>
      <c r="AC14">
        <f t="shared" si="27"/>
        <v>0</v>
      </c>
      <c r="AD14">
        <f t="shared" si="28"/>
        <v>0</v>
      </c>
      <c r="AE14">
        <f t="shared" si="29"/>
        <v>0</v>
      </c>
      <c r="AF14">
        <f t="shared" si="30"/>
        <v>0</v>
      </c>
      <c r="AG14">
        <f t="shared" si="31"/>
        <v>0</v>
      </c>
      <c r="AH14">
        <f t="shared" si="32"/>
        <v>0</v>
      </c>
      <c r="AI14">
        <v>45</v>
      </c>
      <c r="AJ14" t="s">
        <v>110</v>
      </c>
      <c r="AM14">
        <v>45</v>
      </c>
      <c r="AN14" t="s">
        <v>136</v>
      </c>
      <c r="AQ14">
        <v>45</v>
      </c>
      <c r="AR14" t="s">
        <v>110</v>
      </c>
      <c r="AU14">
        <v>45</v>
      </c>
      <c r="AV14" t="s">
        <v>136</v>
      </c>
      <c r="AY14">
        <v>45</v>
      </c>
      <c r="AZ14" t="s">
        <v>136</v>
      </c>
      <c r="BC14">
        <v>30</v>
      </c>
      <c r="BD14" t="s">
        <v>136</v>
      </c>
      <c r="CY14">
        <v>90</v>
      </c>
      <c r="CZ14" t="s">
        <v>110</v>
      </c>
      <c r="DC14">
        <v>25</v>
      </c>
      <c r="DD14" t="s">
        <v>136</v>
      </c>
      <c r="DG14">
        <v>75</v>
      </c>
      <c r="DH14" t="s">
        <v>110</v>
      </c>
      <c r="GY14">
        <v>90</v>
      </c>
      <c r="GZ14" t="s">
        <v>110</v>
      </c>
      <c r="PS14" s="3">
        <f t="shared" si="33"/>
        <v>0</v>
      </c>
      <c r="PT14" s="3">
        <f t="shared" si="34"/>
        <v>0</v>
      </c>
      <c r="PU14" s="3">
        <f t="shared" si="35"/>
        <v>0</v>
      </c>
      <c r="PV14">
        <f t="shared" si="3"/>
        <v>0</v>
      </c>
      <c r="PW14">
        <f t="shared" si="36"/>
        <v>6</v>
      </c>
    </row>
    <row r="15" spans="1:439" x14ac:dyDescent="0.2">
      <c r="A15" s="2" t="s">
        <v>124</v>
      </c>
      <c r="B15">
        <f t="shared" si="37"/>
        <v>553</v>
      </c>
      <c r="C15">
        <f t="shared" si="4"/>
        <v>179</v>
      </c>
      <c r="D15">
        <f t="shared" si="5"/>
        <v>59</v>
      </c>
      <c r="E15">
        <f t="shared" si="6"/>
        <v>0</v>
      </c>
      <c r="F15">
        <f t="shared" si="7"/>
        <v>315</v>
      </c>
      <c r="G15">
        <f t="shared" si="8"/>
        <v>10</v>
      </c>
      <c r="H15" s="3">
        <f t="shared" si="9"/>
        <v>8</v>
      </c>
      <c r="I15" s="3">
        <f t="shared" si="10"/>
        <v>2</v>
      </c>
      <c r="J15" s="3">
        <f t="shared" si="11"/>
        <v>0</v>
      </c>
      <c r="K15">
        <f t="shared" si="12"/>
        <v>3</v>
      </c>
      <c r="L15" s="3">
        <f t="shared" si="13"/>
        <v>2</v>
      </c>
      <c r="M15" s="3">
        <f t="shared" si="14"/>
        <v>1</v>
      </c>
      <c r="N15" s="3">
        <f t="shared" si="15"/>
        <v>0</v>
      </c>
      <c r="O15">
        <f t="shared" si="16"/>
        <v>1</v>
      </c>
      <c r="P15" s="3">
        <f t="shared" si="17"/>
        <v>1</v>
      </c>
      <c r="Q15" s="3">
        <f t="shared" si="18"/>
        <v>0</v>
      </c>
      <c r="R15" s="3">
        <f t="shared" si="19"/>
        <v>0</v>
      </c>
      <c r="S15">
        <f t="shared" si="20"/>
        <v>0</v>
      </c>
      <c r="T15" s="3">
        <f t="shared" si="0"/>
        <v>0</v>
      </c>
      <c r="U15" s="3">
        <f t="shared" si="1"/>
        <v>0</v>
      </c>
      <c r="V15" s="3">
        <f t="shared" si="2"/>
        <v>0</v>
      </c>
      <c r="W15" s="3">
        <f t="shared" si="21"/>
        <v>4</v>
      </c>
      <c r="X15" s="4">
        <f t="shared" si="22"/>
        <v>2</v>
      </c>
      <c r="Y15" s="4">
        <f t="shared" si="23"/>
        <v>0</v>
      </c>
      <c r="Z15" s="4">
        <f t="shared" si="24"/>
        <v>0</v>
      </c>
      <c r="AA15">
        <f t="shared" si="25"/>
        <v>2</v>
      </c>
      <c r="AB15">
        <f t="shared" si="26"/>
        <v>0</v>
      </c>
      <c r="AC15">
        <f t="shared" si="27"/>
        <v>0</v>
      </c>
      <c r="AD15">
        <f t="shared" si="28"/>
        <v>0</v>
      </c>
      <c r="AE15">
        <f t="shared" si="29"/>
        <v>2</v>
      </c>
      <c r="AF15">
        <f t="shared" si="30"/>
        <v>0</v>
      </c>
      <c r="AG15">
        <f t="shared" si="31"/>
        <v>0</v>
      </c>
      <c r="AH15">
        <f t="shared" si="32"/>
        <v>0</v>
      </c>
      <c r="AI15">
        <v>45</v>
      </c>
      <c r="AJ15" t="s">
        <v>136</v>
      </c>
      <c r="AM15">
        <v>45</v>
      </c>
      <c r="AN15" t="s">
        <v>110</v>
      </c>
      <c r="AQ15">
        <v>45</v>
      </c>
      <c r="AR15" t="s">
        <v>110</v>
      </c>
      <c r="AU15">
        <v>60</v>
      </c>
      <c r="AV15" t="s">
        <v>110</v>
      </c>
      <c r="AW15">
        <v>1</v>
      </c>
      <c r="AY15">
        <v>60</v>
      </c>
      <c r="AZ15" t="s">
        <v>110</v>
      </c>
      <c r="BC15">
        <v>60</v>
      </c>
      <c r="BD15" t="s">
        <v>110</v>
      </c>
      <c r="BE15">
        <v>1</v>
      </c>
      <c r="CY15">
        <v>76</v>
      </c>
      <c r="CZ15" t="s">
        <v>110</v>
      </c>
      <c r="DA15">
        <v>1</v>
      </c>
      <c r="DC15">
        <v>72</v>
      </c>
      <c r="DD15" t="s">
        <v>110</v>
      </c>
      <c r="DE15">
        <v>1</v>
      </c>
      <c r="DG15">
        <v>31</v>
      </c>
      <c r="DH15" t="s">
        <v>136</v>
      </c>
      <c r="GY15">
        <v>59</v>
      </c>
      <c r="GZ15" t="s">
        <v>110</v>
      </c>
      <c r="PS15" s="3">
        <f t="shared" si="33"/>
        <v>0</v>
      </c>
      <c r="PT15" s="3">
        <f t="shared" si="34"/>
        <v>0</v>
      </c>
      <c r="PU15" s="3">
        <f t="shared" si="35"/>
        <v>0</v>
      </c>
      <c r="PV15">
        <f t="shared" si="3"/>
        <v>0</v>
      </c>
      <c r="PW15">
        <f t="shared" si="36"/>
        <v>6</v>
      </c>
    </row>
    <row r="16" spans="1:439" x14ac:dyDescent="0.2">
      <c r="A16" s="2" t="s">
        <v>125</v>
      </c>
      <c r="B16">
        <f t="shared" si="37"/>
        <v>543</v>
      </c>
      <c r="C16">
        <f t="shared" si="4"/>
        <v>270</v>
      </c>
      <c r="D16">
        <f t="shared" si="5"/>
        <v>18</v>
      </c>
      <c r="E16">
        <f t="shared" si="6"/>
        <v>0</v>
      </c>
      <c r="F16">
        <f t="shared" si="7"/>
        <v>255</v>
      </c>
      <c r="G16">
        <f t="shared" si="8"/>
        <v>9</v>
      </c>
      <c r="H16" s="3">
        <f t="shared" si="9"/>
        <v>7</v>
      </c>
      <c r="I16" s="3">
        <f t="shared" si="10"/>
        <v>2</v>
      </c>
      <c r="J16" s="3">
        <f t="shared" si="11"/>
        <v>0</v>
      </c>
      <c r="K16">
        <f t="shared" si="12"/>
        <v>3</v>
      </c>
      <c r="L16" s="3">
        <f t="shared" si="13"/>
        <v>3</v>
      </c>
      <c r="M16" s="3">
        <f t="shared" si="14"/>
        <v>0</v>
      </c>
      <c r="N16" s="3">
        <f t="shared" si="15"/>
        <v>0</v>
      </c>
      <c r="O16">
        <f t="shared" si="16"/>
        <v>1</v>
      </c>
      <c r="P16" s="3">
        <f t="shared" si="17"/>
        <v>0</v>
      </c>
      <c r="Q16" s="3">
        <f t="shared" si="18"/>
        <v>1</v>
      </c>
      <c r="R16" s="3">
        <f t="shared" si="19"/>
        <v>0</v>
      </c>
      <c r="S16">
        <f t="shared" si="20"/>
        <v>0</v>
      </c>
      <c r="T16" s="3">
        <f t="shared" si="0"/>
        <v>0</v>
      </c>
      <c r="U16" s="3">
        <f t="shared" si="1"/>
        <v>0</v>
      </c>
      <c r="V16" s="3">
        <f t="shared" si="2"/>
        <v>0</v>
      </c>
      <c r="W16" s="3">
        <f t="shared" si="21"/>
        <v>1</v>
      </c>
      <c r="X16" s="4">
        <f t="shared" si="22"/>
        <v>1</v>
      </c>
      <c r="Y16" s="4">
        <f t="shared" si="23"/>
        <v>2</v>
      </c>
      <c r="Z16" s="4">
        <f t="shared" si="24"/>
        <v>1</v>
      </c>
      <c r="AA16">
        <f t="shared" si="25"/>
        <v>0</v>
      </c>
      <c r="AB16">
        <f t="shared" si="26"/>
        <v>1</v>
      </c>
      <c r="AC16">
        <f t="shared" si="27"/>
        <v>1</v>
      </c>
      <c r="AD16">
        <f t="shared" si="28"/>
        <v>0</v>
      </c>
      <c r="AE16">
        <f t="shared" si="29"/>
        <v>0</v>
      </c>
      <c r="AF16">
        <f t="shared" si="30"/>
        <v>1</v>
      </c>
      <c r="AG16">
        <f t="shared" si="31"/>
        <v>0</v>
      </c>
      <c r="AH16">
        <f t="shared" si="32"/>
        <v>0</v>
      </c>
      <c r="AM16">
        <v>45</v>
      </c>
      <c r="AN16" t="s">
        <v>136</v>
      </c>
      <c r="AP16">
        <v>1</v>
      </c>
      <c r="AQ16">
        <v>45</v>
      </c>
      <c r="AR16" t="s">
        <v>110</v>
      </c>
      <c r="AU16">
        <v>45</v>
      </c>
      <c r="AV16" t="s">
        <v>110</v>
      </c>
      <c r="AY16">
        <v>60</v>
      </c>
      <c r="AZ16" t="s">
        <v>110</v>
      </c>
      <c r="BC16">
        <v>60</v>
      </c>
      <c r="BD16" t="s">
        <v>110</v>
      </c>
      <c r="CY16">
        <v>90</v>
      </c>
      <c r="CZ16" t="s">
        <v>110</v>
      </c>
      <c r="DC16">
        <v>90</v>
      </c>
      <c r="DD16" t="s">
        <v>110</v>
      </c>
      <c r="DF16">
        <v>1</v>
      </c>
      <c r="DG16">
        <v>90</v>
      </c>
      <c r="DH16" t="s">
        <v>110</v>
      </c>
      <c r="GY16">
        <v>18</v>
      </c>
      <c r="GZ16" t="s">
        <v>136</v>
      </c>
      <c r="HA16">
        <v>1</v>
      </c>
      <c r="PS16" s="3">
        <f t="shared" si="33"/>
        <v>0</v>
      </c>
      <c r="PT16" s="3">
        <f t="shared" si="34"/>
        <v>0</v>
      </c>
      <c r="PU16" s="3">
        <f t="shared" si="35"/>
        <v>0</v>
      </c>
      <c r="PV16">
        <f t="shared" si="3"/>
        <v>0</v>
      </c>
      <c r="PW16">
        <f t="shared" si="36"/>
        <v>5</v>
      </c>
    </row>
    <row r="17" spans="1:439" x14ac:dyDescent="0.2">
      <c r="A17" s="2" t="s">
        <v>126</v>
      </c>
      <c r="B17">
        <f t="shared" si="37"/>
        <v>180</v>
      </c>
      <c r="C17">
        <f t="shared" si="4"/>
        <v>0</v>
      </c>
      <c r="D17">
        <f t="shared" si="5"/>
        <v>0</v>
      </c>
      <c r="E17">
        <f t="shared" si="6"/>
        <v>0</v>
      </c>
      <c r="F17">
        <f t="shared" si="7"/>
        <v>180</v>
      </c>
      <c r="G17">
        <f t="shared" si="8"/>
        <v>4</v>
      </c>
      <c r="H17" s="3">
        <f t="shared" si="9"/>
        <v>2</v>
      </c>
      <c r="I17" s="3">
        <f t="shared" si="10"/>
        <v>2</v>
      </c>
      <c r="J17" s="3">
        <f t="shared" si="11"/>
        <v>0</v>
      </c>
      <c r="K17">
        <f t="shared" si="12"/>
        <v>0</v>
      </c>
      <c r="L17" s="3">
        <f t="shared" si="13"/>
        <v>0</v>
      </c>
      <c r="M17" s="3">
        <f t="shared" si="14"/>
        <v>0</v>
      </c>
      <c r="N17" s="3">
        <f t="shared" si="15"/>
        <v>0</v>
      </c>
      <c r="O17">
        <f t="shared" si="16"/>
        <v>0</v>
      </c>
      <c r="P17" s="3">
        <f t="shared" si="17"/>
        <v>0</v>
      </c>
      <c r="Q17" s="3">
        <f t="shared" si="18"/>
        <v>0</v>
      </c>
      <c r="R17" s="3">
        <f t="shared" si="19"/>
        <v>0</v>
      </c>
      <c r="S17">
        <f t="shared" si="20"/>
        <v>0</v>
      </c>
      <c r="T17" s="3">
        <f t="shared" si="0"/>
        <v>0</v>
      </c>
      <c r="U17" s="3">
        <f t="shared" si="1"/>
        <v>0</v>
      </c>
      <c r="V17" s="3">
        <f t="shared" si="2"/>
        <v>0</v>
      </c>
      <c r="W17" s="3">
        <f t="shared" si="21"/>
        <v>1</v>
      </c>
      <c r="X17" s="4">
        <f t="shared" si="22"/>
        <v>0</v>
      </c>
      <c r="Y17" s="4">
        <f t="shared" si="23"/>
        <v>1</v>
      </c>
      <c r="Z17" s="4">
        <f t="shared" si="24"/>
        <v>0</v>
      </c>
      <c r="AA17">
        <f t="shared" si="25"/>
        <v>0</v>
      </c>
      <c r="AB17">
        <f t="shared" si="26"/>
        <v>0</v>
      </c>
      <c r="AC17">
        <f t="shared" si="27"/>
        <v>0</v>
      </c>
      <c r="AD17">
        <f t="shared" si="28"/>
        <v>0</v>
      </c>
      <c r="AE17">
        <f t="shared" si="29"/>
        <v>1</v>
      </c>
      <c r="AF17">
        <f t="shared" si="30"/>
        <v>1</v>
      </c>
      <c r="AG17">
        <f t="shared" si="31"/>
        <v>0</v>
      </c>
      <c r="AH17">
        <f t="shared" si="32"/>
        <v>0</v>
      </c>
      <c r="AI17">
        <v>45</v>
      </c>
      <c r="AJ17" t="s">
        <v>110</v>
      </c>
      <c r="AM17">
        <v>45</v>
      </c>
      <c r="AN17" t="s">
        <v>136</v>
      </c>
      <c r="AO17">
        <v>1</v>
      </c>
      <c r="AQ17">
        <v>45</v>
      </c>
      <c r="AR17" t="s">
        <v>136</v>
      </c>
      <c r="BC17">
        <v>45</v>
      </c>
      <c r="BD17" t="s">
        <v>110</v>
      </c>
      <c r="BF17">
        <v>1</v>
      </c>
      <c r="CZ17" t="s">
        <v>139</v>
      </c>
      <c r="DD17" t="s">
        <v>139</v>
      </c>
      <c r="DH17" t="s">
        <v>139</v>
      </c>
      <c r="PS17" s="3">
        <f t="shared" si="33"/>
        <v>3</v>
      </c>
      <c r="PT17" s="3">
        <f t="shared" si="34"/>
        <v>3</v>
      </c>
      <c r="PU17" s="3">
        <f t="shared" si="35"/>
        <v>0</v>
      </c>
      <c r="PV17">
        <f t="shared" si="3"/>
        <v>0</v>
      </c>
      <c r="PW17">
        <f t="shared" si="36"/>
        <v>4</v>
      </c>
    </row>
    <row r="18" spans="1:439" x14ac:dyDescent="0.2">
      <c r="A18" s="2" t="s">
        <v>127</v>
      </c>
      <c r="B18">
        <f t="shared" si="37"/>
        <v>350</v>
      </c>
      <c r="C18">
        <f t="shared" si="4"/>
        <v>77</v>
      </c>
      <c r="D18">
        <f t="shared" si="5"/>
        <v>18</v>
      </c>
      <c r="E18">
        <f t="shared" si="6"/>
        <v>0</v>
      </c>
      <c r="F18">
        <f t="shared" si="7"/>
        <v>255</v>
      </c>
      <c r="G18">
        <f t="shared" si="8"/>
        <v>9</v>
      </c>
      <c r="H18" s="3">
        <f t="shared" si="9"/>
        <v>4</v>
      </c>
      <c r="I18" s="3">
        <f t="shared" si="10"/>
        <v>5</v>
      </c>
      <c r="J18" s="3">
        <f t="shared" si="11"/>
        <v>0</v>
      </c>
      <c r="K18">
        <f t="shared" si="12"/>
        <v>2</v>
      </c>
      <c r="L18" s="3">
        <f t="shared" si="13"/>
        <v>1</v>
      </c>
      <c r="M18" s="3">
        <f t="shared" si="14"/>
        <v>1</v>
      </c>
      <c r="N18" s="3">
        <f t="shared" si="15"/>
        <v>0</v>
      </c>
      <c r="O18">
        <f t="shared" si="16"/>
        <v>1</v>
      </c>
      <c r="P18" s="3">
        <f t="shared" si="17"/>
        <v>0</v>
      </c>
      <c r="Q18" s="3">
        <f t="shared" si="18"/>
        <v>1</v>
      </c>
      <c r="R18" s="3">
        <f t="shared" si="19"/>
        <v>0</v>
      </c>
      <c r="S18">
        <f t="shared" si="20"/>
        <v>0</v>
      </c>
      <c r="T18" s="3">
        <f t="shared" si="0"/>
        <v>0</v>
      </c>
      <c r="U18" s="3">
        <f t="shared" si="1"/>
        <v>0</v>
      </c>
      <c r="V18" s="3">
        <f t="shared" si="2"/>
        <v>0</v>
      </c>
      <c r="W18" s="3">
        <f t="shared" si="21"/>
        <v>0</v>
      </c>
      <c r="X18" s="4">
        <f t="shared" si="22"/>
        <v>0</v>
      </c>
      <c r="Y18" s="4">
        <f t="shared" si="23"/>
        <v>1</v>
      </c>
      <c r="Z18" s="4">
        <f t="shared" si="24"/>
        <v>0</v>
      </c>
      <c r="AA18">
        <f t="shared" si="25"/>
        <v>0</v>
      </c>
      <c r="AB18">
        <f t="shared" si="26"/>
        <v>0</v>
      </c>
      <c r="AC18">
        <f t="shared" si="27"/>
        <v>0</v>
      </c>
      <c r="AD18">
        <f t="shared" si="28"/>
        <v>0</v>
      </c>
      <c r="AE18">
        <f t="shared" si="29"/>
        <v>0</v>
      </c>
      <c r="AF18">
        <f t="shared" si="30"/>
        <v>1</v>
      </c>
      <c r="AG18">
        <f t="shared" si="31"/>
        <v>0</v>
      </c>
      <c r="AH18">
        <f t="shared" si="32"/>
        <v>0</v>
      </c>
      <c r="AI18">
        <v>45</v>
      </c>
      <c r="AJ18" t="s">
        <v>110</v>
      </c>
      <c r="AM18">
        <v>45</v>
      </c>
      <c r="AN18" t="s">
        <v>110</v>
      </c>
      <c r="AQ18">
        <v>45</v>
      </c>
      <c r="AR18" t="s">
        <v>136</v>
      </c>
      <c r="AT18">
        <v>1</v>
      </c>
      <c r="AU18">
        <v>45</v>
      </c>
      <c r="AV18" t="s">
        <v>136</v>
      </c>
      <c r="AY18">
        <v>45</v>
      </c>
      <c r="AZ18" t="s">
        <v>110</v>
      </c>
      <c r="BC18">
        <v>30</v>
      </c>
      <c r="BD18" t="s">
        <v>136</v>
      </c>
      <c r="CZ18" t="s">
        <v>139</v>
      </c>
      <c r="DC18">
        <v>18</v>
      </c>
      <c r="DD18" t="s">
        <v>136</v>
      </c>
      <c r="DG18">
        <v>59</v>
      </c>
      <c r="DH18" t="s">
        <v>110</v>
      </c>
      <c r="GY18">
        <v>18</v>
      </c>
      <c r="GZ18" t="s">
        <v>136</v>
      </c>
      <c r="PS18" s="3">
        <f t="shared" si="33"/>
        <v>1</v>
      </c>
      <c r="PT18" s="3">
        <f t="shared" si="34"/>
        <v>1</v>
      </c>
      <c r="PU18" s="3">
        <f t="shared" si="35"/>
        <v>0</v>
      </c>
      <c r="PV18">
        <f t="shared" si="3"/>
        <v>0</v>
      </c>
      <c r="PW18">
        <f t="shared" si="36"/>
        <v>6</v>
      </c>
    </row>
    <row r="19" spans="1:439" x14ac:dyDescent="0.2">
      <c r="A19" s="2" t="s">
        <v>128</v>
      </c>
      <c r="B19">
        <f t="shared" si="37"/>
        <v>298</v>
      </c>
      <c r="C19">
        <f t="shared" si="4"/>
        <v>31</v>
      </c>
      <c r="D19">
        <f t="shared" si="5"/>
        <v>72</v>
      </c>
      <c r="E19">
        <f t="shared" si="6"/>
        <v>0</v>
      </c>
      <c r="F19">
        <f t="shared" si="7"/>
        <v>195</v>
      </c>
      <c r="G19">
        <f t="shared" si="8"/>
        <v>6</v>
      </c>
      <c r="H19" s="3">
        <f t="shared" si="9"/>
        <v>3</v>
      </c>
      <c r="I19" s="3">
        <f t="shared" si="10"/>
        <v>3</v>
      </c>
      <c r="J19" s="3">
        <f t="shared" si="11"/>
        <v>0</v>
      </c>
      <c r="K19">
        <f t="shared" si="12"/>
        <v>1</v>
      </c>
      <c r="L19" s="3">
        <f t="shared" si="13"/>
        <v>0</v>
      </c>
      <c r="M19" s="3">
        <f t="shared" si="14"/>
        <v>1</v>
      </c>
      <c r="N19" s="3">
        <f t="shared" si="15"/>
        <v>0</v>
      </c>
      <c r="O19">
        <f t="shared" si="16"/>
        <v>1</v>
      </c>
      <c r="P19" s="3">
        <f t="shared" si="17"/>
        <v>1</v>
      </c>
      <c r="Q19" s="3">
        <f t="shared" si="18"/>
        <v>0</v>
      </c>
      <c r="R19" s="3">
        <f t="shared" si="19"/>
        <v>0</v>
      </c>
      <c r="S19">
        <f t="shared" si="20"/>
        <v>0</v>
      </c>
      <c r="T19" s="3">
        <f t="shared" si="0"/>
        <v>0</v>
      </c>
      <c r="U19" s="3">
        <f t="shared" si="1"/>
        <v>0</v>
      </c>
      <c r="V19" s="3">
        <f t="shared" si="2"/>
        <v>0</v>
      </c>
      <c r="W19" s="3">
        <f t="shared" si="21"/>
        <v>0</v>
      </c>
      <c r="X19" s="4">
        <f t="shared" si="22"/>
        <v>0</v>
      </c>
      <c r="Y19" s="4">
        <f t="shared" si="23"/>
        <v>0</v>
      </c>
      <c r="Z19" s="4">
        <f t="shared" si="24"/>
        <v>0</v>
      </c>
      <c r="AA19">
        <f t="shared" si="25"/>
        <v>0</v>
      </c>
      <c r="AB19">
        <f t="shared" si="26"/>
        <v>0</v>
      </c>
      <c r="AC19">
        <f t="shared" si="27"/>
        <v>0</v>
      </c>
      <c r="AD19">
        <f t="shared" si="28"/>
        <v>0</v>
      </c>
      <c r="AE19">
        <f t="shared" si="29"/>
        <v>0</v>
      </c>
      <c r="AF19">
        <f t="shared" si="30"/>
        <v>0</v>
      </c>
      <c r="AG19">
        <f t="shared" si="31"/>
        <v>0</v>
      </c>
      <c r="AH19">
        <f t="shared" si="32"/>
        <v>0</v>
      </c>
      <c r="AI19">
        <v>45</v>
      </c>
      <c r="AJ19" t="s">
        <v>136</v>
      </c>
      <c r="AM19">
        <v>45</v>
      </c>
      <c r="AN19" t="s">
        <v>136</v>
      </c>
      <c r="AQ19">
        <v>45</v>
      </c>
      <c r="AR19" t="s">
        <v>110</v>
      </c>
      <c r="AU19">
        <v>60</v>
      </c>
      <c r="AV19" t="s">
        <v>110</v>
      </c>
      <c r="CZ19" t="s">
        <v>139</v>
      </c>
      <c r="DD19" t="s">
        <v>139</v>
      </c>
      <c r="DG19">
        <v>31</v>
      </c>
      <c r="DH19" t="s">
        <v>136</v>
      </c>
      <c r="GY19">
        <v>72</v>
      </c>
      <c r="GZ19" t="s">
        <v>110</v>
      </c>
      <c r="PS19" s="3">
        <f t="shared" si="33"/>
        <v>2</v>
      </c>
      <c r="PT19" s="3">
        <f t="shared" si="34"/>
        <v>2</v>
      </c>
      <c r="PU19" s="3">
        <f t="shared" si="35"/>
        <v>0</v>
      </c>
      <c r="PV19">
        <f t="shared" si="3"/>
        <v>0</v>
      </c>
      <c r="PW19">
        <f t="shared" si="36"/>
        <v>4</v>
      </c>
    </row>
    <row r="20" spans="1:439" x14ac:dyDescent="0.2">
      <c r="A20" s="2" t="s">
        <v>129</v>
      </c>
      <c r="B20">
        <f t="shared" si="37"/>
        <v>515</v>
      </c>
      <c r="C20">
        <f t="shared" si="4"/>
        <v>239</v>
      </c>
      <c r="D20">
        <f t="shared" si="5"/>
        <v>31</v>
      </c>
      <c r="E20">
        <f t="shared" si="6"/>
        <v>0</v>
      </c>
      <c r="F20">
        <f t="shared" si="7"/>
        <v>245</v>
      </c>
      <c r="G20">
        <f t="shared" si="8"/>
        <v>10</v>
      </c>
      <c r="H20" s="3">
        <f t="shared" si="9"/>
        <v>6</v>
      </c>
      <c r="I20" s="3">
        <f t="shared" si="10"/>
        <v>4</v>
      </c>
      <c r="J20" s="3">
        <f t="shared" si="11"/>
        <v>0</v>
      </c>
      <c r="K20">
        <f t="shared" si="12"/>
        <v>3</v>
      </c>
      <c r="L20" s="3">
        <f t="shared" si="13"/>
        <v>3</v>
      </c>
      <c r="M20" s="3">
        <f t="shared" si="14"/>
        <v>0</v>
      </c>
      <c r="N20" s="3">
        <f t="shared" si="15"/>
        <v>0</v>
      </c>
      <c r="O20">
        <f t="shared" si="16"/>
        <v>1</v>
      </c>
      <c r="P20" s="3">
        <f t="shared" si="17"/>
        <v>0</v>
      </c>
      <c r="Q20" s="3">
        <f t="shared" si="18"/>
        <v>1</v>
      </c>
      <c r="R20" s="3">
        <f t="shared" si="19"/>
        <v>0</v>
      </c>
      <c r="S20">
        <f t="shared" si="20"/>
        <v>0</v>
      </c>
      <c r="T20" s="3">
        <f t="shared" si="0"/>
        <v>0</v>
      </c>
      <c r="U20" s="3">
        <f t="shared" si="1"/>
        <v>0</v>
      </c>
      <c r="V20" s="3">
        <f t="shared" si="2"/>
        <v>0</v>
      </c>
      <c r="W20" s="3">
        <f t="shared" si="21"/>
        <v>4</v>
      </c>
      <c r="X20" s="4">
        <f t="shared" si="22"/>
        <v>2</v>
      </c>
      <c r="Y20" s="4">
        <f t="shared" si="23"/>
        <v>0</v>
      </c>
      <c r="Z20" s="4">
        <f t="shared" si="24"/>
        <v>0</v>
      </c>
      <c r="AA20">
        <f t="shared" si="25"/>
        <v>1</v>
      </c>
      <c r="AB20">
        <f t="shared" si="26"/>
        <v>0</v>
      </c>
      <c r="AC20">
        <f t="shared" si="27"/>
        <v>1</v>
      </c>
      <c r="AD20">
        <f t="shared" si="28"/>
        <v>0</v>
      </c>
      <c r="AE20">
        <f t="shared" si="29"/>
        <v>2</v>
      </c>
      <c r="AF20">
        <f t="shared" si="30"/>
        <v>0</v>
      </c>
      <c r="AG20">
        <f t="shared" si="31"/>
        <v>0</v>
      </c>
      <c r="AH20">
        <f t="shared" si="32"/>
        <v>0</v>
      </c>
      <c r="AI20">
        <v>45</v>
      </c>
      <c r="AJ20" t="s">
        <v>110</v>
      </c>
      <c r="AM20">
        <v>45</v>
      </c>
      <c r="AN20" t="s">
        <v>110</v>
      </c>
      <c r="AQ20">
        <v>45</v>
      </c>
      <c r="AR20" t="s">
        <v>136</v>
      </c>
      <c r="AS20">
        <v>1</v>
      </c>
      <c r="AU20">
        <v>20</v>
      </c>
      <c r="AV20" t="s">
        <v>110</v>
      </c>
      <c r="AY20">
        <v>45</v>
      </c>
      <c r="AZ20" t="s">
        <v>136</v>
      </c>
      <c r="BC20">
        <v>45</v>
      </c>
      <c r="BD20" t="s">
        <v>136</v>
      </c>
      <c r="BE20">
        <v>1</v>
      </c>
      <c r="CY20">
        <v>86</v>
      </c>
      <c r="CZ20" t="s">
        <v>110</v>
      </c>
      <c r="DA20">
        <v>1</v>
      </c>
      <c r="DC20">
        <v>78</v>
      </c>
      <c r="DD20" t="s">
        <v>110</v>
      </c>
      <c r="DG20">
        <v>75</v>
      </c>
      <c r="DH20" t="s">
        <v>110</v>
      </c>
      <c r="GY20">
        <v>31</v>
      </c>
      <c r="GZ20" t="s">
        <v>136</v>
      </c>
      <c r="HA20">
        <v>1</v>
      </c>
      <c r="PS20" s="3">
        <f t="shared" si="33"/>
        <v>0</v>
      </c>
      <c r="PT20" s="3">
        <f t="shared" si="34"/>
        <v>0</v>
      </c>
      <c r="PU20" s="3">
        <f t="shared" si="35"/>
        <v>0</v>
      </c>
      <c r="PV20">
        <f t="shared" si="3"/>
        <v>0</v>
      </c>
      <c r="PW20">
        <f t="shared" si="36"/>
        <v>6</v>
      </c>
    </row>
    <row r="21" spans="1:439" x14ac:dyDescent="0.2">
      <c r="A21" s="5" t="s">
        <v>130</v>
      </c>
      <c r="B21">
        <f t="shared" si="37"/>
        <v>115</v>
      </c>
      <c r="C21">
        <f t="shared" si="4"/>
        <v>0</v>
      </c>
      <c r="D21">
        <f t="shared" si="5"/>
        <v>0</v>
      </c>
      <c r="E21">
        <f t="shared" si="6"/>
        <v>0</v>
      </c>
      <c r="F21">
        <f t="shared" si="7"/>
        <v>115</v>
      </c>
      <c r="G21">
        <f t="shared" si="8"/>
        <v>5</v>
      </c>
      <c r="H21" s="3">
        <f t="shared" si="9"/>
        <v>0</v>
      </c>
      <c r="I21" s="3">
        <f t="shared" si="10"/>
        <v>5</v>
      </c>
      <c r="J21" s="3">
        <f t="shared" si="11"/>
        <v>0</v>
      </c>
      <c r="K21">
        <f t="shared" si="12"/>
        <v>0</v>
      </c>
      <c r="L21" s="3">
        <f t="shared" si="13"/>
        <v>0</v>
      </c>
      <c r="M21" s="3">
        <f t="shared" si="14"/>
        <v>0</v>
      </c>
      <c r="N21" s="3">
        <f t="shared" si="15"/>
        <v>0</v>
      </c>
      <c r="O21">
        <f t="shared" si="16"/>
        <v>0</v>
      </c>
      <c r="P21" s="3">
        <f t="shared" si="17"/>
        <v>0</v>
      </c>
      <c r="Q21" s="3">
        <f t="shared" si="18"/>
        <v>0</v>
      </c>
      <c r="R21" s="3">
        <f t="shared" si="19"/>
        <v>0</v>
      </c>
      <c r="S21">
        <f t="shared" si="20"/>
        <v>0</v>
      </c>
      <c r="T21" s="3">
        <f t="shared" si="0"/>
        <v>0</v>
      </c>
      <c r="U21" s="3">
        <f t="shared" si="1"/>
        <v>0</v>
      </c>
      <c r="V21" s="3">
        <f t="shared" si="2"/>
        <v>0</v>
      </c>
      <c r="W21" s="3">
        <f t="shared" si="21"/>
        <v>0</v>
      </c>
      <c r="X21" s="4">
        <f t="shared" si="22"/>
        <v>0</v>
      </c>
      <c r="Y21" s="4">
        <f t="shared" si="23"/>
        <v>0</v>
      </c>
      <c r="Z21" s="4">
        <f t="shared" si="24"/>
        <v>0</v>
      </c>
      <c r="AA21">
        <f t="shared" si="25"/>
        <v>0</v>
      </c>
      <c r="AB21">
        <f t="shared" si="26"/>
        <v>0</v>
      </c>
      <c r="AC21">
        <f t="shared" si="27"/>
        <v>0</v>
      </c>
      <c r="AD21">
        <f t="shared" si="28"/>
        <v>0</v>
      </c>
      <c r="AE21">
        <f t="shared" si="29"/>
        <v>0</v>
      </c>
      <c r="AF21">
        <f t="shared" si="30"/>
        <v>0</v>
      </c>
      <c r="AG21">
        <f t="shared" si="31"/>
        <v>0</v>
      </c>
      <c r="AH21">
        <f t="shared" si="32"/>
        <v>0</v>
      </c>
      <c r="AI21">
        <v>20</v>
      </c>
      <c r="AJ21" t="s">
        <v>136</v>
      </c>
      <c r="AM21">
        <v>15</v>
      </c>
      <c r="AN21" t="s">
        <v>136</v>
      </c>
      <c r="AQ21">
        <v>30</v>
      </c>
      <c r="AR21" t="s">
        <v>136</v>
      </c>
      <c r="AU21">
        <v>30</v>
      </c>
      <c r="AV21" t="s">
        <v>136</v>
      </c>
      <c r="AY21">
        <v>20</v>
      </c>
      <c r="AZ21" t="s">
        <v>136</v>
      </c>
      <c r="CZ21" t="s">
        <v>139</v>
      </c>
      <c r="DD21" t="s">
        <v>139</v>
      </c>
      <c r="DH21" t="s">
        <v>139</v>
      </c>
      <c r="PS21" s="3">
        <f t="shared" si="33"/>
        <v>3</v>
      </c>
      <c r="PT21" s="3">
        <f t="shared" si="34"/>
        <v>3</v>
      </c>
      <c r="PU21" s="3">
        <f t="shared" si="35"/>
        <v>0</v>
      </c>
      <c r="PV21">
        <f t="shared" si="3"/>
        <v>0</v>
      </c>
      <c r="PW21">
        <f t="shared" si="36"/>
        <v>5</v>
      </c>
    </row>
    <row r="22" spans="1:439" x14ac:dyDescent="0.2">
      <c r="A22" s="6" t="s">
        <v>131</v>
      </c>
      <c r="B22">
        <f t="shared" si="37"/>
        <v>730</v>
      </c>
      <c r="C22">
        <f t="shared" si="4"/>
        <v>270</v>
      </c>
      <c r="D22">
        <f t="shared" si="5"/>
        <v>90</v>
      </c>
      <c r="E22">
        <f t="shared" si="6"/>
        <v>0</v>
      </c>
      <c r="F22">
        <f t="shared" si="7"/>
        <v>370</v>
      </c>
      <c r="G22">
        <f t="shared" si="8"/>
        <v>10</v>
      </c>
      <c r="H22" s="3">
        <f t="shared" si="9"/>
        <v>10</v>
      </c>
      <c r="I22" s="3">
        <f t="shared" si="10"/>
        <v>0</v>
      </c>
      <c r="J22" s="3">
        <f t="shared" si="11"/>
        <v>0</v>
      </c>
      <c r="K22">
        <f t="shared" si="12"/>
        <v>3</v>
      </c>
      <c r="L22" s="3">
        <f t="shared" si="13"/>
        <v>3</v>
      </c>
      <c r="M22" s="3">
        <f t="shared" si="14"/>
        <v>0</v>
      </c>
      <c r="N22" s="3">
        <f t="shared" si="15"/>
        <v>0</v>
      </c>
      <c r="O22">
        <f t="shared" si="16"/>
        <v>1</v>
      </c>
      <c r="P22" s="3">
        <f t="shared" si="17"/>
        <v>1</v>
      </c>
      <c r="Q22" s="3">
        <f t="shared" si="18"/>
        <v>0</v>
      </c>
      <c r="R22" s="3">
        <f t="shared" si="19"/>
        <v>0</v>
      </c>
      <c r="S22">
        <f t="shared" si="20"/>
        <v>0</v>
      </c>
      <c r="T22" s="3">
        <f t="shared" si="0"/>
        <v>0</v>
      </c>
      <c r="U22" s="3">
        <f t="shared" si="1"/>
        <v>0</v>
      </c>
      <c r="V22" s="3">
        <f t="shared" si="2"/>
        <v>0</v>
      </c>
      <c r="W22" s="3">
        <f t="shared" si="21"/>
        <v>3</v>
      </c>
      <c r="X22" s="4">
        <f t="shared" si="22"/>
        <v>0</v>
      </c>
      <c r="Y22" s="4">
        <f t="shared" si="23"/>
        <v>0</v>
      </c>
      <c r="Z22" s="4">
        <f t="shared" si="24"/>
        <v>0</v>
      </c>
      <c r="AA22">
        <f t="shared" si="25"/>
        <v>0</v>
      </c>
      <c r="AB22">
        <f t="shared" si="26"/>
        <v>0</v>
      </c>
      <c r="AC22">
        <f t="shared" si="27"/>
        <v>0</v>
      </c>
      <c r="AD22">
        <f t="shared" si="28"/>
        <v>0</v>
      </c>
      <c r="AE22">
        <f t="shared" si="29"/>
        <v>3</v>
      </c>
      <c r="AF22">
        <f t="shared" si="30"/>
        <v>0</v>
      </c>
      <c r="AG22">
        <f t="shared" si="31"/>
        <v>0</v>
      </c>
      <c r="AH22">
        <f t="shared" si="32"/>
        <v>0</v>
      </c>
      <c r="AI22">
        <v>60</v>
      </c>
      <c r="AJ22" t="s">
        <v>110</v>
      </c>
      <c r="AK22">
        <v>1</v>
      </c>
      <c r="AM22">
        <v>45</v>
      </c>
      <c r="AN22" t="s">
        <v>110</v>
      </c>
      <c r="AQ22">
        <v>45</v>
      </c>
      <c r="AR22" t="s">
        <v>110</v>
      </c>
      <c r="AU22">
        <v>60</v>
      </c>
      <c r="AV22" t="s">
        <v>110</v>
      </c>
      <c r="AW22">
        <v>2</v>
      </c>
      <c r="AY22">
        <v>70</v>
      </c>
      <c r="AZ22" t="s">
        <v>110</v>
      </c>
      <c r="BC22">
        <v>90</v>
      </c>
      <c r="BD22" t="s">
        <v>110</v>
      </c>
      <c r="CY22">
        <v>90</v>
      </c>
      <c r="CZ22" t="s">
        <v>110</v>
      </c>
      <c r="DC22">
        <v>90</v>
      </c>
      <c r="DD22" t="s">
        <v>110</v>
      </c>
      <c r="DG22">
        <v>90</v>
      </c>
      <c r="DH22" t="s">
        <v>110</v>
      </c>
      <c r="GY22">
        <v>90</v>
      </c>
      <c r="GZ22" t="s">
        <v>110</v>
      </c>
      <c r="PS22" s="3">
        <f t="shared" si="33"/>
        <v>0</v>
      </c>
      <c r="PT22" s="3">
        <f t="shared" si="34"/>
        <v>0</v>
      </c>
      <c r="PU22" s="3">
        <f t="shared" si="35"/>
        <v>0</v>
      </c>
      <c r="PV22">
        <f t="shared" si="3"/>
        <v>0</v>
      </c>
      <c r="PW22">
        <f t="shared" si="36"/>
        <v>6</v>
      </c>
    </row>
    <row r="23" spans="1:439" x14ac:dyDescent="0.2">
      <c r="A23" s="2" t="s">
        <v>132</v>
      </c>
      <c r="B23">
        <f t="shared" si="37"/>
        <v>0</v>
      </c>
      <c r="C23">
        <f t="shared" si="4"/>
        <v>0</v>
      </c>
      <c r="D23">
        <f t="shared" si="5"/>
        <v>0</v>
      </c>
      <c r="E23">
        <f t="shared" si="6"/>
        <v>0</v>
      </c>
      <c r="F23">
        <f t="shared" si="7"/>
        <v>0</v>
      </c>
      <c r="G23">
        <f t="shared" si="8"/>
        <v>0</v>
      </c>
      <c r="H23" s="3">
        <f t="shared" si="9"/>
        <v>0</v>
      </c>
      <c r="I23" s="3">
        <f t="shared" si="10"/>
        <v>0</v>
      </c>
      <c r="J23" s="3">
        <f t="shared" si="11"/>
        <v>0</v>
      </c>
      <c r="K23">
        <f t="shared" si="12"/>
        <v>0</v>
      </c>
      <c r="L23" s="3">
        <f t="shared" si="13"/>
        <v>0</v>
      </c>
      <c r="M23" s="3">
        <f t="shared" si="14"/>
        <v>0</v>
      </c>
      <c r="N23" s="3">
        <f t="shared" si="15"/>
        <v>0</v>
      </c>
      <c r="O23">
        <f t="shared" si="16"/>
        <v>0</v>
      </c>
      <c r="P23" s="3">
        <f t="shared" si="17"/>
        <v>0</v>
      </c>
      <c r="Q23" s="3">
        <f t="shared" si="18"/>
        <v>0</v>
      </c>
      <c r="R23" s="3">
        <f t="shared" si="19"/>
        <v>0</v>
      </c>
      <c r="S23">
        <f t="shared" si="20"/>
        <v>0</v>
      </c>
      <c r="T23" s="3">
        <f t="shared" si="0"/>
        <v>0</v>
      </c>
      <c r="U23" s="3">
        <f t="shared" si="1"/>
        <v>0</v>
      </c>
      <c r="V23" s="3">
        <f t="shared" si="2"/>
        <v>0</v>
      </c>
      <c r="W23" s="3">
        <f t="shared" si="21"/>
        <v>0</v>
      </c>
      <c r="X23" s="4">
        <f t="shared" si="22"/>
        <v>0</v>
      </c>
      <c r="Y23" s="4">
        <f t="shared" si="23"/>
        <v>0</v>
      </c>
      <c r="Z23" s="4">
        <f t="shared" si="24"/>
        <v>0</v>
      </c>
      <c r="AA23">
        <f t="shared" si="25"/>
        <v>0</v>
      </c>
      <c r="AB23">
        <f t="shared" si="26"/>
        <v>0</v>
      </c>
      <c r="AC23">
        <f t="shared" si="27"/>
        <v>0</v>
      </c>
      <c r="AD23">
        <f t="shared" si="28"/>
        <v>0</v>
      </c>
      <c r="AE23">
        <f t="shared" si="29"/>
        <v>0</v>
      </c>
      <c r="AF23">
        <f t="shared" si="30"/>
        <v>0</v>
      </c>
      <c r="AG23">
        <f t="shared" si="31"/>
        <v>0</v>
      </c>
      <c r="AH23">
        <f t="shared" si="32"/>
        <v>0</v>
      </c>
      <c r="CZ23" t="s">
        <v>139</v>
      </c>
      <c r="DD23" t="s">
        <v>139</v>
      </c>
      <c r="DH23" t="s">
        <v>139</v>
      </c>
      <c r="PS23" s="3">
        <f t="shared" si="33"/>
        <v>3</v>
      </c>
      <c r="PT23" s="3">
        <f t="shared" si="34"/>
        <v>3</v>
      </c>
      <c r="PU23" s="3">
        <f t="shared" si="35"/>
        <v>0</v>
      </c>
      <c r="PV23">
        <f t="shared" si="3"/>
        <v>0</v>
      </c>
      <c r="PW23">
        <f t="shared" si="36"/>
        <v>0</v>
      </c>
    </row>
    <row r="24" spans="1:439" x14ac:dyDescent="0.2">
      <c r="A24" s="2" t="s">
        <v>133</v>
      </c>
      <c r="B24">
        <f t="shared" si="37"/>
        <v>540</v>
      </c>
      <c r="C24">
        <f t="shared" si="4"/>
        <v>270</v>
      </c>
      <c r="D24">
        <f t="shared" si="5"/>
        <v>90</v>
      </c>
      <c r="E24">
        <f t="shared" si="6"/>
        <v>0</v>
      </c>
      <c r="F24">
        <f t="shared" si="7"/>
        <v>180</v>
      </c>
      <c r="G24">
        <f t="shared" si="8"/>
        <v>8</v>
      </c>
      <c r="H24" s="3">
        <f t="shared" si="9"/>
        <v>6</v>
      </c>
      <c r="I24" s="3">
        <f t="shared" si="10"/>
        <v>2</v>
      </c>
      <c r="J24" s="3">
        <f t="shared" si="11"/>
        <v>0</v>
      </c>
      <c r="K24">
        <f t="shared" si="12"/>
        <v>3</v>
      </c>
      <c r="L24" s="3">
        <f t="shared" si="13"/>
        <v>3</v>
      </c>
      <c r="M24" s="3">
        <f t="shared" si="14"/>
        <v>0</v>
      </c>
      <c r="N24" s="3">
        <f t="shared" si="15"/>
        <v>0</v>
      </c>
      <c r="O24">
        <f t="shared" si="16"/>
        <v>1</v>
      </c>
      <c r="P24" s="3">
        <f t="shared" si="17"/>
        <v>1</v>
      </c>
      <c r="Q24" s="3">
        <f t="shared" si="18"/>
        <v>0</v>
      </c>
      <c r="R24" s="3">
        <f t="shared" si="19"/>
        <v>0</v>
      </c>
      <c r="S24">
        <f t="shared" si="20"/>
        <v>0</v>
      </c>
      <c r="T24" s="3">
        <f t="shared" si="0"/>
        <v>0</v>
      </c>
      <c r="U24" s="3">
        <f t="shared" si="1"/>
        <v>0</v>
      </c>
      <c r="V24" s="3">
        <f t="shared" si="2"/>
        <v>0</v>
      </c>
      <c r="W24" s="3">
        <f t="shared" si="21"/>
        <v>0</v>
      </c>
      <c r="X24" s="4">
        <f t="shared" si="22"/>
        <v>0</v>
      </c>
      <c r="Y24" s="4">
        <f t="shared" si="23"/>
        <v>0</v>
      </c>
      <c r="Z24" s="4">
        <f t="shared" si="24"/>
        <v>0</v>
      </c>
      <c r="AA24">
        <f t="shared" si="25"/>
        <v>0</v>
      </c>
      <c r="AB24">
        <f t="shared" si="26"/>
        <v>0</v>
      </c>
      <c r="AC24">
        <f t="shared" si="27"/>
        <v>0</v>
      </c>
      <c r="AD24">
        <f t="shared" si="28"/>
        <v>0</v>
      </c>
      <c r="AE24">
        <f t="shared" si="29"/>
        <v>0</v>
      </c>
      <c r="AF24">
        <f t="shared" si="30"/>
        <v>0</v>
      </c>
      <c r="AG24">
        <f t="shared" si="31"/>
        <v>0</v>
      </c>
      <c r="AH24">
        <f t="shared" si="32"/>
        <v>0</v>
      </c>
      <c r="AI24">
        <v>45</v>
      </c>
      <c r="AJ24" t="s">
        <v>136</v>
      </c>
      <c r="AM24">
        <v>45</v>
      </c>
      <c r="AN24" t="s">
        <v>110</v>
      </c>
      <c r="AQ24">
        <v>45</v>
      </c>
      <c r="AR24" t="s">
        <v>110</v>
      </c>
      <c r="AU24">
        <v>45</v>
      </c>
      <c r="AV24" t="s">
        <v>136</v>
      </c>
      <c r="CY24">
        <v>90</v>
      </c>
      <c r="CZ24" t="s">
        <v>110</v>
      </c>
      <c r="DC24">
        <v>90</v>
      </c>
      <c r="DD24" t="s">
        <v>110</v>
      </c>
      <c r="DG24">
        <v>90</v>
      </c>
      <c r="DH24" t="s">
        <v>110</v>
      </c>
      <c r="GY24">
        <v>90</v>
      </c>
      <c r="GZ24" t="s">
        <v>110</v>
      </c>
      <c r="PS24" s="3">
        <f t="shared" si="33"/>
        <v>0</v>
      </c>
      <c r="PT24" s="3">
        <f t="shared" si="34"/>
        <v>0</v>
      </c>
      <c r="PU24" s="3">
        <f t="shared" si="35"/>
        <v>0</v>
      </c>
      <c r="PV24">
        <f t="shared" si="3"/>
        <v>0</v>
      </c>
      <c r="PW24">
        <f t="shared" si="36"/>
        <v>4</v>
      </c>
    </row>
    <row r="25" spans="1:439" x14ac:dyDescent="0.2">
      <c r="A25" s="2" t="s">
        <v>137</v>
      </c>
      <c r="B25">
        <f t="shared" si="37"/>
        <v>266</v>
      </c>
      <c r="C25">
        <f t="shared" si="4"/>
        <v>41</v>
      </c>
      <c r="D25">
        <f t="shared" si="5"/>
        <v>90</v>
      </c>
      <c r="E25">
        <f t="shared" si="6"/>
        <v>0</v>
      </c>
      <c r="F25">
        <f t="shared" si="7"/>
        <v>135</v>
      </c>
      <c r="G25">
        <f t="shared" si="8"/>
        <v>8</v>
      </c>
      <c r="H25" s="3">
        <f t="shared" si="9"/>
        <v>1</v>
      </c>
      <c r="I25" s="3">
        <f t="shared" si="10"/>
        <v>7</v>
      </c>
      <c r="J25" s="3">
        <f t="shared" si="11"/>
        <v>0</v>
      </c>
      <c r="K25">
        <f t="shared" si="12"/>
        <v>3</v>
      </c>
      <c r="L25" s="3">
        <f t="shared" si="13"/>
        <v>0</v>
      </c>
      <c r="M25" s="3">
        <f t="shared" si="14"/>
        <v>3</v>
      </c>
      <c r="N25" s="3">
        <f t="shared" si="15"/>
        <v>0</v>
      </c>
      <c r="O25">
        <f t="shared" si="16"/>
        <v>1</v>
      </c>
      <c r="P25" s="3">
        <f t="shared" si="17"/>
        <v>1</v>
      </c>
      <c r="Q25" s="3">
        <f t="shared" si="18"/>
        <v>0</v>
      </c>
      <c r="R25" s="3">
        <f t="shared" si="19"/>
        <v>0</v>
      </c>
      <c r="S25">
        <f t="shared" si="20"/>
        <v>0</v>
      </c>
      <c r="T25" s="3">
        <f t="shared" si="0"/>
        <v>0</v>
      </c>
      <c r="U25" s="3">
        <f t="shared" si="1"/>
        <v>0</v>
      </c>
      <c r="V25" s="3">
        <f t="shared" si="2"/>
        <v>0</v>
      </c>
      <c r="W25" s="3">
        <f t="shared" si="21"/>
        <v>2</v>
      </c>
      <c r="X25" s="4">
        <f t="shared" si="22"/>
        <v>1</v>
      </c>
      <c r="Y25" s="4">
        <f t="shared" si="23"/>
        <v>0</v>
      </c>
      <c r="Z25" s="4">
        <f t="shared" si="24"/>
        <v>0</v>
      </c>
      <c r="AA25">
        <f t="shared" si="25"/>
        <v>0</v>
      </c>
      <c r="AB25">
        <f t="shared" si="26"/>
        <v>0</v>
      </c>
      <c r="AC25">
        <f t="shared" si="27"/>
        <v>1</v>
      </c>
      <c r="AD25">
        <f t="shared" si="28"/>
        <v>0</v>
      </c>
      <c r="AE25">
        <f t="shared" si="29"/>
        <v>1</v>
      </c>
      <c r="AF25">
        <f t="shared" si="30"/>
        <v>0</v>
      </c>
      <c r="AG25">
        <f t="shared" si="31"/>
        <v>0</v>
      </c>
      <c r="AH25">
        <f t="shared" si="32"/>
        <v>0</v>
      </c>
      <c r="AI25">
        <v>45</v>
      </c>
      <c r="AJ25" t="s">
        <v>136</v>
      </c>
      <c r="AK25">
        <v>1</v>
      </c>
      <c r="AM25">
        <v>45</v>
      </c>
      <c r="AN25" t="s">
        <v>136</v>
      </c>
      <c r="AY25">
        <v>30</v>
      </c>
      <c r="AZ25" t="s">
        <v>136</v>
      </c>
      <c r="BC25">
        <v>15</v>
      </c>
      <c r="BD25" t="s">
        <v>136</v>
      </c>
      <c r="CY25">
        <v>14</v>
      </c>
      <c r="CZ25" t="s">
        <v>136</v>
      </c>
      <c r="DC25">
        <v>12</v>
      </c>
      <c r="DD25" t="s">
        <v>136</v>
      </c>
      <c r="DG25">
        <v>15</v>
      </c>
      <c r="DH25" t="s">
        <v>136</v>
      </c>
      <c r="GY25">
        <v>90</v>
      </c>
      <c r="GZ25" t="s">
        <v>110</v>
      </c>
      <c r="HA25">
        <v>1</v>
      </c>
      <c r="PS25" s="3">
        <f t="shared" si="33"/>
        <v>0</v>
      </c>
      <c r="PT25" s="3">
        <f t="shared" si="34"/>
        <v>0</v>
      </c>
      <c r="PU25" s="3">
        <f t="shared" si="35"/>
        <v>0</v>
      </c>
      <c r="PV25">
        <f t="shared" si="3"/>
        <v>0</v>
      </c>
      <c r="PW25">
        <f t="shared" si="36"/>
        <v>4</v>
      </c>
    </row>
    <row r="26" spans="1:439" x14ac:dyDescent="0.2">
      <c r="A26" s="2" t="s">
        <v>135</v>
      </c>
      <c r="B26">
        <f t="shared" si="37"/>
        <v>328</v>
      </c>
      <c r="C26">
        <f t="shared" si="4"/>
        <v>31</v>
      </c>
      <c r="D26">
        <f t="shared" si="5"/>
        <v>72</v>
      </c>
      <c r="E26">
        <f t="shared" si="6"/>
        <v>0</v>
      </c>
      <c r="F26">
        <f t="shared" si="7"/>
        <v>225</v>
      </c>
      <c r="G26">
        <f t="shared" si="8"/>
        <v>10</v>
      </c>
      <c r="H26" s="3">
        <f t="shared" si="9"/>
        <v>2</v>
      </c>
      <c r="I26" s="3">
        <f t="shared" si="10"/>
        <v>8</v>
      </c>
      <c r="J26" s="3">
        <f t="shared" si="11"/>
        <v>0</v>
      </c>
      <c r="K26">
        <f t="shared" si="12"/>
        <v>3</v>
      </c>
      <c r="L26" s="3">
        <f t="shared" si="13"/>
        <v>0</v>
      </c>
      <c r="M26" s="3">
        <f t="shared" si="14"/>
        <v>3</v>
      </c>
      <c r="N26" s="3">
        <f t="shared" si="15"/>
        <v>0</v>
      </c>
      <c r="O26">
        <f t="shared" si="16"/>
        <v>1</v>
      </c>
      <c r="P26" s="3">
        <f t="shared" si="17"/>
        <v>1</v>
      </c>
      <c r="Q26" s="3">
        <f t="shared" si="18"/>
        <v>0</v>
      </c>
      <c r="R26" s="3">
        <f t="shared" si="19"/>
        <v>0</v>
      </c>
      <c r="S26">
        <f t="shared" si="20"/>
        <v>0</v>
      </c>
      <c r="T26" s="3">
        <f t="shared" si="0"/>
        <v>0</v>
      </c>
      <c r="U26" s="3">
        <f t="shared" si="1"/>
        <v>0</v>
      </c>
      <c r="V26" s="3">
        <f t="shared" si="2"/>
        <v>0</v>
      </c>
      <c r="W26" s="3">
        <f t="shared" si="21"/>
        <v>1</v>
      </c>
      <c r="X26" s="4">
        <f t="shared" si="22"/>
        <v>0</v>
      </c>
      <c r="Y26" s="4">
        <f t="shared" si="23"/>
        <v>0</v>
      </c>
      <c r="Z26" s="4">
        <f t="shared" si="24"/>
        <v>0</v>
      </c>
      <c r="AA26">
        <f t="shared" si="25"/>
        <v>0</v>
      </c>
      <c r="AB26">
        <f t="shared" si="26"/>
        <v>0</v>
      </c>
      <c r="AC26">
        <f t="shared" si="27"/>
        <v>0</v>
      </c>
      <c r="AD26">
        <f t="shared" si="28"/>
        <v>0</v>
      </c>
      <c r="AE26">
        <f t="shared" si="29"/>
        <v>1</v>
      </c>
      <c r="AF26">
        <f t="shared" si="30"/>
        <v>0</v>
      </c>
      <c r="AG26">
        <f t="shared" si="31"/>
        <v>0</v>
      </c>
      <c r="AH26">
        <f t="shared" si="32"/>
        <v>0</v>
      </c>
      <c r="AI26">
        <v>45</v>
      </c>
      <c r="AJ26" t="s">
        <v>136</v>
      </c>
      <c r="AK26">
        <v>1</v>
      </c>
      <c r="AM26">
        <v>45</v>
      </c>
      <c r="AN26" t="s">
        <v>110</v>
      </c>
      <c r="AQ26">
        <v>45</v>
      </c>
      <c r="AR26" t="s">
        <v>136</v>
      </c>
      <c r="AU26">
        <v>30</v>
      </c>
      <c r="AV26" t="s">
        <v>136</v>
      </c>
      <c r="AY26">
        <v>30</v>
      </c>
      <c r="AZ26" t="s">
        <v>136</v>
      </c>
      <c r="BC26">
        <v>30</v>
      </c>
      <c r="BD26" t="s">
        <v>136</v>
      </c>
      <c r="CY26">
        <v>4</v>
      </c>
      <c r="CZ26" t="s">
        <v>136</v>
      </c>
      <c r="DC26">
        <v>12</v>
      </c>
      <c r="DD26" t="s">
        <v>136</v>
      </c>
      <c r="DG26">
        <v>15</v>
      </c>
      <c r="DH26" t="s">
        <v>136</v>
      </c>
      <c r="GY26">
        <v>72</v>
      </c>
      <c r="GZ26" t="s">
        <v>110</v>
      </c>
      <c r="PS26" s="3">
        <f t="shared" si="33"/>
        <v>0</v>
      </c>
      <c r="PT26" s="3">
        <f t="shared" si="34"/>
        <v>0</v>
      </c>
      <c r="PU26" s="3">
        <f t="shared" si="35"/>
        <v>0</v>
      </c>
      <c r="PV26">
        <f t="shared" si="3"/>
        <v>0</v>
      </c>
      <c r="PW26">
        <f t="shared" si="36"/>
        <v>6</v>
      </c>
    </row>
    <row r="27" spans="1:439" x14ac:dyDescent="0.2">
      <c r="A27" s="2" t="s">
        <v>134</v>
      </c>
      <c r="B27">
        <f t="shared" si="37"/>
        <v>0</v>
      </c>
      <c r="C27">
        <f t="shared" si="4"/>
        <v>0</v>
      </c>
      <c r="D27">
        <f t="shared" si="5"/>
        <v>0</v>
      </c>
      <c r="E27">
        <f t="shared" si="6"/>
        <v>0</v>
      </c>
      <c r="F27">
        <f t="shared" si="7"/>
        <v>0</v>
      </c>
      <c r="G27">
        <f t="shared" si="8"/>
        <v>0</v>
      </c>
      <c r="H27" s="3">
        <f t="shared" si="9"/>
        <v>0</v>
      </c>
      <c r="I27" s="3">
        <f t="shared" si="10"/>
        <v>0</v>
      </c>
      <c r="J27" s="3">
        <f t="shared" si="11"/>
        <v>0</v>
      </c>
      <c r="K27">
        <f t="shared" si="12"/>
        <v>0</v>
      </c>
      <c r="L27" s="3">
        <f t="shared" si="13"/>
        <v>0</v>
      </c>
      <c r="M27" s="3">
        <f t="shared" si="14"/>
        <v>0</v>
      </c>
      <c r="N27" s="3">
        <f t="shared" si="15"/>
        <v>0</v>
      </c>
      <c r="O27">
        <f t="shared" si="16"/>
        <v>0</v>
      </c>
      <c r="P27" s="3">
        <f t="shared" si="17"/>
        <v>0</v>
      </c>
      <c r="Q27" s="3">
        <f t="shared" si="18"/>
        <v>0</v>
      </c>
      <c r="R27" s="3">
        <f t="shared" si="19"/>
        <v>0</v>
      </c>
      <c r="S27">
        <f t="shared" si="20"/>
        <v>0</v>
      </c>
      <c r="T27" s="3">
        <f t="shared" si="0"/>
        <v>0</v>
      </c>
      <c r="U27" s="3">
        <f t="shared" si="1"/>
        <v>0</v>
      </c>
      <c r="V27" s="3">
        <f t="shared" si="2"/>
        <v>0</v>
      </c>
      <c r="W27" s="3">
        <f t="shared" si="21"/>
        <v>0</v>
      </c>
      <c r="X27" s="4">
        <f t="shared" si="22"/>
        <v>0</v>
      </c>
      <c r="Y27" s="4">
        <f t="shared" si="23"/>
        <v>0</v>
      </c>
      <c r="Z27" s="4">
        <f t="shared" si="24"/>
        <v>0</v>
      </c>
      <c r="AA27">
        <f t="shared" si="25"/>
        <v>0</v>
      </c>
      <c r="AB27">
        <f t="shared" si="26"/>
        <v>0</v>
      </c>
      <c r="AC27">
        <f t="shared" si="27"/>
        <v>0</v>
      </c>
      <c r="AD27">
        <f t="shared" si="28"/>
        <v>0</v>
      </c>
      <c r="AE27">
        <f t="shared" si="29"/>
        <v>0</v>
      </c>
      <c r="AF27">
        <f t="shared" si="30"/>
        <v>0</v>
      </c>
      <c r="AG27">
        <f t="shared" si="31"/>
        <v>0</v>
      </c>
      <c r="AH27">
        <f t="shared" si="32"/>
        <v>0</v>
      </c>
      <c r="DH27" t="s">
        <v>139</v>
      </c>
      <c r="PS27" s="3">
        <f t="shared" si="33"/>
        <v>1</v>
      </c>
      <c r="PT27" s="3">
        <f t="shared" si="34"/>
        <v>1</v>
      </c>
      <c r="PU27" s="3">
        <f t="shared" si="35"/>
        <v>0</v>
      </c>
      <c r="PV27">
        <f t="shared" si="3"/>
        <v>0</v>
      </c>
      <c r="PW27">
        <f t="shared" si="36"/>
        <v>0</v>
      </c>
    </row>
    <row r="28" spans="1:439" x14ac:dyDescent="0.2">
      <c r="A28" s="2" t="s">
        <v>141</v>
      </c>
      <c r="B28">
        <f t="shared" si="37"/>
        <v>79</v>
      </c>
      <c r="C28">
        <f t="shared" si="4"/>
        <v>0</v>
      </c>
      <c r="D28">
        <f t="shared" si="5"/>
        <v>79</v>
      </c>
      <c r="E28">
        <f t="shared" si="6"/>
        <v>0</v>
      </c>
      <c r="F28">
        <f t="shared" si="7"/>
        <v>0</v>
      </c>
      <c r="G28">
        <f t="shared" si="8"/>
        <v>1</v>
      </c>
      <c r="H28" s="3">
        <f t="shared" si="9"/>
        <v>1</v>
      </c>
      <c r="I28" s="3">
        <f t="shared" si="10"/>
        <v>0</v>
      </c>
      <c r="J28" s="3">
        <f t="shared" si="11"/>
        <v>0</v>
      </c>
      <c r="K28">
        <f t="shared" si="12"/>
        <v>0</v>
      </c>
      <c r="L28" s="3">
        <f t="shared" si="13"/>
        <v>0</v>
      </c>
      <c r="M28" s="3">
        <f t="shared" si="14"/>
        <v>0</v>
      </c>
      <c r="N28" s="3">
        <f t="shared" si="15"/>
        <v>0</v>
      </c>
      <c r="O28">
        <f t="shared" si="16"/>
        <v>1</v>
      </c>
      <c r="P28" s="3">
        <f t="shared" si="17"/>
        <v>1</v>
      </c>
      <c r="Q28" s="3">
        <f t="shared" si="18"/>
        <v>0</v>
      </c>
      <c r="R28" s="3">
        <f t="shared" si="19"/>
        <v>0</v>
      </c>
      <c r="S28">
        <f t="shared" si="20"/>
        <v>0</v>
      </c>
      <c r="T28" s="3">
        <f t="shared" si="0"/>
        <v>0</v>
      </c>
      <c r="U28" s="3">
        <f t="shared" si="1"/>
        <v>0</v>
      </c>
      <c r="V28" s="3">
        <f t="shared" si="2"/>
        <v>0</v>
      </c>
      <c r="W28" s="3">
        <f t="shared" si="21"/>
        <v>0</v>
      </c>
      <c r="X28" s="4">
        <f t="shared" si="22"/>
        <v>0</v>
      </c>
      <c r="Y28" s="4">
        <f t="shared" si="23"/>
        <v>0</v>
      </c>
      <c r="Z28" s="4">
        <f t="shared" si="24"/>
        <v>0</v>
      </c>
      <c r="AA28">
        <f t="shared" si="25"/>
        <v>0</v>
      </c>
      <c r="AB28">
        <f t="shared" si="26"/>
        <v>0</v>
      </c>
      <c r="AC28">
        <f t="shared" si="27"/>
        <v>0</v>
      </c>
      <c r="AD28">
        <f t="shared" si="28"/>
        <v>0</v>
      </c>
      <c r="AE28">
        <f t="shared" si="29"/>
        <v>0</v>
      </c>
      <c r="AF28">
        <f t="shared" si="30"/>
        <v>0</v>
      </c>
      <c r="AG28">
        <f t="shared" si="31"/>
        <v>0</v>
      </c>
      <c r="AH28">
        <f t="shared" si="32"/>
        <v>0</v>
      </c>
      <c r="GY28">
        <v>79</v>
      </c>
      <c r="GZ28" t="s">
        <v>110</v>
      </c>
      <c r="PS28" s="3">
        <f t="shared" si="33"/>
        <v>0</v>
      </c>
      <c r="PT28" s="3">
        <f t="shared" si="34"/>
        <v>0</v>
      </c>
      <c r="PU28" s="3">
        <f t="shared" si="35"/>
        <v>0</v>
      </c>
      <c r="PV28">
        <f t="shared" si="3"/>
        <v>0</v>
      </c>
      <c r="PW28">
        <f t="shared" si="36"/>
        <v>0</v>
      </c>
    </row>
    <row r="29" spans="1:439" x14ac:dyDescent="0.2">
      <c r="A29" s="2" t="s">
        <v>142</v>
      </c>
      <c r="B29">
        <f t="shared" si="37"/>
        <v>0</v>
      </c>
      <c r="C29">
        <f t="shared" si="4"/>
        <v>0</v>
      </c>
      <c r="D29">
        <f t="shared" si="5"/>
        <v>0</v>
      </c>
      <c r="E29">
        <f t="shared" si="6"/>
        <v>0</v>
      </c>
      <c r="F29">
        <f t="shared" si="7"/>
        <v>0</v>
      </c>
      <c r="G29">
        <f t="shared" si="8"/>
        <v>0</v>
      </c>
      <c r="H29" s="3">
        <f t="shared" si="9"/>
        <v>0</v>
      </c>
      <c r="I29" s="3">
        <f t="shared" si="10"/>
        <v>0</v>
      </c>
      <c r="J29" s="3">
        <f t="shared" si="11"/>
        <v>0</v>
      </c>
      <c r="K29">
        <f t="shared" si="12"/>
        <v>0</v>
      </c>
      <c r="L29" s="3">
        <f t="shared" si="13"/>
        <v>0</v>
      </c>
      <c r="M29" s="3">
        <f t="shared" si="14"/>
        <v>0</v>
      </c>
      <c r="N29" s="3">
        <f t="shared" si="15"/>
        <v>0</v>
      </c>
      <c r="O29">
        <f t="shared" si="16"/>
        <v>0</v>
      </c>
      <c r="P29" s="3">
        <f t="shared" si="17"/>
        <v>0</v>
      </c>
      <c r="Q29" s="3">
        <f t="shared" si="18"/>
        <v>0</v>
      </c>
      <c r="R29" s="3">
        <f t="shared" si="19"/>
        <v>0</v>
      </c>
      <c r="S29">
        <f t="shared" si="20"/>
        <v>0</v>
      </c>
      <c r="T29" s="3">
        <f t="shared" si="0"/>
        <v>0</v>
      </c>
      <c r="U29" s="3">
        <f t="shared" si="1"/>
        <v>0</v>
      </c>
      <c r="V29" s="3">
        <f t="shared" si="2"/>
        <v>0</v>
      </c>
      <c r="W29" s="3">
        <f t="shared" si="21"/>
        <v>0</v>
      </c>
      <c r="X29" s="4">
        <f t="shared" si="22"/>
        <v>0</v>
      </c>
      <c r="Y29" s="4">
        <f t="shared" si="23"/>
        <v>0</v>
      </c>
      <c r="Z29" s="4">
        <f t="shared" si="24"/>
        <v>0</v>
      </c>
      <c r="AA29">
        <f t="shared" si="25"/>
        <v>0</v>
      </c>
      <c r="AB29">
        <f t="shared" si="26"/>
        <v>0</v>
      </c>
      <c r="AC29">
        <f t="shared" si="27"/>
        <v>0</v>
      </c>
      <c r="AD29">
        <f t="shared" si="28"/>
        <v>0</v>
      </c>
      <c r="AE29">
        <f t="shared" si="29"/>
        <v>0</v>
      </c>
      <c r="AF29">
        <f t="shared" si="30"/>
        <v>0</v>
      </c>
      <c r="AG29">
        <f t="shared" si="31"/>
        <v>0</v>
      </c>
      <c r="AH29">
        <f t="shared" si="32"/>
        <v>0</v>
      </c>
      <c r="PS29" s="3">
        <f t="shared" si="33"/>
        <v>0</v>
      </c>
      <c r="PT29" s="3">
        <f t="shared" si="34"/>
        <v>0</v>
      </c>
      <c r="PU29" s="3">
        <f t="shared" si="35"/>
        <v>0</v>
      </c>
      <c r="PV29">
        <f t="shared" si="3"/>
        <v>0</v>
      </c>
      <c r="PW29">
        <f t="shared" si="36"/>
        <v>0</v>
      </c>
    </row>
  </sheetData>
  <phoneticPr fontId="1" type="noConversion"/>
  <conditionalFormatting sqref="A22:A29">
    <cfRule type="cellIs" dxfId="6" priority="1" operator="equal">
      <formula>"R"</formula>
    </cfRule>
    <cfRule type="cellIs" dxfId="5" priority="2" operator="equal">
      <formula>"B"</formula>
    </cfRule>
    <cfRule type="cellIs" dxfId="4" priority="3" operator="equal">
      <formula>"P"</formula>
    </cfRule>
    <cfRule type="cellIs" dxfId="3" priority="4" operator="equal">
      <formula>"RENFO/TEK"</formula>
    </cfRule>
    <cfRule type="cellIs" dxfId="2" priority="5" operator="equal">
      <formula>"OK"</formula>
    </cfRule>
    <cfRule type="cellIs" dxfId="1" priority="6" operator="equal">
      <formula>"NN"</formula>
    </cfRule>
    <cfRule type="cellIs" dxfId="0" priority="7" operator="equal">
      <formula>"NN"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Gallo</dc:creator>
  <cp:lastModifiedBy>Christopher Gallo</cp:lastModifiedBy>
  <dcterms:created xsi:type="dcterms:W3CDTF">2025-06-24T14:48:54Z</dcterms:created>
  <dcterms:modified xsi:type="dcterms:W3CDTF">2025-09-15T15:16:03Z</dcterms:modified>
</cp:coreProperties>
</file>