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Documents/_00_grad school/2019/_01_Research/_10_sandia_Meoh_Model/graaf_data/"/>
    </mc:Choice>
  </mc:AlternateContent>
  <xr:revisionPtr revIDLastSave="0" documentId="13_ncr:1_{E92905C9-1CE7-5540-BB68-AA075F707EF9}" xr6:coauthVersionLast="47" xr6:coauthVersionMax="47" xr10:uidLastSave="{00000000-0000-0000-0000-000000000000}"/>
  <bookViews>
    <workbookView xWindow="26880" yWindow="460" windowWidth="320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R3" i="1"/>
  <c r="S3" i="1"/>
  <c r="T3" i="1"/>
  <c r="U3" i="1"/>
  <c r="V3" i="1"/>
  <c r="W3" i="1"/>
  <c r="X3" i="1"/>
  <c r="Q4" i="1"/>
  <c r="R4" i="1" s="1"/>
  <c r="S4" i="1" s="1"/>
  <c r="T4" i="1"/>
  <c r="W4" i="1" s="1"/>
  <c r="U4" i="1"/>
  <c r="X4" i="1" s="1"/>
  <c r="V4" i="1"/>
  <c r="Q5" i="1"/>
  <c r="R5" i="1"/>
  <c r="S5" i="1" s="1"/>
  <c r="T5" i="1"/>
  <c r="U5" i="1"/>
  <c r="V5" i="1"/>
  <c r="W5" i="1"/>
  <c r="X5" i="1"/>
  <c r="Q6" i="1"/>
  <c r="R6" i="1" s="1"/>
  <c r="S6" i="1" s="1"/>
  <c r="T6" i="1"/>
  <c r="W6" i="1" s="1"/>
  <c r="U6" i="1"/>
  <c r="X6" i="1" s="1"/>
  <c r="V6" i="1"/>
  <c r="Q7" i="1"/>
  <c r="R7" i="1"/>
  <c r="S7" i="1" s="1"/>
  <c r="T7" i="1"/>
  <c r="U7" i="1"/>
  <c r="V7" i="1"/>
  <c r="W7" i="1"/>
  <c r="X7" i="1"/>
  <c r="Q8" i="1"/>
  <c r="R8" i="1" s="1"/>
  <c r="S8" i="1" s="1"/>
  <c r="T8" i="1"/>
  <c r="W8" i="1" s="1"/>
  <c r="U8" i="1"/>
  <c r="X8" i="1" s="1"/>
  <c r="V8" i="1"/>
  <c r="Q9" i="1"/>
  <c r="R9" i="1"/>
  <c r="S9" i="1" s="1"/>
  <c r="T9" i="1"/>
  <c r="U9" i="1"/>
  <c r="V9" i="1"/>
  <c r="W9" i="1"/>
  <c r="X9" i="1"/>
  <c r="Q10" i="1"/>
  <c r="R10" i="1" s="1"/>
  <c r="S10" i="1" s="1"/>
  <c r="T10" i="1"/>
  <c r="W10" i="1" s="1"/>
  <c r="U10" i="1"/>
  <c r="X10" i="1" s="1"/>
  <c r="V10" i="1"/>
  <c r="Q11" i="1"/>
  <c r="R11" i="1"/>
  <c r="S11" i="1" s="1"/>
  <c r="T11" i="1"/>
  <c r="U11" i="1"/>
  <c r="V11" i="1"/>
  <c r="W11" i="1"/>
  <c r="X11" i="1"/>
  <c r="Q12" i="1"/>
  <c r="R12" i="1" s="1"/>
  <c r="S12" i="1" s="1"/>
  <c r="T12" i="1"/>
  <c r="W12" i="1" s="1"/>
  <c r="U12" i="1"/>
  <c r="X12" i="1" s="1"/>
  <c r="V12" i="1"/>
  <c r="Q13" i="1"/>
  <c r="R13" i="1"/>
  <c r="S13" i="1" s="1"/>
  <c r="T13" i="1"/>
  <c r="U13" i="1"/>
  <c r="V13" i="1"/>
  <c r="W13" i="1"/>
  <c r="X13" i="1"/>
  <c r="Q14" i="1"/>
  <c r="R14" i="1" s="1"/>
  <c r="S14" i="1" s="1"/>
  <c r="T14" i="1"/>
  <c r="W14" i="1" s="1"/>
  <c r="U14" i="1"/>
  <c r="X14" i="1" s="1"/>
  <c r="V14" i="1"/>
  <c r="Q15" i="1"/>
  <c r="R15" i="1"/>
  <c r="S15" i="1" s="1"/>
  <c r="T15" i="1"/>
  <c r="U15" i="1"/>
  <c r="V15" i="1"/>
  <c r="W15" i="1"/>
  <c r="X15" i="1"/>
  <c r="Q16" i="1"/>
  <c r="R16" i="1" s="1"/>
  <c r="S16" i="1" s="1"/>
  <c r="T16" i="1"/>
  <c r="W16" i="1" s="1"/>
  <c r="U16" i="1"/>
  <c r="X16" i="1" s="1"/>
  <c r="V16" i="1"/>
  <c r="Q17" i="1"/>
  <c r="R17" i="1"/>
  <c r="S17" i="1" s="1"/>
  <c r="T17" i="1"/>
  <c r="U17" i="1"/>
  <c r="V17" i="1"/>
  <c r="W17" i="1"/>
  <c r="X17" i="1"/>
  <c r="Q18" i="1"/>
  <c r="R18" i="1" s="1"/>
  <c r="S18" i="1" s="1"/>
  <c r="T18" i="1"/>
  <c r="W18" i="1" s="1"/>
  <c r="U18" i="1"/>
  <c r="X18" i="1" s="1"/>
  <c r="V18" i="1"/>
  <c r="Q19" i="1"/>
  <c r="R19" i="1"/>
  <c r="S19" i="1" s="1"/>
  <c r="T19" i="1"/>
  <c r="U19" i="1"/>
  <c r="V19" i="1"/>
  <c r="W19" i="1"/>
  <c r="X19" i="1"/>
  <c r="Q20" i="1"/>
  <c r="R20" i="1" s="1"/>
  <c r="S20" i="1" s="1"/>
  <c r="T20" i="1"/>
  <c r="W20" i="1" s="1"/>
  <c r="U20" i="1"/>
  <c r="X20" i="1" s="1"/>
  <c r="V20" i="1"/>
  <c r="Q21" i="1"/>
  <c r="R21" i="1"/>
  <c r="S21" i="1" s="1"/>
  <c r="T21" i="1"/>
  <c r="U21" i="1"/>
  <c r="V21" i="1"/>
  <c r="W21" i="1"/>
  <c r="X21" i="1"/>
  <c r="Q22" i="1"/>
  <c r="R22" i="1" s="1"/>
  <c r="S22" i="1" s="1"/>
  <c r="T22" i="1"/>
  <c r="W22" i="1" s="1"/>
  <c r="U22" i="1"/>
  <c r="X22" i="1" s="1"/>
  <c r="V22" i="1"/>
  <c r="Q23" i="1"/>
  <c r="R23" i="1"/>
  <c r="S23" i="1" s="1"/>
  <c r="T23" i="1"/>
  <c r="U23" i="1"/>
  <c r="V23" i="1"/>
  <c r="W23" i="1"/>
  <c r="X23" i="1"/>
  <c r="Q24" i="1"/>
  <c r="R24" i="1" s="1"/>
  <c r="S24" i="1" s="1"/>
  <c r="T24" i="1"/>
  <c r="W24" i="1" s="1"/>
  <c r="U24" i="1"/>
  <c r="X24" i="1" s="1"/>
  <c r="V24" i="1"/>
  <c r="Q25" i="1"/>
  <c r="R25" i="1"/>
  <c r="S25" i="1" s="1"/>
  <c r="T25" i="1"/>
  <c r="U25" i="1"/>
  <c r="V25" i="1"/>
  <c r="W25" i="1"/>
  <c r="X25" i="1"/>
  <c r="Q26" i="1"/>
  <c r="R26" i="1" s="1"/>
  <c r="S26" i="1" s="1"/>
  <c r="T26" i="1"/>
  <c r="W26" i="1" s="1"/>
  <c r="U26" i="1"/>
  <c r="X26" i="1" s="1"/>
  <c r="V26" i="1"/>
  <c r="Q27" i="1"/>
  <c r="R27" i="1"/>
  <c r="S27" i="1" s="1"/>
  <c r="T27" i="1"/>
  <c r="U27" i="1"/>
  <c r="V27" i="1"/>
  <c r="W27" i="1"/>
  <c r="X27" i="1"/>
  <c r="Q28" i="1"/>
  <c r="R28" i="1" s="1"/>
  <c r="S28" i="1" s="1"/>
  <c r="T28" i="1"/>
  <c r="W28" i="1" s="1"/>
  <c r="U28" i="1"/>
  <c r="X28" i="1" s="1"/>
  <c r="V28" i="1"/>
  <c r="V2" i="1"/>
  <c r="U2" i="1"/>
  <c r="X2" i="1" s="1"/>
  <c r="T2" i="1"/>
  <c r="W2" i="1" s="1"/>
  <c r="Q2" i="1"/>
  <c r="R2" i="1" s="1"/>
  <c r="S2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</calcChain>
</file>

<file path=xl/sharedStrings.xml><?xml version="1.0" encoding="utf-8"?>
<sst xmlns="http://schemas.openxmlformats.org/spreadsheetml/2006/main" count="24" uniqueCount="24">
  <si>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</si>
  <si>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</si>
  <si>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</si>
  <si>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</si>
  <si>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</si>
  <si>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</si>
  <si>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</si>
  <si>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</si>
  <si>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</si>
  <si>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</si>
  <si>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</si>
  <si>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</si>
  <si>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</si>
  <si>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</si>
  <si>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</si>
  <si>
    <t>feed</t>
  </si>
  <si>
    <t>Volume flow at T and P (m^3/s)</t>
  </si>
  <si>
    <t>Residence Time (s)</t>
  </si>
  <si>
    <t>Residence Time / Cat Weight (s/kg)</t>
  </si>
  <si>
    <t>MeOH ROP (mol/s)</t>
  </si>
  <si>
    <t>H2O ROP (mol/s)</t>
  </si>
  <si>
    <t xml:space="preserve">Sites </t>
  </si>
  <si>
    <t>MeOH TOF (mol/site/s)</t>
  </si>
  <si>
    <t>H2O TOF (mol/site/s)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</si>
</sst>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rgb="FF000000"/>
      <name val="Calibri"/>
      <family val="2"/>
    </font>
    <font>
      <sz val="11.5"/>
      <name val="Times New Roman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1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2" fontId="1" fillId="0" borderId="1" xfId="0" applyNumberFormat="1" applyFont="1" applyFill="1" applyBorder="1" applyAlignment="1">
      <alignment horizontal="left" vertical="top" wrapText="1"/>
    </xf>
    <xf numFmtId="2" fontId="0" fillId="0" borderId="1" xfId="0" applyNumberFormat="1" applyBorder="1"/>
    <xf numFmtId="2" fontId="0" fillId="0" borderId="0" xfId="0" applyNumberFormat="1"/>
    <xf numFmtId="11" fontId="0" fillId="0" borderId="2" xfId="0" applyNumberFormat="1" applyBorder="1"/>
    <xf numFmtId="2" fontId="0" fillId="0" borderId="2" xfId="0" applyNumberFormat="1" applyBorder="1"/>
    <xf numFmtId="164" fontId="0" fillId="0" borderId="2" xfId="0" applyNumberFormat="1" applyBorder="1"/>
    <xf numFmtId="11" fontId="2" fillId="0" borderId="0" xfId="0" applyNumberFormat="1" applyFont="1" applyAlignment="1">
      <alignment horizontal="left" vertical="top" wrapText="1"/>
    </xf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tabSelected="1" topLeftCell="L1" workbookViewId="0">
      <selection activeCell="Q2" sqref="Q2"/>
    </sheetView>
  </sheetViews>
  <sheetFormatPr baseColWidth="10" defaultRowHeight="15" x14ac:dyDescent="0.2"/>
  <cols>
    <col min="2" max="2" width="8.6640625" customWidth="1"/>
    <col min="3" max="3" width="13.33203125" customWidth="1"/>
    <col min="4" max="4" width="14.33203125" customWidth="1"/>
    <col min="5" max="5" width="14.1640625" customWidth="1"/>
    <col min="6" max="11" width="16.1640625" customWidth="1"/>
    <col min="12" max="12" width="15.6640625" customWidth="1"/>
    <col min="17" max="17" width="24.5" bestFit="1" customWidth="1"/>
    <col min="18" max="18" width="14.6640625" bestFit="1" customWidth="1"/>
    <col min="19" max="19" width="27.1640625" bestFit="1" customWidth="1"/>
    <col min="20" max="20" width="15" bestFit="1" customWidth="1"/>
    <col min="21" max="21" width="13.6640625" bestFit="1" customWidth="1"/>
    <col min="22" max="22" width="12.1640625" bestFit="1" customWidth="1"/>
    <col min="23" max="23" width="18.1640625" bestFit="1" customWidth="1"/>
    <col min="24" max="24" width="16.83203125" bestFit="1" customWidth="1"/>
  </cols>
  <sheetData>
    <row r="1" spans="1:24" x14ac:dyDescent="0.2">
      <c r="A1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6" t="s">
        <v>16</v>
      </c>
      <c r="R1" s="7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</row>
    <row r="2" spans="1:24" ht="16" x14ac:dyDescent="0.2">
      <c r="A2" s="5">
        <v>4</v>
      </c>
      <c r="B2" s="1">
        <v>1</v>
      </c>
      <c r="C2" s="1">
        <v>15.4</v>
      </c>
      <c r="D2" s="1">
        <v>483.5</v>
      </c>
      <c r="E2" s="1">
        <v>5.74</v>
      </c>
      <c r="F2" s="3">
        <v>0.12</v>
      </c>
      <c r="G2" s="4">
        <v>2.1000000000000001E-2</v>
      </c>
      <c r="H2" s="4">
        <v>0.85899999999999999</v>
      </c>
      <c r="I2" s="4">
        <f>G2/(F2+G2)</f>
        <v>0.14893617021276598</v>
      </c>
      <c r="J2" s="1">
        <v>0.11700000000000001</v>
      </c>
      <c r="K2" s="1">
        <v>0.02</v>
      </c>
      <c r="L2" s="1">
        <v>0.85580000000000001</v>
      </c>
      <c r="M2" s="1">
        <v>6.3E-3</v>
      </c>
      <c r="N2" s="1">
        <v>8.9999999999999998E-4</v>
      </c>
      <c r="O2" s="1">
        <v>0</v>
      </c>
      <c r="P2" s="3">
        <v>4.24</v>
      </c>
      <c r="Q2" s="9">
        <f>(10^-6)*(1.01325*E2*D2)/(C2*298)</f>
        <v>6.1275660082367304E-7</v>
      </c>
      <c r="R2" s="5">
        <f>(((3.5*10^-2)^2*PI()*(7*10^-2))/2)/Q2</f>
        <v>219.81939458767656</v>
      </c>
      <c r="S2" s="10">
        <f>R2/(P2*10^-3)</f>
        <v>51844.196836716161</v>
      </c>
      <c r="T2" s="11">
        <f>M2*((1.01325*10^5*E2*10^-6)/(8.3145*298))</f>
        <v>1.4788245528854942E-6</v>
      </c>
      <c r="U2">
        <f>N2*(1.01325*10^5*E2*10^-6)/(8.3145*298)</f>
        <v>2.1126065041221346E-7</v>
      </c>
      <c r="V2">
        <f>0.00030835*P2</f>
        <v>1.3074040000000001E-3</v>
      </c>
      <c r="W2">
        <f>T2/V2</f>
        <v>1.1311152121956901E-3</v>
      </c>
      <c r="X2">
        <f>U2/V2</f>
        <v>1.6158788745652717E-4</v>
      </c>
    </row>
    <row r="3" spans="1:24" ht="16" x14ac:dyDescent="0.2">
      <c r="A3" s="5">
        <v>4</v>
      </c>
      <c r="B3" s="1">
        <v>2</v>
      </c>
      <c r="C3" s="1">
        <v>15.2</v>
      </c>
      <c r="D3" s="1">
        <v>483.5</v>
      </c>
      <c r="E3" s="1">
        <v>10.67</v>
      </c>
      <c r="F3" s="3">
        <v>0.12</v>
      </c>
      <c r="G3" s="4">
        <v>2.1000000000000001E-2</v>
      </c>
      <c r="H3" s="4">
        <v>0.85899999999999999</v>
      </c>
      <c r="I3" s="4">
        <f t="shared" ref="I3:I28" si="0">G3/(F3+G3)</f>
        <v>0.14893617021276598</v>
      </c>
      <c r="J3" s="1">
        <v>0.1187</v>
      </c>
      <c r="K3" s="1">
        <v>2.0199999999999999E-2</v>
      </c>
      <c r="L3" s="1">
        <v>0.85699999999999998</v>
      </c>
      <c r="M3" s="1">
        <v>3.3999999999999998E-3</v>
      </c>
      <c r="N3" s="1">
        <v>6.9999999999999999E-4</v>
      </c>
      <c r="O3" s="1">
        <v>0</v>
      </c>
      <c r="P3" s="3">
        <v>4.24</v>
      </c>
      <c r="Q3" s="9">
        <f t="shared" ref="Q3:Q28" si="1">(10^-6)*(1.01325*E3*D3)/(C3*298)</f>
        <v>1.1540314864999116E-6</v>
      </c>
      <c r="R3" s="5">
        <f t="shared" ref="R3:R28" si="2">(((3.5*10^-2)^2*PI()*(7*10^-2))/2)/Q3</f>
        <v>116.71759964815546</v>
      </c>
      <c r="S3" s="10">
        <f t="shared" ref="S3:S28" si="3">R3/(P3*10^-3)</f>
        <v>27527.735766074395</v>
      </c>
      <c r="T3" s="11">
        <f t="shared" ref="T3:T28" si="4">M3*((1.01325*10^5*E3*10^-6)/(8.3145*298))</f>
        <v>1.4835683073275802E-6</v>
      </c>
      <c r="U3">
        <f t="shared" ref="U3:U28" si="5">N3*(1.01325*10^5*E3*10^-6)/(8.3145*298)</f>
        <v>3.0544053386156066E-7</v>
      </c>
      <c r="V3">
        <f t="shared" ref="V3:V28" si="6">0.00030835*P3</f>
        <v>1.3074040000000001E-3</v>
      </c>
      <c r="W3">
        <f t="shared" ref="W3:W28" si="7">T3/V3</f>
        <v>1.1347435890723756E-3</v>
      </c>
      <c r="X3">
        <f t="shared" ref="X3:X28" si="8">U3/V3</f>
        <v>2.3362368010313618E-4</v>
      </c>
    </row>
    <row r="4" spans="1:24" ht="16" x14ac:dyDescent="0.2">
      <c r="A4" s="5">
        <v>4</v>
      </c>
      <c r="B4" s="1">
        <v>3</v>
      </c>
      <c r="C4" s="1">
        <v>30</v>
      </c>
      <c r="D4" s="1">
        <v>483.5</v>
      </c>
      <c r="E4" s="1">
        <v>7.1</v>
      </c>
      <c r="F4" s="3">
        <v>0.12</v>
      </c>
      <c r="G4" s="4">
        <v>2.1000000000000001E-2</v>
      </c>
      <c r="H4" s="4">
        <v>0.85899999999999999</v>
      </c>
      <c r="I4" s="4">
        <f t="shared" si="0"/>
        <v>0.14893617021276598</v>
      </c>
      <c r="J4" s="1">
        <v>0.1164</v>
      </c>
      <c r="K4" s="1">
        <v>1.9699999999999999E-2</v>
      </c>
      <c r="L4" s="1">
        <v>0.85119999999999996</v>
      </c>
      <c r="M4" s="1">
        <v>1.11E-2</v>
      </c>
      <c r="N4" s="1">
        <v>1.5E-3</v>
      </c>
      <c r="O4" s="1">
        <v>1E-4</v>
      </c>
      <c r="P4" s="3">
        <v>4.24</v>
      </c>
      <c r="Q4" s="9">
        <f t="shared" si="1"/>
        <v>3.8907553271812076E-7</v>
      </c>
      <c r="R4" s="5">
        <f t="shared" si="2"/>
        <v>346.19443705869685</v>
      </c>
      <c r="S4" s="10">
        <f t="shared" si="3"/>
        <v>81649.631381768108</v>
      </c>
      <c r="T4" s="11">
        <f t="shared" si="4"/>
        <v>3.222890410179354E-6</v>
      </c>
      <c r="U4">
        <f t="shared" si="5"/>
        <v>4.3552573110531818E-7</v>
      </c>
      <c r="V4">
        <f t="shared" si="6"/>
        <v>1.3074040000000001E-3</v>
      </c>
      <c r="W4">
        <f t="shared" si="7"/>
        <v>2.4651067383757077E-3</v>
      </c>
      <c r="X4">
        <f t="shared" si="8"/>
        <v>3.3312253221293354E-4</v>
      </c>
    </row>
    <row r="5" spans="1:24" ht="16" x14ac:dyDescent="0.2">
      <c r="A5" s="5">
        <v>4</v>
      </c>
      <c r="B5" s="1">
        <v>4</v>
      </c>
      <c r="C5" s="1">
        <v>30</v>
      </c>
      <c r="D5" s="1">
        <v>483.5</v>
      </c>
      <c r="E5" s="1">
        <v>16.02</v>
      </c>
      <c r="F5" s="3">
        <v>0.12</v>
      </c>
      <c r="G5" s="4">
        <v>2.1000000000000001E-2</v>
      </c>
      <c r="H5" s="4">
        <v>0.85899999999999999</v>
      </c>
      <c r="I5" s="4">
        <f t="shared" si="0"/>
        <v>0.14893617021276598</v>
      </c>
      <c r="J5" s="1">
        <v>0.1181</v>
      </c>
      <c r="K5" s="1">
        <v>1.9599999999999999E-2</v>
      </c>
      <c r="L5" s="1">
        <v>0.85599999999999998</v>
      </c>
      <c r="M5" s="1">
        <v>5.1000000000000004E-3</v>
      </c>
      <c r="N5" s="1">
        <v>1.1000000000000001E-3</v>
      </c>
      <c r="O5" s="1">
        <v>1E-4</v>
      </c>
      <c r="P5" s="3">
        <v>4.24</v>
      </c>
      <c r="Q5" s="9">
        <f t="shared" si="1"/>
        <v>8.7788592030201336E-7</v>
      </c>
      <c r="R5" s="5">
        <f t="shared" si="2"/>
        <v>153.43199145547737</v>
      </c>
      <c r="S5" s="10">
        <f t="shared" si="3"/>
        <v>36186.790437612581</v>
      </c>
      <c r="T5" s="11">
        <f t="shared" si="4"/>
        <v>3.3411571157527424E-6</v>
      </c>
      <c r="U5">
        <f t="shared" si="5"/>
        <v>7.2064173084863066E-7</v>
      </c>
      <c r="V5">
        <f t="shared" si="6"/>
        <v>1.3074040000000001E-3</v>
      </c>
      <c r="W5">
        <f t="shared" si="7"/>
        <v>2.5555659274047976E-3</v>
      </c>
      <c r="X5">
        <f t="shared" si="8"/>
        <v>5.5120049414613282E-4</v>
      </c>
    </row>
    <row r="6" spans="1:24" ht="16" x14ac:dyDescent="0.2">
      <c r="A6" s="5">
        <v>4</v>
      </c>
      <c r="B6" s="1">
        <v>5</v>
      </c>
      <c r="C6" s="1">
        <v>49.8</v>
      </c>
      <c r="D6" s="1">
        <v>483.5</v>
      </c>
      <c r="E6" s="1">
        <v>7.45</v>
      </c>
      <c r="F6" s="3">
        <v>0.12</v>
      </c>
      <c r="G6" s="4">
        <v>2.1000000000000001E-2</v>
      </c>
      <c r="H6" s="4">
        <v>0.85899999999999999</v>
      </c>
      <c r="I6" s="4">
        <f t="shared" si="0"/>
        <v>0.14893617021276598</v>
      </c>
      <c r="J6" s="1">
        <v>0.10970000000000001</v>
      </c>
      <c r="K6" s="1">
        <v>1.8599999999999998E-2</v>
      </c>
      <c r="L6" s="1">
        <v>0.85040000000000004</v>
      </c>
      <c r="M6" s="1">
        <v>1.9E-2</v>
      </c>
      <c r="N6" s="1">
        <v>2.2000000000000001E-3</v>
      </c>
      <c r="O6" s="1">
        <v>1E-4</v>
      </c>
      <c r="P6" s="3">
        <v>4.24</v>
      </c>
      <c r="Q6" s="9">
        <f t="shared" si="1"/>
        <v>2.4593693524096387E-7</v>
      </c>
      <c r="R6" s="5">
        <f t="shared" si="2"/>
        <v>547.6842463320537</v>
      </c>
      <c r="S6" s="10">
        <f t="shared" si="3"/>
        <v>129170.81281416358</v>
      </c>
      <c r="T6" s="11">
        <f t="shared" si="4"/>
        <v>5.7886072523904021E-6</v>
      </c>
      <c r="U6">
        <f t="shared" si="5"/>
        <v>6.7025978711888869E-7</v>
      </c>
      <c r="V6">
        <f t="shared" si="6"/>
        <v>1.3074040000000001E-3</v>
      </c>
      <c r="W6">
        <f t="shared" si="7"/>
        <v>4.4275581628864542E-3</v>
      </c>
      <c r="X6">
        <f t="shared" si="8"/>
        <v>5.1266462938685266E-4</v>
      </c>
    </row>
    <row r="7" spans="1:24" ht="16" x14ac:dyDescent="0.2">
      <c r="A7" s="5">
        <v>4</v>
      </c>
      <c r="B7" s="1">
        <v>6</v>
      </c>
      <c r="C7" s="1">
        <v>49.7</v>
      </c>
      <c r="D7" s="1">
        <v>483.5</v>
      </c>
      <c r="E7" s="1">
        <v>13.95</v>
      </c>
      <c r="F7" s="3">
        <v>0.12</v>
      </c>
      <c r="G7" s="4">
        <v>2.1000000000000001E-2</v>
      </c>
      <c r="H7" s="4">
        <v>0.85899999999999999</v>
      </c>
      <c r="I7" s="4">
        <f t="shared" si="0"/>
        <v>0.14893617021276598</v>
      </c>
      <c r="J7" s="1">
        <v>0.11600000000000001</v>
      </c>
      <c r="K7" s="1">
        <v>1.9300000000000001E-2</v>
      </c>
      <c r="L7" s="1">
        <v>0.85409999999999997</v>
      </c>
      <c r="M7" s="1">
        <v>8.9999999999999993E-3</v>
      </c>
      <c r="N7" s="1">
        <v>1.6000000000000001E-3</v>
      </c>
      <c r="O7" s="1">
        <v>0</v>
      </c>
      <c r="P7" s="3">
        <v>4.24</v>
      </c>
      <c r="Q7" s="9">
        <f t="shared" si="1"/>
        <v>4.6143936986010015E-7</v>
      </c>
      <c r="R7" s="5">
        <f t="shared" si="2"/>
        <v>291.90353884086585</v>
      </c>
      <c r="S7" s="10">
        <f t="shared" si="3"/>
        <v>68845.174254921178</v>
      </c>
      <c r="T7" s="11">
        <f t="shared" si="4"/>
        <v>5.1342962948612847E-6</v>
      </c>
      <c r="U7">
        <f t="shared" si="5"/>
        <v>9.1276378575311753E-7</v>
      </c>
      <c r="V7">
        <f t="shared" si="6"/>
        <v>1.3074040000000001E-3</v>
      </c>
      <c r="W7">
        <f t="shared" si="7"/>
        <v>3.9270923867919059E-3</v>
      </c>
      <c r="X7">
        <f t="shared" si="8"/>
        <v>6.9814975765189447E-4</v>
      </c>
    </row>
    <row r="8" spans="1:24" ht="16" x14ac:dyDescent="0.2">
      <c r="A8" s="5">
        <v>4</v>
      </c>
      <c r="B8" s="1">
        <v>7</v>
      </c>
      <c r="C8" s="1">
        <v>15</v>
      </c>
      <c r="D8" s="1">
        <v>499.3</v>
      </c>
      <c r="E8" s="1">
        <v>7.85</v>
      </c>
      <c r="F8" s="3">
        <v>0.12</v>
      </c>
      <c r="G8" s="4">
        <v>2.1000000000000001E-2</v>
      </c>
      <c r="H8" s="4">
        <v>0.85899999999999999</v>
      </c>
      <c r="I8" s="4">
        <f t="shared" si="0"/>
        <v>0.14893617021276598</v>
      </c>
      <c r="J8" s="1">
        <v>0.1145</v>
      </c>
      <c r="K8" s="1">
        <v>2.01E-2</v>
      </c>
      <c r="L8" s="1">
        <v>0.85529999999999995</v>
      </c>
      <c r="M8" s="1">
        <v>8.3999999999999995E-3</v>
      </c>
      <c r="N8" s="1">
        <v>1.6000000000000001E-3</v>
      </c>
      <c r="O8" s="1">
        <v>1E-4</v>
      </c>
      <c r="P8" s="3">
        <v>4.24</v>
      </c>
      <c r="Q8" s="9">
        <f t="shared" si="1"/>
        <v>8.8846497567114089E-7</v>
      </c>
      <c r="R8" s="5">
        <f t="shared" si="2"/>
        <v>151.6050589624133</v>
      </c>
      <c r="S8" s="10">
        <f t="shared" si="3"/>
        <v>35755.91013264464</v>
      </c>
      <c r="T8" s="11">
        <f t="shared" si="4"/>
        <v>2.6965790337168709E-6</v>
      </c>
      <c r="U8">
        <f t="shared" si="5"/>
        <v>5.136341016603565E-7</v>
      </c>
      <c r="V8">
        <f t="shared" si="6"/>
        <v>1.3074040000000001E-3</v>
      </c>
      <c r="W8">
        <f t="shared" si="7"/>
        <v>2.0625445797296557E-3</v>
      </c>
      <c r="X8">
        <f t="shared" si="8"/>
        <v>3.9286563423422021E-4</v>
      </c>
    </row>
    <row r="9" spans="1:24" ht="16" x14ac:dyDescent="0.2">
      <c r="A9" s="5">
        <v>4</v>
      </c>
      <c r="B9" s="1">
        <v>8</v>
      </c>
      <c r="C9" s="1">
        <v>14.9</v>
      </c>
      <c r="D9" s="1">
        <v>499.3</v>
      </c>
      <c r="E9" s="1">
        <v>17.489999999999998</v>
      </c>
      <c r="F9" s="3">
        <v>0.12</v>
      </c>
      <c r="G9" s="4">
        <v>2.1000000000000001E-2</v>
      </c>
      <c r="H9" s="4">
        <v>0.85899999999999999</v>
      </c>
      <c r="I9" s="4">
        <f t="shared" si="0"/>
        <v>0.14893617021276598</v>
      </c>
      <c r="J9" s="1">
        <v>0.1179</v>
      </c>
      <c r="K9" s="1">
        <v>2.07E-2</v>
      </c>
      <c r="L9" s="1">
        <v>0.85629999999999995</v>
      </c>
      <c r="M9" s="1">
        <v>4.0000000000000001E-3</v>
      </c>
      <c r="N9" s="1">
        <v>1.1000000000000001E-3</v>
      </c>
      <c r="O9" s="1">
        <v>0</v>
      </c>
      <c r="P9" s="3">
        <v>4.24</v>
      </c>
      <c r="Q9" s="9">
        <f t="shared" si="1"/>
        <v>1.9928079884352055E-6</v>
      </c>
      <c r="R9" s="5">
        <f t="shared" si="2"/>
        <v>67.590949958218687</v>
      </c>
      <c r="S9" s="10">
        <f t="shared" si="3"/>
        <v>15941.261782598744</v>
      </c>
      <c r="T9" s="11">
        <f t="shared" si="4"/>
        <v>2.8609746617960611E-6</v>
      </c>
      <c r="U9">
        <f t="shared" si="5"/>
        <v>7.8676803199391693E-7</v>
      </c>
      <c r="V9">
        <f t="shared" si="6"/>
        <v>1.3074040000000001E-3</v>
      </c>
      <c r="W9">
        <f t="shared" si="7"/>
        <v>2.1882866059734106E-3</v>
      </c>
      <c r="X9">
        <f t="shared" si="8"/>
        <v>6.0177881664268801E-4</v>
      </c>
    </row>
    <row r="10" spans="1:24" ht="16" x14ac:dyDescent="0.2">
      <c r="A10" s="5">
        <v>4</v>
      </c>
      <c r="B10" s="1">
        <v>9</v>
      </c>
      <c r="C10" s="1">
        <v>30</v>
      </c>
      <c r="D10" s="1">
        <v>499.3</v>
      </c>
      <c r="E10" s="1">
        <v>7.92</v>
      </c>
      <c r="F10" s="3">
        <v>0.12</v>
      </c>
      <c r="G10" s="4">
        <v>2.1000000000000001E-2</v>
      </c>
      <c r="H10" s="4">
        <v>0.85899999999999999</v>
      </c>
      <c r="I10" s="4">
        <f t="shared" si="0"/>
        <v>0.14893617021276598</v>
      </c>
      <c r="J10" s="1">
        <v>0.1087</v>
      </c>
      <c r="K10" s="1">
        <v>1.95E-2</v>
      </c>
      <c r="L10" s="1">
        <v>0.85099999999999998</v>
      </c>
      <c r="M10" s="1">
        <v>1.83E-2</v>
      </c>
      <c r="N10" s="1">
        <v>2.3E-3</v>
      </c>
      <c r="O10" s="1">
        <v>2.0000000000000001E-4</v>
      </c>
      <c r="P10" s="3">
        <v>4.24</v>
      </c>
      <c r="Q10" s="9">
        <f t="shared" si="1"/>
        <v>4.4819379664429524E-7</v>
      </c>
      <c r="R10" s="5">
        <f t="shared" si="2"/>
        <v>300.53023051892535</v>
      </c>
      <c r="S10" s="10">
        <f t="shared" si="3"/>
        <v>70879.77134880313</v>
      </c>
      <c r="T10" s="11">
        <f t="shared" si="4"/>
        <v>5.9270758087775016E-6</v>
      </c>
      <c r="U10">
        <f t="shared" si="5"/>
        <v>7.4493302514689902E-7</v>
      </c>
      <c r="V10">
        <f t="shared" si="6"/>
        <v>1.3074040000000001E-3</v>
      </c>
      <c r="W10">
        <f t="shared" si="7"/>
        <v>4.5334692327524632E-3</v>
      </c>
      <c r="X10">
        <f t="shared" si="8"/>
        <v>5.6978028608364287E-4</v>
      </c>
    </row>
    <row r="11" spans="1:24" ht="16" x14ac:dyDescent="0.2">
      <c r="A11" s="5">
        <v>4</v>
      </c>
      <c r="B11" s="1">
        <v>10</v>
      </c>
      <c r="C11" s="1">
        <v>30</v>
      </c>
      <c r="D11" s="1">
        <v>499.3</v>
      </c>
      <c r="E11" s="1">
        <v>18.5</v>
      </c>
      <c r="F11" s="3">
        <v>0.12</v>
      </c>
      <c r="G11" s="4">
        <v>2.1000000000000001E-2</v>
      </c>
      <c r="H11" s="4">
        <v>0.85899999999999999</v>
      </c>
      <c r="I11" s="4">
        <f t="shared" si="0"/>
        <v>0.14893617021276598</v>
      </c>
      <c r="J11" s="1">
        <v>0.11609999999999999</v>
      </c>
      <c r="K11" s="1">
        <v>1.9699999999999999E-2</v>
      </c>
      <c r="L11" s="1">
        <v>0.85389999999999999</v>
      </c>
      <c r="M11" s="1">
        <v>8.3000000000000001E-3</v>
      </c>
      <c r="N11" s="1">
        <v>1.9E-3</v>
      </c>
      <c r="O11" s="1">
        <v>1E-4</v>
      </c>
      <c r="P11" s="3">
        <v>4.24</v>
      </c>
      <c r="Q11" s="9">
        <f t="shared" si="1"/>
        <v>1.046917328020134E-6</v>
      </c>
      <c r="R11" s="5">
        <f t="shared" si="2"/>
        <v>128.65942841675076</v>
      </c>
      <c r="S11" s="10">
        <f t="shared" si="3"/>
        <v>30344.204815271401</v>
      </c>
      <c r="T11" s="11">
        <f t="shared" si="4"/>
        <v>6.2793404705372398E-6</v>
      </c>
      <c r="U11">
        <f t="shared" si="5"/>
        <v>1.4374393848217777E-6</v>
      </c>
      <c r="V11">
        <f t="shared" si="6"/>
        <v>1.3074040000000001E-3</v>
      </c>
      <c r="W11">
        <f t="shared" si="7"/>
        <v>4.8029074949573654E-3</v>
      </c>
      <c r="X11">
        <f t="shared" si="8"/>
        <v>1.0994607518577102E-3</v>
      </c>
    </row>
    <row r="12" spans="1:24" ht="16" x14ac:dyDescent="0.2">
      <c r="A12" s="5">
        <v>4</v>
      </c>
      <c r="B12" s="1">
        <v>11</v>
      </c>
      <c r="C12" s="1">
        <v>49.8</v>
      </c>
      <c r="D12" s="1">
        <v>499.3</v>
      </c>
      <c r="E12" s="1">
        <v>6.9</v>
      </c>
      <c r="F12" s="3">
        <v>0.12</v>
      </c>
      <c r="G12" s="4">
        <v>2.1000000000000001E-2</v>
      </c>
      <c r="H12" s="4">
        <v>0.85899999999999999</v>
      </c>
      <c r="I12" s="4">
        <f t="shared" si="0"/>
        <v>0.14893617021276598</v>
      </c>
      <c r="J12" s="1">
        <v>9.3799999999999994E-2</v>
      </c>
      <c r="K12" s="1">
        <v>1.9099999999999999E-2</v>
      </c>
      <c r="L12" s="1">
        <v>0.84470000000000001</v>
      </c>
      <c r="M12" s="1">
        <v>3.9199999999999999E-2</v>
      </c>
      <c r="N12" s="1">
        <v>3.0000000000000001E-3</v>
      </c>
      <c r="O12" s="1">
        <v>2.0000000000000001E-4</v>
      </c>
      <c r="P12" s="3">
        <v>4.24</v>
      </c>
      <c r="Q12" s="9">
        <f t="shared" si="1"/>
        <v>2.3522401704131964E-7</v>
      </c>
      <c r="R12" s="5">
        <f t="shared" si="2"/>
        <v>572.62768792440795</v>
      </c>
      <c r="S12" s="10">
        <f t="shared" si="3"/>
        <v>135053.69998217167</v>
      </c>
      <c r="T12" s="11">
        <f t="shared" si="4"/>
        <v>1.1061126737029713E-5</v>
      </c>
      <c r="U12">
        <f t="shared" si="5"/>
        <v>8.4651480130329441E-7</v>
      </c>
      <c r="V12">
        <f t="shared" si="6"/>
        <v>1.3074040000000001E-3</v>
      </c>
      <c r="W12">
        <f t="shared" si="7"/>
        <v>8.4603739448783338E-3</v>
      </c>
      <c r="X12">
        <f t="shared" si="8"/>
        <v>6.4747759782232141E-4</v>
      </c>
    </row>
    <row r="13" spans="1:24" ht="16" x14ac:dyDescent="0.2">
      <c r="A13" s="5">
        <v>4</v>
      </c>
      <c r="B13" s="1">
        <v>12</v>
      </c>
      <c r="C13" s="1">
        <v>49.7</v>
      </c>
      <c r="D13" s="1">
        <v>499.3</v>
      </c>
      <c r="E13" s="1">
        <v>14.21</v>
      </c>
      <c r="F13" s="3">
        <v>0.12</v>
      </c>
      <c r="G13" s="4">
        <v>2.1000000000000001E-2</v>
      </c>
      <c r="H13" s="4">
        <v>0.85899999999999999</v>
      </c>
      <c r="I13" s="4">
        <f t="shared" si="0"/>
        <v>0.14893617021276598</v>
      </c>
      <c r="J13" s="1">
        <v>0.108</v>
      </c>
      <c r="K13" s="1">
        <v>1.89E-2</v>
      </c>
      <c r="L13" s="1">
        <v>0.85009999999999997</v>
      </c>
      <c r="M13" s="1">
        <v>2.07E-2</v>
      </c>
      <c r="N13" s="1">
        <v>2.2000000000000001E-3</v>
      </c>
      <c r="O13" s="1">
        <v>1E-4</v>
      </c>
      <c r="P13" s="3">
        <v>4.24</v>
      </c>
      <c r="Q13" s="9">
        <f t="shared" si="1"/>
        <v>4.8539981177332445E-7</v>
      </c>
      <c r="R13" s="5">
        <f t="shared" si="2"/>
        <v>277.49451432742546</v>
      </c>
      <c r="S13" s="10">
        <f t="shared" si="3"/>
        <v>65446.819416845618</v>
      </c>
      <c r="T13" s="11">
        <f t="shared" si="4"/>
        <v>1.2028975326519813E-5</v>
      </c>
      <c r="U13">
        <f t="shared" si="5"/>
        <v>1.2784418221422024E-6</v>
      </c>
      <c r="V13">
        <f t="shared" si="6"/>
        <v>1.3074040000000001E-3</v>
      </c>
      <c r="W13">
        <f t="shared" si="7"/>
        <v>9.2006566650551878E-3</v>
      </c>
      <c r="X13">
        <f t="shared" si="8"/>
        <v>9.7784756826673489E-4</v>
      </c>
    </row>
    <row r="14" spans="1:24" ht="16" x14ac:dyDescent="0.2">
      <c r="A14" s="5">
        <v>4</v>
      </c>
      <c r="B14" s="1">
        <v>13</v>
      </c>
      <c r="C14" s="1">
        <v>15</v>
      </c>
      <c r="D14" s="1">
        <v>516.70000000000005</v>
      </c>
      <c r="E14" s="1">
        <v>7.02</v>
      </c>
      <c r="F14" s="3">
        <v>0.12</v>
      </c>
      <c r="G14" s="4">
        <v>2.1000000000000001E-2</v>
      </c>
      <c r="H14" s="4">
        <v>0.85899999999999999</v>
      </c>
      <c r="I14" s="4">
        <f t="shared" si="0"/>
        <v>0.14893617021276598</v>
      </c>
      <c r="J14" s="1">
        <v>0.1119</v>
      </c>
      <c r="K14" s="1">
        <v>2.01E-2</v>
      </c>
      <c r="L14" s="1">
        <v>0.85360000000000003</v>
      </c>
      <c r="M14" s="1">
        <v>1.3299999999999999E-2</v>
      </c>
      <c r="N14" s="1">
        <v>1E-3</v>
      </c>
      <c r="O14" s="1">
        <v>1E-4</v>
      </c>
      <c r="P14" s="3">
        <v>4.24</v>
      </c>
      <c r="Q14" s="9">
        <f t="shared" si="1"/>
        <v>8.222136130872484E-7</v>
      </c>
      <c r="R14" s="5">
        <f t="shared" si="2"/>
        <v>163.8209132988039</v>
      </c>
      <c r="S14" s="10">
        <f t="shared" si="3"/>
        <v>38637.007853491479</v>
      </c>
      <c r="T14" s="11">
        <f t="shared" si="4"/>
        <v>3.8181498037914679E-6</v>
      </c>
      <c r="U14">
        <f t="shared" si="5"/>
        <v>2.8707893261589983E-7</v>
      </c>
      <c r="V14">
        <f t="shared" si="6"/>
        <v>1.3074040000000001E-3</v>
      </c>
      <c r="W14">
        <f t="shared" si="7"/>
        <v>2.9204054781777227E-3</v>
      </c>
      <c r="X14">
        <f t="shared" si="8"/>
        <v>2.1957935926148291E-4</v>
      </c>
    </row>
    <row r="15" spans="1:24" ht="16" x14ac:dyDescent="0.2">
      <c r="A15" s="5">
        <v>4</v>
      </c>
      <c r="B15" s="1">
        <v>14</v>
      </c>
      <c r="C15" s="1">
        <v>15</v>
      </c>
      <c r="D15" s="1">
        <v>516.70000000000005</v>
      </c>
      <c r="E15" s="1">
        <v>14.82</v>
      </c>
      <c r="F15" s="3">
        <v>0.12</v>
      </c>
      <c r="G15" s="4">
        <v>2.1000000000000001E-2</v>
      </c>
      <c r="H15" s="4">
        <v>0.85899999999999999</v>
      </c>
      <c r="I15" s="4">
        <f t="shared" si="0"/>
        <v>0.14893617021276598</v>
      </c>
      <c r="J15" s="1">
        <v>0.1149</v>
      </c>
      <c r="K15" s="1">
        <v>1.9900000000000001E-2</v>
      </c>
      <c r="L15" s="1">
        <v>0.85619999999999996</v>
      </c>
      <c r="M15" s="1">
        <v>8.0999999999999996E-3</v>
      </c>
      <c r="N15" s="1">
        <v>8.9999999999999998E-4</v>
      </c>
      <c r="O15" s="1">
        <v>0</v>
      </c>
      <c r="P15" s="3">
        <v>4.24</v>
      </c>
      <c r="Q15" s="9">
        <f t="shared" si="1"/>
        <v>1.7357842942953021E-6</v>
      </c>
      <c r="R15" s="5">
        <f t="shared" si="2"/>
        <v>77.599379983643956</v>
      </c>
      <c r="S15" s="10">
        <f t="shared" si="3"/>
        <v>18301.740562180174</v>
      </c>
      <c r="T15" s="11">
        <f t="shared" si="4"/>
        <v>4.9090497477318874E-6</v>
      </c>
      <c r="U15">
        <f t="shared" si="5"/>
        <v>5.4544997197020965E-7</v>
      </c>
      <c r="V15">
        <f t="shared" si="6"/>
        <v>1.3074040000000001E-3</v>
      </c>
      <c r="W15">
        <f t="shared" si="7"/>
        <v>3.7548070433713579E-3</v>
      </c>
      <c r="X15">
        <f t="shared" si="8"/>
        <v>4.1720078259681754E-4</v>
      </c>
    </row>
    <row r="16" spans="1:24" ht="16" x14ac:dyDescent="0.2">
      <c r="A16" s="5">
        <v>4</v>
      </c>
      <c r="B16" s="1">
        <v>15</v>
      </c>
      <c r="C16" s="1">
        <v>30</v>
      </c>
      <c r="D16" s="1">
        <v>516.70000000000005</v>
      </c>
      <c r="E16" s="1">
        <v>8.77</v>
      </c>
      <c r="F16" s="3">
        <v>0.12</v>
      </c>
      <c r="G16" s="4">
        <v>2.1000000000000001E-2</v>
      </c>
      <c r="H16" s="4">
        <v>0.85899999999999999</v>
      </c>
      <c r="I16" s="4">
        <f t="shared" si="0"/>
        <v>0.14893617021276598</v>
      </c>
      <c r="J16" s="1">
        <v>0.1024</v>
      </c>
      <c r="K16" s="1">
        <v>1.9699999999999999E-2</v>
      </c>
      <c r="L16" s="1">
        <v>0.84870000000000001</v>
      </c>
      <c r="M16" s="1">
        <v>2.7199999999999998E-2</v>
      </c>
      <c r="N16" s="1">
        <v>1.9E-3</v>
      </c>
      <c r="O16" s="1">
        <v>1E-4</v>
      </c>
      <c r="P16" s="3">
        <v>4.24</v>
      </c>
      <c r="Q16" s="9">
        <f t="shared" si="1"/>
        <v>5.1359069706375847E-7</v>
      </c>
      <c r="R16" s="5">
        <f t="shared" si="2"/>
        <v>262.26289882727554</v>
      </c>
      <c r="S16" s="10">
        <f t="shared" si="3"/>
        <v>61854.457270583844</v>
      </c>
      <c r="T16" s="11">
        <f t="shared" si="4"/>
        <v>9.755122065801598E-6</v>
      </c>
      <c r="U16">
        <f t="shared" si="5"/>
        <v>6.8142396783172925E-7</v>
      </c>
      <c r="V16">
        <f t="shared" si="6"/>
        <v>1.3074040000000001E-3</v>
      </c>
      <c r="W16">
        <f t="shared" si="7"/>
        <v>7.4614442557936166E-3</v>
      </c>
      <c r="X16">
        <f t="shared" si="8"/>
        <v>5.2120382669146586E-4</v>
      </c>
    </row>
    <row r="17" spans="1:24" ht="16" x14ac:dyDescent="0.2">
      <c r="A17" s="5">
        <v>4</v>
      </c>
      <c r="B17" s="1">
        <v>16</v>
      </c>
      <c r="C17" s="1">
        <v>29.7</v>
      </c>
      <c r="D17" s="1">
        <v>516.70000000000005</v>
      </c>
      <c r="E17" s="1">
        <v>15.78</v>
      </c>
      <c r="F17" s="3">
        <v>0.12</v>
      </c>
      <c r="G17" s="4">
        <v>2.1000000000000001E-2</v>
      </c>
      <c r="H17" s="4">
        <v>0.85899999999999999</v>
      </c>
      <c r="I17" s="4">
        <f t="shared" si="0"/>
        <v>0.14893617021276598</v>
      </c>
      <c r="J17" s="1">
        <v>0.1096</v>
      </c>
      <c r="K17" s="1">
        <v>1.9599999999999999E-2</v>
      </c>
      <c r="L17" s="1">
        <v>0.85070000000000001</v>
      </c>
      <c r="M17" s="1">
        <v>1.8200000000000001E-2</v>
      </c>
      <c r="N17" s="1">
        <v>1.8E-3</v>
      </c>
      <c r="O17" s="1">
        <v>1E-4</v>
      </c>
      <c r="P17" s="3">
        <v>4.24</v>
      </c>
      <c r="Q17" s="9">
        <f t="shared" si="1"/>
        <v>9.3344634482407974E-7</v>
      </c>
      <c r="R17" s="5">
        <f t="shared" si="2"/>
        <v>144.29944020836848</v>
      </c>
      <c r="S17" s="10">
        <f t="shared" si="3"/>
        <v>34032.886841596337</v>
      </c>
      <c r="T17" s="11">
        <f t="shared" si="4"/>
        <v>1.1744718109908256E-5</v>
      </c>
      <c r="U17">
        <f t="shared" si="5"/>
        <v>1.1615655273535639E-6</v>
      </c>
      <c r="V17">
        <f t="shared" si="6"/>
        <v>1.3074040000000001E-3</v>
      </c>
      <c r="W17">
        <f t="shared" si="7"/>
        <v>8.9832355644531119E-3</v>
      </c>
      <c r="X17">
        <f t="shared" si="8"/>
        <v>8.8845186901184616E-4</v>
      </c>
    </row>
    <row r="18" spans="1:24" ht="16" x14ac:dyDescent="0.2">
      <c r="A18" s="5">
        <v>4</v>
      </c>
      <c r="B18" s="1">
        <v>17</v>
      </c>
      <c r="C18" s="1">
        <v>50</v>
      </c>
      <c r="D18" s="1">
        <v>516.70000000000005</v>
      </c>
      <c r="E18" s="1">
        <v>10.87</v>
      </c>
      <c r="F18" s="3">
        <v>0.12</v>
      </c>
      <c r="G18" s="4">
        <v>2.1000000000000001E-2</v>
      </c>
      <c r="H18" s="4">
        <v>0.85899999999999999</v>
      </c>
      <c r="I18" s="4">
        <f t="shared" si="0"/>
        <v>0.14893617021276598</v>
      </c>
      <c r="J18" s="1">
        <v>8.9200000000000002E-2</v>
      </c>
      <c r="K18" s="1">
        <v>1.95E-2</v>
      </c>
      <c r="L18" s="1">
        <v>0.84160000000000001</v>
      </c>
      <c r="M18" s="1">
        <v>4.65E-2</v>
      </c>
      <c r="N18" s="1">
        <v>3.0000000000000001E-3</v>
      </c>
      <c r="O18" s="1">
        <v>2.0000000000000001E-4</v>
      </c>
      <c r="P18" s="3">
        <v>4.24</v>
      </c>
      <c r="Q18" s="9">
        <f t="shared" si="1"/>
        <v>3.8194281941275164E-7</v>
      </c>
      <c r="R18" s="5">
        <f t="shared" si="2"/>
        <v>352.65955576743437</v>
      </c>
      <c r="S18" s="10">
        <f t="shared" si="3"/>
        <v>83174.423530055268</v>
      </c>
      <c r="T18" s="11">
        <f t="shared" si="4"/>
        <v>2.0670296564867472E-5</v>
      </c>
      <c r="U18">
        <f t="shared" si="5"/>
        <v>1.3335675203140304E-6</v>
      </c>
      <c r="V18">
        <f t="shared" si="6"/>
        <v>1.3074040000000001E-3</v>
      </c>
      <c r="W18">
        <f t="shared" si="7"/>
        <v>1.5810183053491859E-2</v>
      </c>
      <c r="X18">
        <f t="shared" si="8"/>
        <v>1.0200118099027006E-3</v>
      </c>
    </row>
    <row r="19" spans="1:24" ht="16" x14ac:dyDescent="0.2">
      <c r="A19" s="5">
        <v>4</v>
      </c>
      <c r="B19" s="1">
        <v>18</v>
      </c>
      <c r="C19" s="1">
        <v>49.8</v>
      </c>
      <c r="D19" s="1">
        <v>516.70000000000005</v>
      </c>
      <c r="E19" s="1">
        <v>17.489999999999998</v>
      </c>
      <c r="F19" s="3">
        <v>0.12</v>
      </c>
      <c r="G19" s="4">
        <v>2.1000000000000001E-2</v>
      </c>
      <c r="H19" s="4">
        <v>0.85899999999999999</v>
      </c>
      <c r="I19" s="4">
        <f t="shared" si="0"/>
        <v>0.14893617021276598</v>
      </c>
      <c r="J19" s="1">
        <v>9.9599999999999994E-2</v>
      </c>
      <c r="K19" s="1">
        <v>1.9300000000000001E-2</v>
      </c>
      <c r="L19" s="1">
        <v>0.84570000000000001</v>
      </c>
      <c r="M19" s="1">
        <v>3.2500000000000001E-2</v>
      </c>
      <c r="N19" s="1">
        <v>2.7000000000000001E-3</v>
      </c>
      <c r="O19" s="1">
        <v>2.0000000000000001E-4</v>
      </c>
      <c r="P19" s="3">
        <v>4.24</v>
      </c>
      <c r="Q19" s="9">
        <f t="shared" si="1"/>
        <v>6.1702004998180634E-7</v>
      </c>
      <c r="R19" s="5">
        <f t="shared" si="2"/>
        <v>218.3004993543307</v>
      </c>
      <c r="S19" s="10">
        <f t="shared" si="3"/>
        <v>51485.966828851568</v>
      </c>
      <c r="T19" s="11">
        <f t="shared" si="4"/>
        <v>2.3245419127092999E-5</v>
      </c>
      <c r="U19">
        <f t="shared" si="5"/>
        <v>1.9311578967123416E-6</v>
      </c>
      <c r="V19">
        <f t="shared" si="6"/>
        <v>1.3074040000000001E-3</v>
      </c>
      <c r="W19">
        <f t="shared" si="7"/>
        <v>1.7779828673533962E-2</v>
      </c>
      <c r="X19">
        <f t="shared" si="8"/>
        <v>1.4770934590320525E-3</v>
      </c>
    </row>
    <row r="20" spans="1:24" ht="16" x14ac:dyDescent="0.2">
      <c r="A20" s="5">
        <v>4</v>
      </c>
      <c r="B20" s="1">
        <v>19</v>
      </c>
      <c r="C20" s="1">
        <v>15</v>
      </c>
      <c r="D20" s="1">
        <v>532.4</v>
      </c>
      <c r="E20" s="1">
        <v>10.84</v>
      </c>
      <c r="F20" s="3">
        <v>0.12</v>
      </c>
      <c r="G20" s="4">
        <v>2.1000000000000001E-2</v>
      </c>
      <c r="H20" s="4">
        <v>0.85899999999999999</v>
      </c>
      <c r="I20" s="4">
        <f t="shared" si="0"/>
        <v>0.14893617021276598</v>
      </c>
      <c r="J20" s="1">
        <v>0.1142</v>
      </c>
      <c r="K20" s="1">
        <v>1.9900000000000001E-2</v>
      </c>
      <c r="L20" s="1">
        <v>0.85429999999999995</v>
      </c>
      <c r="M20" s="1">
        <v>1.03E-2</v>
      </c>
      <c r="N20" s="1">
        <v>1.2999999999999999E-3</v>
      </c>
      <c r="O20" s="1">
        <v>0</v>
      </c>
      <c r="P20" s="3">
        <v>4.24</v>
      </c>
      <c r="Q20" s="9">
        <f t="shared" si="1"/>
        <v>1.3082068483221477E-6</v>
      </c>
      <c r="R20" s="5">
        <f t="shared" si="2"/>
        <v>102.96214638794903</v>
      </c>
      <c r="S20" s="10">
        <f t="shared" si="3"/>
        <v>24283.525091497409</v>
      </c>
      <c r="T20" s="11">
        <f t="shared" si="4"/>
        <v>4.5659454393775573E-6</v>
      </c>
      <c r="U20">
        <f t="shared" si="5"/>
        <v>5.7628437584376929E-7</v>
      </c>
      <c r="V20">
        <f t="shared" si="6"/>
        <v>1.3074040000000001E-3</v>
      </c>
      <c r="W20">
        <f t="shared" si="7"/>
        <v>3.4923753020317796E-3</v>
      </c>
      <c r="X20">
        <f t="shared" si="8"/>
        <v>4.4078523229527309E-4</v>
      </c>
    </row>
    <row r="21" spans="1:24" ht="16" x14ac:dyDescent="0.2">
      <c r="A21" s="5">
        <v>4</v>
      </c>
      <c r="B21" s="1">
        <v>20</v>
      </c>
      <c r="C21" s="1">
        <v>15</v>
      </c>
      <c r="D21" s="1">
        <v>532.4</v>
      </c>
      <c r="E21" s="1">
        <v>18.559999999999999</v>
      </c>
      <c r="F21" s="3">
        <v>0.12</v>
      </c>
      <c r="G21" s="4">
        <v>2.1000000000000001E-2</v>
      </c>
      <c r="H21" s="4">
        <v>0.85899999999999999</v>
      </c>
      <c r="I21" s="4">
        <f t="shared" si="0"/>
        <v>0.14893617021276598</v>
      </c>
      <c r="J21" s="1">
        <v>0.11609999999999999</v>
      </c>
      <c r="K21" s="1">
        <v>0.02</v>
      </c>
      <c r="L21" s="1">
        <v>0.85560000000000003</v>
      </c>
      <c r="M21" s="1">
        <v>7.4000000000000003E-3</v>
      </c>
      <c r="N21" s="1">
        <v>8.9999999999999998E-4</v>
      </c>
      <c r="O21" s="1">
        <v>0</v>
      </c>
      <c r="P21" s="3">
        <v>4.24</v>
      </c>
      <c r="Q21" s="9">
        <f t="shared" si="1"/>
        <v>2.2398818362416099E-6</v>
      </c>
      <c r="R21" s="5">
        <f t="shared" si="2"/>
        <v>60.135219118823706</v>
      </c>
      <c r="S21" s="10">
        <f t="shared" si="3"/>
        <v>14182.834697835777</v>
      </c>
      <c r="T21" s="11">
        <f t="shared" si="4"/>
        <v>5.6166052594299347E-6</v>
      </c>
      <c r="U21">
        <f t="shared" si="5"/>
        <v>6.8310063966039745E-7</v>
      </c>
      <c r="V21">
        <f t="shared" si="6"/>
        <v>1.3074040000000001E-3</v>
      </c>
      <c r="W21">
        <f t="shared" si="7"/>
        <v>4.2959982219955995E-3</v>
      </c>
      <c r="X21">
        <f t="shared" si="8"/>
        <v>5.2248627024270805E-4</v>
      </c>
    </row>
    <row r="22" spans="1:24" ht="16" x14ac:dyDescent="0.2">
      <c r="A22" s="5">
        <v>4</v>
      </c>
      <c r="B22" s="1">
        <v>21</v>
      </c>
      <c r="C22" s="1">
        <v>29.9</v>
      </c>
      <c r="D22" s="1">
        <v>532.4</v>
      </c>
      <c r="E22" s="1">
        <v>10.62</v>
      </c>
      <c r="F22" s="3">
        <v>0.12</v>
      </c>
      <c r="G22" s="4">
        <v>2.1000000000000001E-2</v>
      </c>
      <c r="H22" s="4">
        <v>0.85899999999999999</v>
      </c>
      <c r="I22" s="4">
        <f t="shared" si="0"/>
        <v>0.14893617021276598</v>
      </c>
      <c r="J22" s="1">
        <v>0.1031</v>
      </c>
      <c r="K22" s="1">
        <v>1.9800000000000002E-2</v>
      </c>
      <c r="L22" s="1">
        <v>0.8498</v>
      </c>
      <c r="M22" s="1">
        <v>2.52E-2</v>
      </c>
      <c r="N22" s="1">
        <v>2.0999999999999999E-3</v>
      </c>
      <c r="O22" s="1">
        <v>0</v>
      </c>
      <c r="P22" s="3">
        <v>4.24</v>
      </c>
      <c r="Q22" s="9">
        <f t="shared" si="1"/>
        <v>6.4297150075194723E-7</v>
      </c>
      <c r="R22" s="5">
        <f t="shared" si="2"/>
        <v>209.48951060060571</v>
      </c>
      <c r="S22" s="10">
        <f t="shared" si="3"/>
        <v>49407.903443539071</v>
      </c>
      <c r="T22" s="11">
        <f t="shared" si="4"/>
        <v>1.0944332231110765E-5</v>
      </c>
      <c r="U22">
        <f t="shared" si="5"/>
        <v>9.1202768592589697E-7</v>
      </c>
      <c r="V22">
        <f t="shared" si="6"/>
        <v>1.3074040000000001E-3</v>
      </c>
      <c r="W22">
        <f t="shared" si="7"/>
        <v>8.3710408038454552E-3</v>
      </c>
      <c r="X22">
        <f t="shared" si="8"/>
        <v>6.9758673365378793E-4</v>
      </c>
    </row>
    <row r="23" spans="1:24" ht="16" x14ac:dyDescent="0.2">
      <c r="A23" s="5">
        <v>4</v>
      </c>
      <c r="B23" s="1">
        <v>22</v>
      </c>
      <c r="C23" s="1">
        <v>29.8</v>
      </c>
      <c r="D23" s="1">
        <v>532.4</v>
      </c>
      <c r="E23" s="1">
        <v>18.25</v>
      </c>
      <c r="F23" s="3">
        <v>0.12</v>
      </c>
      <c r="G23" s="4">
        <v>2.1000000000000001E-2</v>
      </c>
      <c r="H23" s="4">
        <v>0.85899999999999999</v>
      </c>
      <c r="I23" s="4">
        <f t="shared" si="0"/>
        <v>0.14893617021276598</v>
      </c>
      <c r="J23" s="1">
        <v>0.1085</v>
      </c>
      <c r="K23" s="1">
        <v>1.9599999999999999E-2</v>
      </c>
      <c r="L23" s="1">
        <v>0.85170000000000001</v>
      </c>
      <c r="M23" s="1">
        <v>1.83E-2</v>
      </c>
      <c r="N23" s="1">
        <v>1.9E-3</v>
      </c>
      <c r="O23" s="1">
        <v>0</v>
      </c>
      <c r="P23" s="3">
        <v>4.24</v>
      </c>
      <c r="Q23" s="9">
        <f t="shared" si="1"/>
        <v>1.1086258473717398E-6</v>
      </c>
      <c r="R23" s="5">
        <f t="shared" si="2"/>
        <v>121.49796555978797</v>
      </c>
      <c r="S23" s="10">
        <f t="shared" si="3"/>
        <v>28655.180556553762</v>
      </c>
      <c r="T23" s="11">
        <f t="shared" si="4"/>
        <v>1.3657718877549166E-5</v>
      </c>
      <c r="U23">
        <f t="shared" si="5"/>
        <v>1.4180145282701321E-6</v>
      </c>
      <c r="V23">
        <f t="shared" si="6"/>
        <v>1.3074040000000001E-3</v>
      </c>
      <c r="W23">
        <f t="shared" si="7"/>
        <v>1.0446441098198542E-2</v>
      </c>
      <c r="X23">
        <f t="shared" si="8"/>
        <v>1.0846031741299034E-3</v>
      </c>
    </row>
    <row r="24" spans="1:24" ht="16" x14ac:dyDescent="0.2">
      <c r="A24" s="5">
        <v>4</v>
      </c>
      <c r="B24" s="1">
        <v>23</v>
      </c>
      <c r="C24" s="1">
        <v>49.8</v>
      </c>
      <c r="D24" s="1">
        <v>532.4</v>
      </c>
      <c r="E24" s="1">
        <v>10.46</v>
      </c>
      <c r="F24" s="3">
        <v>0.12</v>
      </c>
      <c r="G24" s="4">
        <v>2.1000000000000001E-2</v>
      </c>
      <c r="H24" s="4">
        <v>0.85899999999999999</v>
      </c>
      <c r="I24" s="4">
        <f t="shared" si="0"/>
        <v>0.14893617021276598</v>
      </c>
      <c r="J24" s="1">
        <v>8.7400000000000005E-2</v>
      </c>
      <c r="K24" s="1">
        <v>1.95E-2</v>
      </c>
      <c r="L24" s="1">
        <v>0.84179999999999999</v>
      </c>
      <c r="M24" s="1">
        <v>4.8099999999999997E-2</v>
      </c>
      <c r="N24" s="1">
        <v>3.0000000000000001E-3</v>
      </c>
      <c r="O24" s="1">
        <v>2.0000000000000001E-4</v>
      </c>
      <c r="P24" s="3">
        <v>4.24</v>
      </c>
      <c r="Q24" s="9">
        <f t="shared" si="1"/>
        <v>3.8022505983666212E-7</v>
      </c>
      <c r="R24" s="5">
        <f t="shared" si="2"/>
        <v>354.25278144613958</v>
      </c>
      <c r="S24" s="10">
        <f t="shared" si="3"/>
        <v>83550.184303334798</v>
      </c>
      <c r="T24" s="11">
        <f t="shared" si="4"/>
        <v>2.0575053426112139E-5</v>
      </c>
      <c r="U24">
        <f t="shared" si="5"/>
        <v>1.2832673654539797E-6</v>
      </c>
      <c r="V24">
        <f t="shared" si="6"/>
        <v>1.3074040000000001E-3</v>
      </c>
      <c r="W24">
        <f t="shared" si="7"/>
        <v>1.5737334003959096E-2</v>
      </c>
      <c r="X24">
        <f t="shared" si="8"/>
        <v>9.8153850336543235E-4</v>
      </c>
    </row>
    <row r="25" spans="1:24" ht="16" x14ac:dyDescent="0.2">
      <c r="A25" s="5">
        <v>4</v>
      </c>
      <c r="B25" s="1">
        <v>24</v>
      </c>
      <c r="C25" s="1">
        <v>50</v>
      </c>
      <c r="D25" s="1">
        <v>532.4</v>
      </c>
      <c r="E25" s="1">
        <v>18.489999999999998</v>
      </c>
      <c r="F25" s="3">
        <v>0.12</v>
      </c>
      <c r="G25" s="4">
        <v>2.1000000000000001E-2</v>
      </c>
      <c r="H25" s="4">
        <v>0.85899999999999999</v>
      </c>
      <c r="I25" s="4">
        <f t="shared" si="0"/>
        <v>0.14893617021276598</v>
      </c>
      <c r="J25" s="1">
        <v>9.7299999999999998E-2</v>
      </c>
      <c r="K25" s="1">
        <v>1.9300000000000001E-2</v>
      </c>
      <c r="L25" s="1">
        <v>0.84489999999999998</v>
      </c>
      <c r="M25" s="1">
        <v>3.56E-2</v>
      </c>
      <c r="N25" s="1">
        <v>2.7000000000000001E-3</v>
      </c>
      <c r="O25" s="1">
        <v>2.0000000000000001E-4</v>
      </c>
      <c r="P25" s="3">
        <v>4.24</v>
      </c>
      <c r="Q25" s="9">
        <f t="shared" si="1"/>
        <v>6.6943020181208031E-7</v>
      </c>
      <c r="R25" s="5">
        <f t="shared" si="2"/>
        <v>201.20960282050982</v>
      </c>
      <c r="S25" s="10">
        <f t="shared" si="3"/>
        <v>47455.095004837211</v>
      </c>
      <c r="T25" s="11">
        <f t="shared" si="4"/>
        <v>2.6918516370487227E-5</v>
      </c>
      <c r="U25">
        <f t="shared" si="5"/>
        <v>2.0415728707953797E-6</v>
      </c>
      <c r="V25">
        <f t="shared" si="6"/>
        <v>1.3074040000000001E-3</v>
      </c>
      <c r="W25">
        <f t="shared" si="7"/>
        <v>2.0589287144973722E-2</v>
      </c>
      <c r="X25">
        <f t="shared" si="8"/>
        <v>1.5615470587480073E-3</v>
      </c>
    </row>
    <row r="26" spans="1:24" ht="16" x14ac:dyDescent="0.2">
      <c r="A26" s="5">
        <v>4</v>
      </c>
      <c r="B26" s="1">
        <v>25</v>
      </c>
      <c r="C26" s="1">
        <v>15</v>
      </c>
      <c r="D26" s="1">
        <v>547.79999999999995</v>
      </c>
      <c r="E26" s="1">
        <v>11.96</v>
      </c>
      <c r="F26" s="3">
        <v>0.12</v>
      </c>
      <c r="G26" s="4">
        <v>2.1000000000000001E-2</v>
      </c>
      <c r="H26" s="4">
        <v>0.85899999999999999</v>
      </c>
      <c r="I26" s="4">
        <f t="shared" si="0"/>
        <v>0.14893617021276598</v>
      </c>
      <c r="J26" s="1">
        <v>0.1162</v>
      </c>
      <c r="K26" s="1">
        <v>1.9800000000000002E-2</v>
      </c>
      <c r="L26" s="1">
        <v>0.85440000000000005</v>
      </c>
      <c r="M26" s="1">
        <v>8.2000000000000007E-3</v>
      </c>
      <c r="N26" s="1">
        <v>1.2999999999999999E-3</v>
      </c>
      <c r="O26" s="1">
        <v>1E-4</v>
      </c>
      <c r="P26" s="3">
        <v>4.24</v>
      </c>
      <c r="Q26" s="9">
        <f t="shared" si="1"/>
        <v>1.4851225651006709E-6</v>
      </c>
      <c r="R26" s="5">
        <f t="shared" si="2"/>
        <v>90.696746644295914</v>
      </c>
      <c r="S26" s="10">
        <f t="shared" si="3"/>
        <v>21390.742133088654</v>
      </c>
      <c r="T26" s="11">
        <f t="shared" si="4"/>
        <v>4.0105990141747194E-6</v>
      </c>
      <c r="U26">
        <f t="shared" si="5"/>
        <v>6.3582667297891883E-7</v>
      </c>
      <c r="V26">
        <f t="shared" si="6"/>
        <v>1.3074040000000001E-3</v>
      </c>
      <c r="W26">
        <f t="shared" si="7"/>
        <v>3.0676049745715318E-3</v>
      </c>
      <c r="X26">
        <f t="shared" si="8"/>
        <v>4.8632761791987694E-4</v>
      </c>
    </row>
    <row r="27" spans="1:24" ht="16" x14ac:dyDescent="0.2">
      <c r="A27" s="5">
        <v>4</v>
      </c>
      <c r="B27" s="1">
        <v>26</v>
      </c>
      <c r="C27" s="1">
        <v>15.1</v>
      </c>
      <c r="D27" s="1">
        <v>547.79999999999995</v>
      </c>
      <c r="E27" s="1">
        <v>19.57</v>
      </c>
      <c r="F27" s="3">
        <v>0.12</v>
      </c>
      <c r="G27" s="4">
        <v>2.1000000000000001E-2</v>
      </c>
      <c r="H27" s="4">
        <v>0.85899999999999999</v>
      </c>
      <c r="I27" s="4">
        <f t="shared" si="0"/>
        <v>0.14893617021276598</v>
      </c>
      <c r="J27" s="1">
        <v>0.1174</v>
      </c>
      <c r="K27" s="1">
        <v>1.9800000000000002E-2</v>
      </c>
      <c r="L27" s="1">
        <v>0.85550000000000004</v>
      </c>
      <c r="M27" s="1">
        <v>6.3E-3</v>
      </c>
      <c r="N27" s="1">
        <v>1E-3</v>
      </c>
      <c r="O27" s="1">
        <v>0</v>
      </c>
      <c r="P27" s="3">
        <v>4.24</v>
      </c>
      <c r="Q27" s="9">
        <f t="shared" si="1"/>
        <v>2.4139943796390945E-6</v>
      </c>
      <c r="R27" s="5">
        <f t="shared" si="2"/>
        <v>55.797886755146536</v>
      </c>
      <c r="S27" s="10">
        <f t="shared" si="3"/>
        <v>13159.878951685501</v>
      </c>
      <c r="T27" s="11">
        <f t="shared" si="4"/>
        <v>5.0419157665451434E-6</v>
      </c>
      <c r="U27">
        <f t="shared" si="5"/>
        <v>8.003040899278005E-7</v>
      </c>
      <c r="V27">
        <f t="shared" si="6"/>
        <v>1.3074040000000001E-3</v>
      </c>
      <c r="W27">
        <f t="shared" si="7"/>
        <v>3.856432875029557E-3</v>
      </c>
      <c r="X27">
        <f t="shared" si="8"/>
        <v>6.1213220238564398E-4</v>
      </c>
    </row>
    <row r="28" spans="1:24" ht="16" x14ac:dyDescent="0.2">
      <c r="A28" s="5">
        <v>4</v>
      </c>
      <c r="B28" s="1">
        <v>27</v>
      </c>
      <c r="C28" s="1">
        <v>29.6</v>
      </c>
      <c r="D28" s="1">
        <v>547.79999999999995</v>
      </c>
      <c r="E28" s="1">
        <v>19.41</v>
      </c>
      <c r="F28" s="3">
        <v>0.12</v>
      </c>
      <c r="G28" s="4">
        <v>2.1000000000000001E-2</v>
      </c>
      <c r="H28" s="4">
        <v>0.85899999999999999</v>
      </c>
      <c r="I28" s="4">
        <f t="shared" si="0"/>
        <v>0.14893617021276598</v>
      </c>
      <c r="J28" s="1">
        <v>0.10970000000000001</v>
      </c>
      <c r="K28" s="1">
        <v>1.95E-2</v>
      </c>
      <c r="L28" s="1">
        <v>0.85170000000000001</v>
      </c>
      <c r="M28" s="1">
        <v>1.72E-2</v>
      </c>
      <c r="N28" s="1">
        <v>1.8E-3</v>
      </c>
      <c r="O28" s="1">
        <v>1E-4</v>
      </c>
      <c r="P28" s="3">
        <v>4.24</v>
      </c>
      <c r="Q28" s="9">
        <f t="shared" si="1"/>
        <v>1.2213951765712855E-6</v>
      </c>
      <c r="R28" s="5">
        <f t="shared" si="2"/>
        <v>110.28026604852161</v>
      </c>
      <c r="S28" s="10">
        <f t="shared" si="3"/>
        <v>26009.496709556981</v>
      </c>
      <c r="T28" s="11">
        <f t="shared" si="4"/>
        <v>1.3652688862063163E-5</v>
      </c>
      <c r="U28">
        <f t="shared" si="5"/>
        <v>1.428769764634517E-6</v>
      </c>
      <c r="V28">
        <f t="shared" si="6"/>
        <v>1.3074040000000001E-3</v>
      </c>
      <c r="W28">
        <f t="shared" si="7"/>
        <v>1.0442593767544816E-2</v>
      </c>
      <c r="X28">
        <f t="shared" si="8"/>
        <v>1.0928295803244573E-3</v>
      </c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2020-11-09T16:20:21Z</dcterms:created>
  <dcterms:modified xsi:type="dcterms:W3CDTF">2022-03-22T20:46:02Z</dcterms:modified>
</cp:coreProperties>
</file>