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CCCP_2021\Datos_Primarios\EXP_PACÍFICO\"/>
    </mc:Choice>
  </mc:AlternateContent>
  <bookViews>
    <workbookView xWindow="0" yWindow="0" windowWidth="20490" windowHeight="7020"/>
  </bookViews>
  <sheets>
    <sheet name="Biovolumen A. Sup 300um" sheetId="12" r:id="rId1"/>
    <sheet name="Biomasa Sup. 300um" sheetId="13" r:id="rId2"/>
    <sheet name="Biovolumen A. Sup 500um" sheetId="10" r:id="rId3"/>
    <sheet name="Biomasa Sup. 500um" sheetId="1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9" i="11" l="1"/>
  <c r="Y39" i="11"/>
  <c r="X39" i="11"/>
  <c r="W39" i="11"/>
  <c r="V39" i="11"/>
  <c r="S39" i="11"/>
  <c r="R39" i="11"/>
  <c r="Q39" i="11"/>
  <c r="P39" i="11"/>
  <c r="O39" i="11"/>
  <c r="L39" i="11"/>
  <c r="K39" i="11"/>
  <c r="J39" i="11"/>
  <c r="H39" i="11"/>
  <c r="G39" i="11"/>
  <c r="Z38" i="11"/>
  <c r="Y38" i="11"/>
  <c r="X38" i="11"/>
  <c r="W38" i="11"/>
  <c r="V38" i="11"/>
  <c r="S38" i="11"/>
  <c r="R38" i="11"/>
  <c r="Q38" i="11"/>
  <c r="P38" i="11"/>
  <c r="O38" i="11"/>
  <c r="L38" i="11"/>
  <c r="K38" i="11"/>
  <c r="J38" i="11"/>
  <c r="H38" i="11"/>
  <c r="G38" i="11"/>
  <c r="Z37" i="11"/>
  <c r="Y37" i="11"/>
  <c r="X37" i="11"/>
  <c r="W37" i="11"/>
  <c r="V37" i="11"/>
  <c r="S37" i="11"/>
  <c r="R37" i="11"/>
  <c r="Q37" i="11"/>
  <c r="P37" i="11"/>
  <c r="O37" i="11"/>
  <c r="L37" i="11"/>
  <c r="K37" i="11"/>
  <c r="J37" i="11"/>
  <c r="H37" i="11"/>
  <c r="G37" i="11"/>
  <c r="Z36" i="11"/>
  <c r="Y36" i="11"/>
  <c r="X36" i="11"/>
  <c r="W36" i="11"/>
  <c r="V36" i="11"/>
  <c r="S36" i="11"/>
  <c r="R36" i="11"/>
  <c r="Q36" i="11"/>
  <c r="P36" i="11"/>
  <c r="O36" i="11"/>
  <c r="L36" i="11"/>
  <c r="K36" i="11"/>
  <c r="J36" i="11"/>
  <c r="H36" i="11"/>
  <c r="G36" i="11"/>
  <c r="Z35" i="11"/>
  <c r="Y35" i="11"/>
  <c r="X35" i="11"/>
  <c r="W35" i="11"/>
  <c r="V35" i="11"/>
  <c r="S35" i="11"/>
  <c r="R35" i="11"/>
  <c r="Q35" i="11"/>
  <c r="P35" i="11"/>
  <c r="O35" i="11"/>
  <c r="L35" i="11"/>
  <c r="K35" i="11"/>
  <c r="J35" i="11"/>
  <c r="H35" i="11"/>
  <c r="G35" i="11"/>
  <c r="Z34" i="11"/>
  <c r="Y34" i="11"/>
  <c r="X34" i="11"/>
  <c r="W34" i="11"/>
  <c r="V34" i="11"/>
  <c r="S34" i="11"/>
  <c r="R34" i="11"/>
  <c r="Q34" i="11"/>
  <c r="P34" i="11"/>
  <c r="O34" i="11"/>
  <c r="L34" i="11"/>
  <c r="K34" i="11"/>
  <c r="J34" i="11"/>
  <c r="H34" i="11"/>
  <c r="G34" i="11"/>
  <c r="Z33" i="11"/>
  <c r="Y33" i="11"/>
  <c r="X33" i="11"/>
  <c r="W33" i="11"/>
  <c r="V33" i="11"/>
  <c r="S33" i="11"/>
  <c r="R33" i="11"/>
  <c r="Q33" i="11"/>
  <c r="P33" i="11"/>
  <c r="O33" i="11"/>
  <c r="L33" i="11"/>
  <c r="K33" i="11"/>
  <c r="J33" i="11"/>
  <c r="H33" i="11"/>
  <c r="G33" i="11"/>
  <c r="Z32" i="11"/>
  <c r="Y32" i="11"/>
  <c r="X32" i="11"/>
  <c r="W32" i="11"/>
  <c r="V32" i="11"/>
  <c r="S32" i="11"/>
  <c r="R32" i="11"/>
  <c r="Q32" i="11"/>
  <c r="P32" i="11"/>
  <c r="O32" i="11"/>
  <c r="L32" i="11"/>
  <c r="K32" i="11"/>
  <c r="J32" i="11"/>
  <c r="H32" i="11"/>
  <c r="G32" i="11"/>
  <c r="Z31" i="11"/>
  <c r="Y31" i="11"/>
  <c r="X31" i="11"/>
  <c r="W31" i="11"/>
  <c r="V31" i="11"/>
  <c r="S31" i="11"/>
  <c r="R31" i="11"/>
  <c r="Q31" i="11"/>
  <c r="P31" i="11"/>
  <c r="O31" i="11"/>
  <c r="L31" i="11"/>
  <c r="K31" i="11"/>
  <c r="J31" i="11"/>
  <c r="H31" i="11"/>
  <c r="G31" i="11"/>
  <c r="Z30" i="11"/>
  <c r="Y30" i="11"/>
  <c r="X30" i="11"/>
  <c r="W30" i="11"/>
  <c r="V30" i="11"/>
  <c r="S30" i="11"/>
  <c r="R30" i="11"/>
  <c r="Q30" i="11"/>
  <c r="P30" i="11"/>
  <c r="O30" i="11"/>
  <c r="L30" i="11"/>
  <c r="K30" i="11"/>
  <c r="J30" i="11"/>
  <c r="H30" i="11"/>
  <c r="G30" i="11"/>
  <c r="Z29" i="11"/>
  <c r="Y29" i="11"/>
  <c r="X29" i="11"/>
  <c r="W29" i="11"/>
  <c r="V29" i="11"/>
  <c r="S29" i="11"/>
  <c r="R29" i="11"/>
  <c r="Q29" i="11"/>
  <c r="P29" i="11"/>
  <c r="O29" i="11"/>
  <c r="L29" i="11"/>
  <c r="K29" i="11"/>
  <c r="J29" i="11"/>
  <c r="H29" i="11"/>
  <c r="G29" i="11"/>
  <c r="Z28" i="11"/>
  <c r="Y28" i="11"/>
  <c r="X28" i="11"/>
  <c r="W28" i="11"/>
  <c r="V28" i="11"/>
  <c r="S28" i="11"/>
  <c r="R28" i="11"/>
  <c r="Q28" i="11"/>
  <c r="P28" i="11"/>
  <c r="O28" i="11"/>
  <c r="L28" i="11"/>
  <c r="K28" i="11"/>
  <c r="J28" i="11"/>
  <c r="H28" i="11"/>
  <c r="G28" i="11"/>
  <c r="Z27" i="11"/>
  <c r="Y27" i="11"/>
  <c r="X27" i="11"/>
  <c r="W27" i="11"/>
  <c r="V27" i="11"/>
  <c r="S27" i="11"/>
  <c r="R27" i="11"/>
  <c r="Q27" i="11"/>
  <c r="P27" i="11"/>
  <c r="O27" i="11"/>
  <c r="L27" i="11"/>
  <c r="K27" i="11"/>
  <c r="J27" i="11"/>
  <c r="H27" i="11"/>
  <c r="G27" i="11"/>
  <c r="Z26" i="11"/>
  <c r="Y26" i="11"/>
  <c r="X26" i="11"/>
  <c r="W26" i="11"/>
  <c r="V26" i="11"/>
  <c r="S26" i="11"/>
  <c r="R26" i="11"/>
  <c r="Q26" i="11"/>
  <c r="P26" i="11"/>
  <c r="O26" i="11"/>
  <c r="L26" i="11"/>
  <c r="K26" i="11"/>
  <c r="J26" i="11"/>
  <c r="H26" i="11"/>
  <c r="G26" i="11"/>
  <c r="Z25" i="11"/>
  <c r="Y25" i="11"/>
  <c r="X25" i="11"/>
  <c r="W25" i="11"/>
  <c r="V25" i="11"/>
  <c r="S25" i="11"/>
  <c r="R25" i="11"/>
  <c r="Q25" i="11"/>
  <c r="P25" i="11"/>
  <c r="O25" i="11"/>
  <c r="L25" i="11"/>
  <c r="K25" i="11"/>
  <c r="J25" i="11"/>
  <c r="H25" i="11"/>
  <c r="G25" i="11"/>
  <c r="Z24" i="11"/>
  <c r="Y24" i="11"/>
  <c r="X24" i="11"/>
  <c r="W24" i="11"/>
  <c r="V24" i="11"/>
  <c r="S24" i="11"/>
  <c r="R24" i="11"/>
  <c r="Q24" i="11"/>
  <c r="P24" i="11"/>
  <c r="O24" i="11"/>
  <c r="L24" i="11"/>
  <c r="K24" i="11"/>
  <c r="J24" i="11"/>
  <c r="H24" i="11"/>
  <c r="G24" i="11"/>
  <c r="Z23" i="11"/>
  <c r="Y23" i="11"/>
  <c r="X23" i="11"/>
  <c r="W23" i="11"/>
  <c r="V23" i="11"/>
  <c r="S23" i="11"/>
  <c r="R23" i="11"/>
  <c r="Q23" i="11"/>
  <c r="P23" i="11"/>
  <c r="O23" i="11"/>
  <c r="L23" i="11"/>
  <c r="K23" i="11"/>
  <c r="J23" i="11"/>
  <c r="H23" i="11"/>
  <c r="G23" i="11"/>
  <c r="Z22" i="11"/>
  <c r="Y22" i="11"/>
  <c r="X22" i="11"/>
  <c r="W22" i="11"/>
  <c r="V22" i="11"/>
  <c r="S22" i="11"/>
  <c r="R22" i="11"/>
  <c r="Q22" i="11"/>
  <c r="P22" i="11"/>
  <c r="O22" i="11"/>
  <c r="L22" i="11"/>
  <c r="K22" i="11"/>
  <c r="J22" i="11"/>
  <c r="H22" i="11"/>
  <c r="G22" i="11"/>
  <c r="Z21" i="11"/>
  <c r="Y21" i="11"/>
  <c r="X21" i="11"/>
  <c r="W21" i="11"/>
  <c r="V21" i="11"/>
  <c r="S21" i="11"/>
  <c r="R21" i="11"/>
  <c r="Q21" i="11"/>
  <c r="P21" i="11"/>
  <c r="O21" i="11"/>
  <c r="L21" i="11"/>
  <c r="K21" i="11"/>
  <c r="J21" i="11"/>
  <c r="H21" i="11"/>
  <c r="G21" i="11"/>
  <c r="Z20" i="11"/>
  <c r="Y20" i="11"/>
  <c r="X20" i="11"/>
  <c r="W20" i="11"/>
  <c r="V20" i="11"/>
  <c r="S20" i="11"/>
  <c r="R20" i="11"/>
  <c r="Q20" i="11"/>
  <c r="P20" i="11"/>
  <c r="O20" i="11"/>
  <c r="L20" i="11"/>
  <c r="K20" i="11"/>
  <c r="J20" i="11"/>
  <c r="H20" i="11"/>
  <c r="G20" i="11"/>
  <c r="Z19" i="11"/>
  <c r="Y19" i="11"/>
  <c r="X19" i="11"/>
  <c r="W19" i="11"/>
  <c r="V19" i="11"/>
  <c r="S19" i="11"/>
  <c r="R19" i="11"/>
  <c r="Q19" i="11"/>
  <c r="P19" i="11"/>
  <c r="O19" i="11"/>
  <c r="L19" i="11"/>
  <c r="K19" i="11"/>
  <c r="J19" i="11"/>
  <c r="H19" i="11"/>
  <c r="G19" i="11"/>
  <c r="Z18" i="11"/>
  <c r="Y18" i="11"/>
  <c r="X18" i="11"/>
  <c r="W18" i="11"/>
  <c r="V18" i="11"/>
  <c r="S18" i="11"/>
  <c r="R18" i="11"/>
  <c r="Q18" i="11"/>
  <c r="P18" i="11"/>
  <c r="O18" i="11"/>
  <c r="L18" i="11"/>
  <c r="K18" i="11"/>
  <c r="J18" i="11"/>
  <c r="H18" i="11"/>
  <c r="G18" i="11"/>
  <c r="Z17" i="11"/>
  <c r="Y17" i="11"/>
  <c r="X17" i="11"/>
  <c r="W17" i="11"/>
  <c r="V17" i="11"/>
  <c r="S17" i="11"/>
  <c r="R17" i="11"/>
  <c r="Q17" i="11"/>
  <c r="P17" i="11"/>
  <c r="O17" i="11"/>
  <c r="L17" i="11"/>
  <c r="K17" i="11"/>
  <c r="J17" i="11"/>
  <c r="H17" i="11"/>
  <c r="G17" i="11"/>
  <c r="Z16" i="11"/>
  <c r="Y16" i="11"/>
  <c r="X16" i="11"/>
  <c r="W16" i="11"/>
  <c r="V16" i="11"/>
  <c r="S16" i="11"/>
  <c r="R16" i="11"/>
  <c r="Q16" i="11"/>
  <c r="P16" i="11"/>
  <c r="O16" i="11"/>
  <c r="L16" i="11"/>
  <c r="K16" i="11"/>
  <c r="J16" i="11"/>
  <c r="H16" i="11"/>
  <c r="G16" i="11"/>
  <c r="Z15" i="11"/>
  <c r="Y15" i="11"/>
  <c r="X15" i="11"/>
  <c r="W15" i="11"/>
  <c r="V15" i="11"/>
  <c r="S15" i="11"/>
  <c r="R15" i="11"/>
  <c r="Q15" i="11"/>
  <c r="P15" i="11"/>
  <c r="O15" i="11"/>
  <c r="L15" i="11"/>
  <c r="K15" i="11"/>
  <c r="J15" i="11"/>
  <c r="H15" i="11"/>
  <c r="G15" i="11"/>
  <c r="Z14" i="11"/>
  <c r="Y14" i="11"/>
  <c r="X14" i="11"/>
  <c r="W14" i="11"/>
  <c r="V14" i="11"/>
  <c r="S14" i="11"/>
  <c r="R14" i="11"/>
  <c r="Q14" i="11"/>
  <c r="P14" i="11"/>
  <c r="O14" i="11"/>
  <c r="L14" i="11"/>
  <c r="K14" i="11"/>
  <c r="J14" i="11"/>
  <c r="H14" i="11"/>
  <c r="G14" i="11"/>
  <c r="Z13" i="11"/>
  <c r="Y13" i="11"/>
  <c r="X13" i="11"/>
  <c r="W13" i="11"/>
  <c r="V13" i="11"/>
  <c r="S13" i="11"/>
  <c r="R13" i="11"/>
  <c r="Q13" i="11"/>
  <c r="P13" i="11"/>
  <c r="O13" i="11"/>
  <c r="L13" i="11"/>
  <c r="K13" i="11"/>
  <c r="J13" i="11"/>
  <c r="H13" i="11"/>
  <c r="G13" i="11"/>
  <c r="Z12" i="11"/>
  <c r="Y12" i="11"/>
  <c r="X12" i="11"/>
  <c r="W12" i="11"/>
  <c r="V12" i="11"/>
  <c r="S12" i="11"/>
  <c r="R12" i="11"/>
  <c r="Q12" i="11"/>
  <c r="P12" i="11"/>
  <c r="O12" i="11"/>
  <c r="L12" i="11"/>
  <c r="K12" i="11"/>
  <c r="J12" i="11"/>
  <c r="H12" i="11"/>
  <c r="G12" i="11"/>
  <c r="Z11" i="11"/>
  <c r="Y11" i="11"/>
  <c r="X11" i="11"/>
  <c r="W11" i="11"/>
  <c r="V11" i="11"/>
  <c r="S11" i="11"/>
  <c r="R11" i="11"/>
  <c r="Q11" i="11"/>
  <c r="P11" i="11"/>
  <c r="O11" i="11"/>
  <c r="L11" i="11"/>
  <c r="K11" i="11"/>
  <c r="J11" i="11"/>
  <c r="H11" i="11"/>
  <c r="G11" i="11"/>
  <c r="Z10" i="11"/>
  <c r="Y10" i="11"/>
  <c r="X10" i="11"/>
  <c r="W10" i="11"/>
  <c r="V10" i="11"/>
  <c r="S10" i="11"/>
  <c r="R10" i="11"/>
  <c r="Q10" i="11"/>
  <c r="P10" i="11"/>
  <c r="O10" i="11"/>
  <c r="L10" i="11"/>
  <c r="K10" i="11"/>
  <c r="J10" i="11"/>
  <c r="H10" i="11"/>
  <c r="G10" i="11"/>
  <c r="Z9" i="11"/>
  <c r="Y9" i="11"/>
  <c r="X9" i="11"/>
  <c r="W9" i="11"/>
  <c r="V9" i="11"/>
  <c r="S9" i="11"/>
  <c r="R9" i="11"/>
  <c r="Q9" i="11"/>
  <c r="P9" i="11"/>
  <c r="O9" i="11"/>
  <c r="L9" i="11"/>
  <c r="K9" i="11"/>
  <c r="J9" i="11"/>
  <c r="H9" i="11"/>
  <c r="G9" i="11"/>
  <c r="Z8" i="11"/>
  <c r="Y8" i="11"/>
  <c r="X8" i="11"/>
  <c r="W8" i="11"/>
  <c r="V8" i="11"/>
  <c r="S8" i="11"/>
  <c r="R8" i="11"/>
  <c r="Q8" i="11"/>
  <c r="P8" i="11"/>
  <c r="O8" i="11"/>
  <c r="L8" i="11"/>
  <c r="K8" i="11"/>
  <c r="J8" i="11"/>
  <c r="H8" i="11"/>
  <c r="G8" i="11"/>
  <c r="Z7" i="11"/>
  <c r="Y7" i="11"/>
  <c r="X7" i="11"/>
  <c r="W7" i="11"/>
  <c r="V7" i="11"/>
  <c r="S7" i="11"/>
  <c r="R7" i="11"/>
  <c r="Q7" i="11"/>
  <c r="P7" i="11"/>
  <c r="O7" i="11"/>
  <c r="L7" i="11"/>
  <c r="K7" i="11"/>
  <c r="J7" i="11"/>
  <c r="H7" i="11"/>
  <c r="G7" i="11"/>
  <c r="Z6" i="11"/>
  <c r="Y6" i="11"/>
  <c r="X6" i="11"/>
  <c r="W6" i="11"/>
  <c r="V6" i="11"/>
  <c r="S6" i="11"/>
  <c r="R6" i="11"/>
  <c r="Q6" i="11"/>
  <c r="P6" i="11"/>
  <c r="O6" i="11"/>
  <c r="L6" i="11"/>
  <c r="K6" i="11"/>
  <c r="J6" i="11"/>
  <c r="H6" i="11"/>
  <c r="G6" i="11"/>
  <c r="Z5" i="11"/>
  <c r="Y5" i="11"/>
  <c r="X5" i="11"/>
  <c r="W5" i="11"/>
  <c r="V5" i="11"/>
  <c r="S5" i="11"/>
  <c r="R5" i="11"/>
  <c r="Q5" i="11"/>
  <c r="P5" i="11"/>
  <c r="O5" i="11"/>
  <c r="L5" i="11"/>
  <c r="K5" i="11"/>
  <c r="J5" i="11"/>
  <c r="H5" i="11"/>
  <c r="G5" i="11"/>
  <c r="Z4" i="11"/>
  <c r="Y4" i="11"/>
  <c r="X4" i="11"/>
  <c r="W4" i="11"/>
  <c r="V4" i="11"/>
  <c r="S4" i="11"/>
  <c r="R4" i="11"/>
  <c r="Q4" i="11"/>
  <c r="P4" i="11"/>
  <c r="O4" i="11"/>
  <c r="L4" i="11"/>
  <c r="K4" i="11"/>
  <c r="J4" i="11"/>
  <c r="H4" i="11"/>
  <c r="G4" i="11"/>
  <c r="J37" i="10"/>
  <c r="I37" i="10"/>
  <c r="G37" i="10"/>
  <c r="F37" i="10"/>
  <c r="J36" i="10"/>
  <c r="I36" i="10"/>
  <c r="G36" i="10"/>
  <c r="F36" i="10"/>
  <c r="J35" i="10"/>
  <c r="I35" i="10"/>
  <c r="G35" i="10"/>
  <c r="F35" i="10"/>
  <c r="J34" i="10"/>
  <c r="I34" i="10"/>
  <c r="G34" i="10"/>
  <c r="F34" i="10"/>
  <c r="J33" i="10"/>
  <c r="I33" i="10"/>
  <c r="G33" i="10"/>
  <c r="F33" i="10"/>
  <c r="J32" i="10"/>
  <c r="I32" i="10"/>
  <c r="G32" i="10"/>
  <c r="F32" i="10"/>
  <c r="J31" i="10"/>
  <c r="I31" i="10"/>
  <c r="G31" i="10"/>
  <c r="F31" i="10"/>
  <c r="J30" i="10"/>
  <c r="I30" i="10"/>
  <c r="G30" i="10"/>
  <c r="F30" i="10"/>
  <c r="J29" i="10"/>
  <c r="I29" i="10"/>
  <c r="G29" i="10"/>
  <c r="F29" i="10"/>
  <c r="J28" i="10"/>
  <c r="I28" i="10"/>
  <c r="G28" i="10"/>
  <c r="F28" i="10"/>
  <c r="J27" i="10"/>
  <c r="I27" i="10"/>
  <c r="G27" i="10"/>
  <c r="F27" i="10"/>
  <c r="J26" i="10"/>
  <c r="I26" i="10"/>
  <c r="G26" i="10"/>
  <c r="F26" i="10"/>
  <c r="J25" i="10"/>
  <c r="I25" i="10"/>
  <c r="G25" i="10"/>
  <c r="F25" i="10"/>
  <c r="J24" i="10"/>
  <c r="I24" i="10"/>
  <c r="G24" i="10"/>
  <c r="F24" i="10"/>
  <c r="J23" i="10"/>
  <c r="I23" i="10"/>
  <c r="G23" i="10"/>
  <c r="F23" i="10"/>
  <c r="J22" i="10"/>
  <c r="I22" i="10"/>
  <c r="G22" i="10"/>
  <c r="F22" i="10"/>
  <c r="J21" i="10"/>
  <c r="I21" i="10"/>
  <c r="G21" i="10"/>
  <c r="F21" i="10"/>
  <c r="J20" i="10"/>
  <c r="I20" i="10"/>
  <c r="G20" i="10"/>
  <c r="F20" i="10"/>
  <c r="J19" i="10"/>
  <c r="I19" i="10"/>
  <c r="G19" i="10"/>
  <c r="F19" i="10"/>
  <c r="J18" i="10"/>
  <c r="I18" i="10"/>
  <c r="G18" i="10"/>
  <c r="F18" i="10"/>
  <c r="J17" i="10"/>
  <c r="I17" i="10"/>
  <c r="G17" i="10"/>
  <c r="F17" i="10"/>
  <c r="J16" i="10"/>
  <c r="I16" i="10"/>
  <c r="G16" i="10"/>
  <c r="F16" i="10"/>
  <c r="J15" i="10"/>
  <c r="I15" i="10"/>
  <c r="G15" i="10"/>
  <c r="F15" i="10"/>
  <c r="J14" i="10"/>
  <c r="I14" i="10"/>
  <c r="G14" i="10"/>
  <c r="F14" i="10"/>
  <c r="J13" i="10"/>
  <c r="I13" i="10"/>
  <c r="G13" i="10"/>
  <c r="F13" i="10"/>
  <c r="J12" i="10"/>
  <c r="I12" i="10"/>
  <c r="G12" i="10"/>
  <c r="F12" i="10"/>
  <c r="J11" i="10"/>
  <c r="I11" i="10"/>
  <c r="G11" i="10"/>
  <c r="F11" i="10"/>
  <c r="J10" i="10"/>
  <c r="I10" i="10"/>
  <c r="G10" i="10"/>
  <c r="F10" i="10"/>
  <c r="J9" i="10"/>
  <c r="I9" i="10"/>
  <c r="G9" i="10"/>
  <c r="F9" i="10"/>
  <c r="J8" i="10"/>
  <c r="I8" i="10"/>
  <c r="G8" i="10"/>
  <c r="F8" i="10"/>
  <c r="J7" i="10"/>
  <c r="I7" i="10"/>
  <c r="G7" i="10"/>
  <c r="F7" i="10"/>
  <c r="J6" i="10"/>
  <c r="I6" i="10"/>
  <c r="G6" i="10"/>
  <c r="F6" i="10"/>
  <c r="J5" i="10"/>
  <c r="I5" i="10"/>
  <c r="G5" i="10"/>
  <c r="F5" i="10"/>
  <c r="J4" i="10"/>
  <c r="I4" i="10"/>
  <c r="G4" i="10"/>
  <c r="F4" i="10"/>
  <c r="J3" i="10"/>
  <c r="I3" i="10"/>
  <c r="G3" i="10"/>
  <c r="F3" i="10"/>
  <c r="J2" i="10"/>
  <c r="I2" i="10"/>
  <c r="G2" i="10"/>
  <c r="F2" i="10"/>
  <c r="Z39" i="13"/>
  <c r="Y39" i="13"/>
  <c r="X39" i="13"/>
  <c r="W39" i="13"/>
  <c r="V39" i="13"/>
  <c r="S39" i="13"/>
  <c r="R39" i="13"/>
  <c r="Q39" i="13"/>
  <c r="P39" i="13"/>
  <c r="O39" i="13"/>
  <c r="L39" i="13"/>
  <c r="K39" i="13"/>
  <c r="J39" i="13"/>
  <c r="H39" i="13"/>
  <c r="G39" i="13"/>
  <c r="Z38" i="13"/>
  <c r="Y38" i="13"/>
  <c r="X38" i="13"/>
  <c r="W38" i="13"/>
  <c r="V38" i="13"/>
  <c r="S38" i="13"/>
  <c r="R38" i="13"/>
  <c r="Q38" i="13"/>
  <c r="P38" i="13"/>
  <c r="O38" i="13"/>
  <c r="L38" i="13"/>
  <c r="K38" i="13"/>
  <c r="J38" i="13"/>
  <c r="H38" i="13"/>
  <c r="G38" i="13"/>
  <c r="Z37" i="13"/>
  <c r="Y37" i="13"/>
  <c r="X37" i="13"/>
  <c r="W37" i="13"/>
  <c r="V37" i="13"/>
  <c r="S37" i="13"/>
  <c r="R37" i="13"/>
  <c r="Q37" i="13"/>
  <c r="P37" i="13"/>
  <c r="O37" i="13"/>
  <c r="L37" i="13"/>
  <c r="K37" i="13"/>
  <c r="J37" i="13"/>
  <c r="H37" i="13"/>
  <c r="G37" i="13"/>
  <c r="Z36" i="13"/>
  <c r="Y36" i="13"/>
  <c r="X36" i="13"/>
  <c r="W36" i="13"/>
  <c r="V36" i="13"/>
  <c r="S36" i="13"/>
  <c r="R36" i="13"/>
  <c r="Q36" i="13"/>
  <c r="P36" i="13"/>
  <c r="O36" i="13"/>
  <c r="L36" i="13"/>
  <c r="K36" i="13"/>
  <c r="J36" i="13"/>
  <c r="H36" i="13"/>
  <c r="G36" i="13"/>
  <c r="Z35" i="13"/>
  <c r="Y35" i="13"/>
  <c r="X35" i="13"/>
  <c r="W35" i="13"/>
  <c r="V35" i="13"/>
  <c r="S35" i="13"/>
  <c r="R35" i="13"/>
  <c r="Q35" i="13"/>
  <c r="P35" i="13"/>
  <c r="O35" i="13"/>
  <c r="L35" i="13"/>
  <c r="K35" i="13"/>
  <c r="J35" i="13"/>
  <c r="H35" i="13"/>
  <c r="G35" i="13"/>
  <c r="Z34" i="13"/>
  <c r="Y34" i="13"/>
  <c r="X34" i="13"/>
  <c r="W34" i="13"/>
  <c r="V34" i="13"/>
  <c r="S34" i="13"/>
  <c r="R34" i="13"/>
  <c r="Q34" i="13"/>
  <c r="P34" i="13"/>
  <c r="O34" i="13"/>
  <c r="L34" i="13"/>
  <c r="K34" i="13"/>
  <c r="J34" i="13"/>
  <c r="H34" i="13"/>
  <c r="G34" i="13"/>
  <c r="Z33" i="13"/>
  <c r="Y33" i="13"/>
  <c r="X33" i="13"/>
  <c r="W33" i="13"/>
  <c r="V33" i="13"/>
  <c r="S33" i="13"/>
  <c r="R33" i="13"/>
  <c r="Q33" i="13"/>
  <c r="P33" i="13"/>
  <c r="O33" i="13"/>
  <c r="L33" i="13"/>
  <c r="K33" i="13"/>
  <c r="J33" i="13"/>
  <c r="H33" i="13"/>
  <c r="G33" i="13"/>
  <c r="Z32" i="13"/>
  <c r="Y32" i="13"/>
  <c r="X32" i="13"/>
  <c r="W32" i="13"/>
  <c r="V32" i="13"/>
  <c r="S32" i="13"/>
  <c r="R32" i="13"/>
  <c r="Q32" i="13"/>
  <c r="P32" i="13"/>
  <c r="O32" i="13"/>
  <c r="L32" i="13"/>
  <c r="K32" i="13"/>
  <c r="J32" i="13"/>
  <c r="H32" i="13"/>
  <c r="G32" i="13"/>
  <c r="Z31" i="13"/>
  <c r="Y31" i="13"/>
  <c r="X31" i="13"/>
  <c r="W31" i="13"/>
  <c r="V31" i="13"/>
  <c r="S31" i="13"/>
  <c r="R31" i="13"/>
  <c r="Q31" i="13"/>
  <c r="P31" i="13"/>
  <c r="O31" i="13"/>
  <c r="L31" i="13"/>
  <c r="K31" i="13"/>
  <c r="J31" i="13"/>
  <c r="H31" i="13"/>
  <c r="G31" i="13"/>
  <c r="Z30" i="13"/>
  <c r="Y30" i="13"/>
  <c r="X30" i="13"/>
  <c r="W30" i="13"/>
  <c r="V30" i="13"/>
  <c r="S30" i="13"/>
  <c r="R30" i="13"/>
  <c r="Q30" i="13"/>
  <c r="P30" i="13"/>
  <c r="O30" i="13"/>
  <c r="L30" i="13"/>
  <c r="K30" i="13"/>
  <c r="J30" i="13"/>
  <c r="H30" i="13"/>
  <c r="G30" i="13"/>
  <c r="Z29" i="13"/>
  <c r="Y29" i="13"/>
  <c r="X29" i="13"/>
  <c r="W29" i="13"/>
  <c r="V29" i="13"/>
  <c r="S29" i="13"/>
  <c r="R29" i="13"/>
  <c r="Q29" i="13"/>
  <c r="P29" i="13"/>
  <c r="O29" i="13"/>
  <c r="L29" i="13"/>
  <c r="K29" i="13"/>
  <c r="J29" i="13"/>
  <c r="H29" i="13"/>
  <c r="G29" i="13"/>
  <c r="Z28" i="13"/>
  <c r="Y28" i="13"/>
  <c r="X28" i="13"/>
  <c r="W28" i="13"/>
  <c r="V28" i="13"/>
  <c r="S28" i="13"/>
  <c r="R28" i="13"/>
  <c r="Q28" i="13"/>
  <c r="P28" i="13"/>
  <c r="O28" i="13"/>
  <c r="L28" i="13"/>
  <c r="K28" i="13"/>
  <c r="J28" i="13"/>
  <c r="H28" i="13"/>
  <c r="G28" i="13"/>
  <c r="Z27" i="13"/>
  <c r="Y27" i="13"/>
  <c r="X27" i="13"/>
  <c r="W27" i="13"/>
  <c r="V27" i="13"/>
  <c r="S27" i="13"/>
  <c r="R27" i="13"/>
  <c r="Q27" i="13"/>
  <c r="P27" i="13"/>
  <c r="O27" i="13"/>
  <c r="L27" i="13"/>
  <c r="K27" i="13"/>
  <c r="J27" i="13"/>
  <c r="H27" i="13"/>
  <c r="G27" i="13"/>
  <c r="Z26" i="13"/>
  <c r="Y26" i="13"/>
  <c r="X26" i="13"/>
  <c r="W26" i="13"/>
  <c r="V26" i="13"/>
  <c r="S26" i="13"/>
  <c r="R26" i="13"/>
  <c r="Q26" i="13"/>
  <c r="P26" i="13"/>
  <c r="O26" i="13"/>
  <c r="L26" i="13"/>
  <c r="K26" i="13"/>
  <c r="J26" i="13"/>
  <c r="H26" i="13"/>
  <c r="G26" i="13"/>
  <c r="Z25" i="13"/>
  <c r="Y25" i="13"/>
  <c r="X25" i="13"/>
  <c r="W25" i="13"/>
  <c r="V25" i="13"/>
  <c r="S25" i="13"/>
  <c r="R25" i="13"/>
  <c r="Q25" i="13"/>
  <c r="P25" i="13"/>
  <c r="O25" i="13"/>
  <c r="L25" i="13"/>
  <c r="K25" i="13"/>
  <c r="J25" i="13"/>
  <c r="H25" i="13"/>
  <c r="G25" i="13"/>
  <c r="Z24" i="13"/>
  <c r="Y24" i="13"/>
  <c r="X24" i="13"/>
  <c r="W24" i="13"/>
  <c r="V24" i="13"/>
  <c r="S24" i="13"/>
  <c r="R24" i="13"/>
  <c r="Q24" i="13"/>
  <c r="P24" i="13"/>
  <c r="O24" i="13"/>
  <c r="L24" i="13"/>
  <c r="K24" i="13"/>
  <c r="J24" i="13"/>
  <c r="H24" i="13"/>
  <c r="G24" i="13"/>
  <c r="Z23" i="13"/>
  <c r="Y23" i="13"/>
  <c r="X23" i="13"/>
  <c r="W23" i="13"/>
  <c r="V23" i="13"/>
  <c r="S23" i="13"/>
  <c r="R23" i="13"/>
  <c r="Q23" i="13"/>
  <c r="P23" i="13"/>
  <c r="O23" i="13"/>
  <c r="L23" i="13"/>
  <c r="K23" i="13"/>
  <c r="J23" i="13"/>
  <c r="H23" i="13"/>
  <c r="G23" i="13"/>
  <c r="Z22" i="13"/>
  <c r="Y22" i="13"/>
  <c r="X22" i="13"/>
  <c r="W22" i="13"/>
  <c r="V22" i="13"/>
  <c r="S22" i="13"/>
  <c r="R22" i="13"/>
  <c r="Q22" i="13"/>
  <c r="P22" i="13"/>
  <c r="O22" i="13"/>
  <c r="L22" i="13"/>
  <c r="K22" i="13"/>
  <c r="J22" i="13"/>
  <c r="H22" i="13"/>
  <c r="G22" i="13"/>
  <c r="Z21" i="13"/>
  <c r="Y21" i="13"/>
  <c r="X21" i="13"/>
  <c r="W21" i="13"/>
  <c r="V21" i="13"/>
  <c r="S21" i="13"/>
  <c r="R21" i="13"/>
  <c r="Q21" i="13"/>
  <c r="P21" i="13"/>
  <c r="O21" i="13"/>
  <c r="L21" i="13"/>
  <c r="K21" i="13"/>
  <c r="J21" i="13"/>
  <c r="H21" i="13"/>
  <c r="G21" i="13"/>
  <c r="Z20" i="13"/>
  <c r="Y20" i="13"/>
  <c r="X20" i="13"/>
  <c r="W20" i="13"/>
  <c r="V20" i="13"/>
  <c r="S20" i="13"/>
  <c r="R20" i="13"/>
  <c r="Q20" i="13"/>
  <c r="P20" i="13"/>
  <c r="O20" i="13"/>
  <c r="L20" i="13"/>
  <c r="K20" i="13"/>
  <c r="J20" i="13"/>
  <c r="H20" i="13"/>
  <c r="G20" i="13"/>
  <c r="Z19" i="13"/>
  <c r="Y19" i="13"/>
  <c r="X19" i="13"/>
  <c r="W19" i="13"/>
  <c r="V19" i="13"/>
  <c r="S19" i="13"/>
  <c r="R19" i="13"/>
  <c r="Q19" i="13"/>
  <c r="P19" i="13"/>
  <c r="O19" i="13"/>
  <c r="L19" i="13"/>
  <c r="K19" i="13"/>
  <c r="J19" i="13"/>
  <c r="H19" i="13"/>
  <c r="G19" i="13"/>
  <c r="Z18" i="13"/>
  <c r="Y18" i="13"/>
  <c r="X18" i="13"/>
  <c r="W18" i="13"/>
  <c r="V18" i="13"/>
  <c r="S18" i="13"/>
  <c r="R18" i="13"/>
  <c r="Q18" i="13"/>
  <c r="P18" i="13"/>
  <c r="O18" i="13"/>
  <c r="L18" i="13"/>
  <c r="K18" i="13"/>
  <c r="J18" i="13"/>
  <c r="H18" i="13"/>
  <c r="G18" i="13"/>
  <c r="Z17" i="13"/>
  <c r="Y17" i="13"/>
  <c r="X17" i="13"/>
  <c r="W17" i="13"/>
  <c r="V17" i="13"/>
  <c r="S17" i="13"/>
  <c r="R17" i="13"/>
  <c r="Q17" i="13"/>
  <c r="P17" i="13"/>
  <c r="O17" i="13"/>
  <c r="L17" i="13"/>
  <c r="K17" i="13"/>
  <c r="J17" i="13"/>
  <c r="H17" i="13"/>
  <c r="G17" i="13"/>
  <c r="Z16" i="13"/>
  <c r="Y16" i="13"/>
  <c r="X16" i="13"/>
  <c r="W16" i="13"/>
  <c r="V16" i="13"/>
  <c r="S16" i="13"/>
  <c r="R16" i="13"/>
  <c r="Q16" i="13"/>
  <c r="P16" i="13"/>
  <c r="O16" i="13"/>
  <c r="L16" i="13"/>
  <c r="K16" i="13"/>
  <c r="J16" i="13"/>
  <c r="H16" i="13"/>
  <c r="G16" i="13"/>
  <c r="Z15" i="13"/>
  <c r="Y15" i="13"/>
  <c r="X15" i="13"/>
  <c r="W15" i="13"/>
  <c r="V15" i="13"/>
  <c r="S15" i="13"/>
  <c r="R15" i="13"/>
  <c r="Q15" i="13"/>
  <c r="P15" i="13"/>
  <c r="O15" i="13"/>
  <c r="L15" i="13"/>
  <c r="K15" i="13"/>
  <c r="J15" i="13"/>
  <c r="H15" i="13"/>
  <c r="G15" i="13"/>
  <c r="Z14" i="13"/>
  <c r="Y14" i="13"/>
  <c r="X14" i="13"/>
  <c r="W14" i="13"/>
  <c r="V14" i="13"/>
  <c r="S14" i="13"/>
  <c r="R14" i="13"/>
  <c r="Q14" i="13"/>
  <c r="P14" i="13"/>
  <c r="O14" i="13"/>
  <c r="L14" i="13"/>
  <c r="K14" i="13"/>
  <c r="J14" i="13"/>
  <c r="H14" i="13"/>
  <c r="G14" i="13"/>
  <c r="Z13" i="13"/>
  <c r="Y13" i="13"/>
  <c r="X13" i="13"/>
  <c r="W13" i="13"/>
  <c r="V13" i="13"/>
  <c r="S13" i="13"/>
  <c r="R13" i="13"/>
  <c r="Q13" i="13"/>
  <c r="P13" i="13"/>
  <c r="O13" i="13"/>
  <c r="L13" i="13"/>
  <c r="K13" i="13"/>
  <c r="J13" i="13"/>
  <c r="H13" i="13"/>
  <c r="G13" i="13"/>
  <c r="Z12" i="13"/>
  <c r="Y12" i="13"/>
  <c r="X12" i="13"/>
  <c r="W12" i="13"/>
  <c r="V12" i="13"/>
  <c r="S12" i="13"/>
  <c r="R12" i="13"/>
  <c r="Q12" i="13"/>
  <c r="P12" i="13"/>
  <c r="O12" i="13"/>
  <c r="L12" i="13"/>
  <c r="K12" i="13"/>
  <c r="J12" i="13"/>
  <c r="H12" i="13"/>
  <c r="G12" i="13"/>
  <c r="Z11" i="13"/>
  <c r="Y11" i="13"/>
  <c r="X11" i="13"/>
  <c r="W11" i="13"/>
  <c r="V11" i="13"/>
  <c r="S11" i="13"/>
  <c r="R11" i="13"/>
  <c r="Q11" i="13"/>
  <c r="P11" i="13"/>
  <c r="O11" i="13"/>
  <c r="L11" i="13"/>
  <c r="K11" i="13"/>
  <c r="J11" i="13"/>
  <c r="H11" i="13"/>
  <c r="G11" i="13"/>
  <c r="Z10" i="13"/>
  <c r="Y10" i="13"/>
  <c r="X10" i="13"/>
  <c r="W10" i="13"/>
  <c r="V10" i="13"/>
  <c r="S10" i="13"/>
  <c r="R10" i="13"/>
  <c r="Q10" i="13"/>
  <c r="P10" i="13"/>
  <c r="O10" i="13"/>
  <c r="L10" i="13"/>
  <c r="K10" i="13"/>
  <c r="J10" i="13"/>
  <c r="H10" i="13"/>
  <c r="G10" i="13"/>
  <c r="Z9" i="13"/>
  <c r="Y9" i="13"/>
  <c r="X9" i="13"/>
  <c r="W9" i="13"/>
  <c r="V9" i="13"/>
  <c r="S9" i="13"/>
  <c r="R9" i="13"/>
  <c r="Q9" i="13"/>
  <c r="P9" i="13"/>
  <c r="O9" i="13"/>
  <c r="L9" i="13"/>
  <c r="K9" i="13"/>
  <c r="J9" i="13"/>
  <c r="H9" i="13"/>
  <c r="G9" i="13"/>
  <c r="Z8" i="13"/>
  <c r="Y8" i="13"/>
  <c r="X8" i="13"/>
  <c r="W8" i="13"/>
  <c r="V8" i="13"/>
  <c r="S8" i="13"/>
  <c r="R8" i="13"/>
  <c r="Q8" i="13"/>
  <c r="P8" i="13"/>
  <c r="O8" i="13"/>
  <c r="L8" i="13"/>
  <c r="K8" i="13"/>
  <c r="J8" i="13"/>
  <c r="H8" i="13"/>
  <c r="G8" i="13"/>
  <c r="Z7" i="13"/>
  <c r="Y7" i="13"/>
  <c r="X7" i="13"/>
  <c r="W7" i="13"/>
  <c r="V7" i="13"/>
  <c r="S7" i="13"/>
  <c r="R7" i="13"/>
  <c r="Q7" i="13"/>
  <c r="P7" i="13"/>
  <c r="O7" i="13"/>
  <c r="L7" i="13"/>
  <c r="K7" i="13"/>
  <c r="J7" i="13"/>
  <c r="H7" i="13"/>
  <c r="G7" i="13"/>
  <c r="Z6" i="13"/>
  <c r="Y6" i="13"/>
  <c r="X6" i="13"/>
  <c r="W6" i="13"/>
  <c r="V6" i="13"/>
  <c r="S6" i="13"/>
  <c r="R6" i="13"/>
  <c r="Q6" i="13"/>
  <c r="P6" i="13"/>
  <c r="O6" i="13"/>
  <c r="L6" i="13"/>
  <c r="K6" i="13"/>
  <c r="J6" i="13"/>
  <c r="H6" i="13"/>
  <c r="G6" i="13"/>
  <c r="Z5" i="13"/>
  <c r="Y5" i="13"/>
  <c r="X5" i="13"/>
  <c r="W5" i="13"/>
  <c r="V5" i="13"/>
  <c r="S5" i="13"/>
  <c r="R5" i="13"/>
  <c r="Q5" i="13"/>
  <c r="P5" i="13"/>
  <c r="O5" i="13"/>
  <c r="L5" i="13"/>
  <c r="K5" i="13"/>
  <c r="J5" i="13"/>
  <c r="H5" i="13"/>
  <c r="G5" i="13"/>
  <c r="Z4" i="13"/>
  <c r="Y4" i="13"/>
  <c r="X4" i="13"/>
  <c r="W4" i="13"/>
  <c r="V4" i="13"/>
  <c r="S4" i="13"/>
  <c r="R4" i="13"/>
  <c r="Q4" i="13"/>
  <c r="P4" i="13"/>
  <c r="O4" i="13"/>
  <c r="L4" i="13"/>
  <c r="K4" i="13"/>
  <c r="J4" i="13"/>
  <c r="H4" i="13"/>
  <c r="G4" i="13"/>
  <c r="J37" i="12"/>
  <c r="I37" i="12"/>
  <c r="G37" i="12"/>
  <c r="F37" i="12"/>
  <c r="J36" i="12"/>
  <c r="I36" i="12"/>
  <c r="G36" i="12"/>
  <c r="F36" i="12"/>
  <c r="J35" i="12"/>
  <c r="I35" i="12"/>
  <c r="G35" i="12"/>
  <c r="F35" i="12"/>
  <c r="J34" i="12"/>
  <c r="I34" i="12"/>
  <c r="G34" i="12"/>
  <c r="F34" i="12"/>
  <c r="J33" i="12"/>
  <c r="I33" i="12"/>
  <c r="G33" i="12"/>
  <c r="F33" i="12"/>
  <c r="J32" i="12"/>
  <c r="I32" i="12"/>
  <c r="G32" i="12"/>
  <c r="F32" i="12"/>
  <c r="J31" i="12"/>
  <c r="I31" i="12"/>
  <c r="G31" i="12"/>
  <c r="F31" i="12"/>
  <c r="J30" i="12"/>
  <c r="I30" i="12"/>
  <c r="G30" i="12"/>
  <c r="F30" i="12"/>
  <c r="J29" i="12"/>
  <c r="I29" i="12"/>
  <c r="G29" i="12"/>
  <c r="F29" i="12"/>
  <c r="J28" i="12"/>
  <c r="I28" i="12"/>
  <c r="G28" i="12"/>
  <c r="F28" i="12"/>
  <c r="J27" i="12"/>
  <c r="I27" i="12"/>
  <c r="G27" i="12"/>
  <c r="F27" i="12"/>
  <c r="J26" i="12"/>
  <c r="I26" i="12"/>
  <c r="G26" i="12"/>
  <c r="F26" i="12"/>
  <c r="J25" i="12"/>
  <c r="I25" i="12"/>
  <c r="G25" i="12"/>
  <c r="F25" i="12"/>
  <c r="J24" i="12"/>
  <c r="I24" i="12"/>
  <c r="G24" i="12"/>
  <c r="F24" i="12"/>
  <c r="J23" i="12"/>
  <c r="I23" i="12"/>
  <c r="G23" i="12"/>
  <c r="F23" i="12"/>
  <c r="J22" i="12"/>
  <c r="I22" i="12"/>
  <c r="G22" i="12"/>
  <c r="F22" i="12"/>
  <c r="J21" i="12"/>
  <c r="I21" i="12"/>
  <c r="G21" i="12"/>
  <c r="F21" i="12"/>
  <c r="J20" i="12"/>
  <c r="I20" i="12"/>
  <c r="G20" i="12"/>
  <c r="F20" i="12"/>
  <c r="J19" i="12"/>
  <c r="I19" i="12"/>
  <c r="G19" i="12"/>
  <c r="F19" i="12"/>
  <c r="J18" i="12"/>
  <c r="I18" i="12"/>
  <c r="G18" i="12"/>
  <c r="F18" i="12"/>
  <c r="J17" i="12"/>
  <c r="I17" i="12"/>
  <c r="G17" i="12"/>
  <c r="F17" i="12"/>
  <c r="J16" i="12"/>
  <c r="I16" i="12"/>
  <c r="G16" i="12"/>
  <c r="F16" i="12"/>
  <c r="J15" i="12"/>
  <c r="I15" i="12"/>
  <c r="G15" i="12"/>
  <c r="F15" i="12"/>
  <c r="J14" i="12"/>
  <c r="I14" i="12"/>
  <c r="G14" i="12"/>
  <c r="F14" i="12"/>
  <c r="J13" i="12"/>
  <c r="I13" i="12"/>
  <c r="G13" i="12"/>
  <c r="F13" i="12"/>
  <c r="J12" i="12"/>
  <c r="I12" i="12"/>
  <c r="G12" i="12"/>
  <c r="F12" i="12"/>
  <c r="J11" i="12"/>
  <c r="I11" i="12"/>
  <c r="G11" i="12"/>
  <c r="F11" i="12"/>
  <c r="J10" i="12"/>
  <c r="I10" i="12"/>
  <c r="G10" i="12"/>
  <c r="F10" i="12"/>
  <c r="J9" i="12"/>
  <c r="I9" i="12"/>
  <c r="G9" i="12"/>
  <c r="F9" i="12"/>
  <c r="J8" i="12"/>
  <c r="I8" i="12"/>
  <c r="G8" i="12"/>
  <c r="F8" i="12"/>
  <c r="J7" i="12"/>
  <c r="I7" i="12"/>
  <c r="G7" i="12"/>
  <c r="F7" i="12"/>
  <c r="J6" i="12"/>
  <c r="I6" i="12"/>
  <c r="G6" i="12"/>
  <c r="F6" i="12"/>
  <c r="J5" i="12"/>
  <c r="I5" i="12"/>
  <c r="G5" i="12"/>
  <c r="F5" i="12"/>
  <c r="J4" i="12"/>
  <c r="I4" i="12"/>
  <c r="G4" i="12"/>
  <c r="F4" i="12"/>
  <c r="J3" i="12"/>
  <c r="I3" i="12"/>
  <c r="G3" i="12"/>
  <c r="F3" i="12"/>
  <c r="J2" i="12"/>
  <c r="I2" i="12"/>
  <c r="G2" i="12"/>
  <c r="F2" i="12"/>
</calcChain>
</file>

<file path=xl/sharedStrings.xml><?xml version="1.0" encoding="utf-8"?>
<sst xmlns="http://schemas.openxmlformats.org/spreadsheetml/2006/main" count="302" uniqueCount="101">
  <si>
    <t>Estación</t>
  </si>
  <si>
    <t>Muestra</t>
  </si>
  <si>
    <t>Volumen inicial</t>
  </si>
  <si>
    <t>Volumen final</t>
  </si>
  <si>
    <t>Volumen zooplancton alícuota</t>
  </si>
  <si>
    <t>Volumen Total</t>
  </si>
  <si>
    <t>Volumen Filtrado m3</t>
  </si>
  <si>
    <t>bioVolumen ml/m3</t>
  </si>
  <si>
    <t>Biovolumen ml/1000m3</t>
  </si>
  <si>
    <t>Peso Recipiente</t>
  </si>
  <si>
    <t>Peso con muestra</t>
  </si>
  <si>
    <t>Peso 1</t>
  </si>
  <si>
    <t>Peso 2</t>
  </si>
  <si>
    <t>Peso Parcial</t>
  </si>
  <si>
    <t>Peso Total</t>
  </si>
  <si>
    <t>Peso Húmedo g/m3</t>
  </si>
  <si>
    <t>Peso húmedo g/1000m3</t>
  </si>
  <si>
    <t>Peso Petri g</t>
  </si>
  <si>
    <t>Peso Seco g/m3</t>
  </si>
  <si>
    <t>Peso Seco g/1000m3</t>
  </si>
  <si>
    <t>Peso Ceniza g/m3</t>
  </si>
  <si>
    <t>Peso Sin Ceniza</t>
  </si>
  <si>
    <t>Peso Sin Ceniza g/1000m3</t>
  </si>
  <si>
    <t>PESO HÚMEDO</t>
  </si>
  <si>
    <t>PESO SECO</t>
  </si>
  <si>
    <t>PESO SECO SIN CENIZA</t>
  </si>
  <si>
    <t>Consecutivo</t>
  </si>
  <si>
    <t>Sup-500</t>
  </si>
  <si>
    <t>Sup-300</t>
  </si>
  <si>
    <t>SP-21-0209</t>
  </si>
  <si>
    <t>SP-21-0213</t>
  </si>
  <si>
    <t>SP-21-0217</t>
  </si>
  <si>
    <t>SP-21-0220</t>
  </si>
  <si>
    <t>SP-21-0223</t>
  </si>
  <si>
    <t>SP-21-0226</t>
  </si>
  <si>
    <t>SP-21-0229</t>
  </si>
  <si>
    <t>SP-21-0233</t>
  </si>
  <si>
    <t>SP-21-0237</t>
  </si>
  <si>
    <t>SP-21-0240</t>
  </si>
  <si>
    <t>SP-21-0243</t>
  </si>
  <si>
    <t>SP-21-0246</t>
  </si>
  <si>
    <t>SP-21-0250</t>
  </si>
  <si>
    <t>SP-21-0254</t>
  </si>
  <si>
    <t>SP-21-0258</t>
  </si>
  <si>
    <t>SP-21-0261</t>
  </si>
  <si>
    <t>SP-21-0264</t>
  </si>
  <si>
    <t>SP-21-0267</t>
  </si>
  <si>
    <t>SP-21-0270</t>
  </si>
  <si>
    <t>SP-21-0273</t>
  </si>
  <si>
    <t>SP-21-0276</t>
  </si>
  <si>
    <t>SP-21-0279</t>
  </si>
  <si>
    <t>SP-21-0282</t>
  </si>
  <si>
    <t>SP-21-0285</t>
  </si>
  <si>
    <t>SP-21-0288</t>
  </si>
  <si>
    <t>SP-21-0292</t>
  </si>
  <si>
    <t>SP-21-0296</t>
  </si>
  <si>
    <t>SP-21-0300</t>
  </si>
  <si>
    <t>SP-21-0304</t>
  </si>
  <si>
    <t>SP-21-0307</t>
  </si>
  <si>
    <t>SP-21-0310</t>
  </si>
  <si>
    <t>SP-21-0313</t>
  </si>
  <si>
    <t>SP-21-0316</t>
  </si>
  <si>
    <t>SP-21-0319</t>
  </si>
  <si>
    <t>SP-21-0322</t>
  </si>
  <si>
    <t>SP-21-0325</t>
  </si>
  <si>
    <t>SP-21-0210</t>
  </si>
  <si>
    <t>SP-21-0214</t>
  </si>
  <si>
    <t>SP-21-0218</t>
  </si>
  <si>
    <t>SP-21-0221</t>
  </si>
  <si>
    <t>SP-21-0224</t>
  </si>
  <si>
    <t>SP-21-0227</t>
  </si>
  <si>
    <t>SP-21-0230</t>
  </si>
  <si>
    <t>SP-21-0234</t>
  </si>
  <si>
    <t>SP-21-0238</t>
  </si>
  <si>
    <t>SP-21-0241</t>
  </si>
  <si>
    <t>SP-21-0244</t>
  </si>
  <si>
    <t>SP-21-0247</t>
  </si>
  <si>
    <t>SP-21-0251</t>
  </si>
  <si>
    <t>SP-21-0255</t>
  </si>
  <si>
    <t>SP-21-0259</t>
  </si>
  <si>
    <t>SP-21-0262</t>
  </si>
  <si>
    <t>SP-21-0265</t>
  </si>
  <si>
    <t>SP-21-0268</t>
  </si>
  <si>
    <t>SP-21-0271</t>
  </si>
  <si>
    <t>SP-21-0274</t>
  </si>
  <si>
    <t>SP-21-0277</t>
  </si>
  <si>
    <t>SP-21-0280</t>
  </si>
  <si>
    <t>SP-21-0283</t>
  </si>
  <si>
    <t>SP-21-0286</t>
  </si>
  <si>
    <t>SP-21-0289</t>
  </si>
  <si>
    <t>SP-21-0293</t>
  </si>
  <si>
    <t>SP-21-0297</t>
  </si>
  <si>
    <t>SP-21-0301</t>
  </si>
  <si>
    <t>SP-21-0305</t>
  </si>
  <si>
    <t>SP-21-0308</t>
  </si>
  <si>
    <t>SP-21-0311</t>
  </si>
  <si>
    <t>SP-21-0314</t>
  </si>
  <si>
    <t>SP-21-0317</t>
  </si>
  <si>
    <t>SP-21-0320</t>
  </si>
  <si>
    <t>SP-21-0323</t>
  </si>
  <si>
    <t>SP-21-0326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</si>
</sst>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164" fontId="1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64" fontId="1" fillId="6" borderId="6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.453125" defaultRowHeight="12" x14ac:dyDescent="0.35"/>
  <cols>
    <col min="1" max="1" width="12" style="23" customWidth="1"/>
    <col min="2" max="2" width="6.81640625" style="23" bestFit="1" customWidth="1"/>
    <col min="3" max="3" width="7" style="23" bestFit="1" customWidth="1"/>
    <col min="4" max="4" width="11.81640625" style="23" bestFit="1" customWidth="1"/>
    <col min="5" max="5" width="10.81640625" style="23" bestFit="1" customWidth="1"/>
    <col min="6" max="6" width="22.453125" style="23" bestFit="1" customWidth="1"/>
    <col min="7" max="7" width="11.26953125" style="23" bestFit="1" customWidth="1"/>
    <col min="8" max="8" width="15.81640625" style="23" bestFit="1" customWidth="1"/>
    <col min="9" max="9" width="14.7265625" style="23" bestFit="1" customWidth="1"/>
    <col min="10" max="10" width="18.26953125" style="23" bestFit="1" customWidth="1"/>
    <col min="11" max="16384" width="11.453125" style="23"/>
  </cols>
  <sheetData>
    <row r="1" spans="1:10" x14ac:dyDescent="0.35">
      <c r="A1" s="3" t="s">
        <v>26</v>
      </c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13" t="s">
        <v>8</v>
      </c>
    </row>
    <row r="2" spans="1:10" x14ac:dyDescent="0.35">
      <c r="A2" s="27" t="s">
        <v>29</v>
      </c>
      <c r="B2" s="18">
        <v>5</v>
      </c>
      <c r="C2" s="21" t="s">
        <v>28</v>
      </c>
      <c r="D2" s="18">
        <v>30</v>
      </c>
      <c r="E2" s="22">
        <v>33.5</v>
      </c>
      <c r="F2" s="18">
        <f>E2-D2</f>
        <v>3.5</v>
      </c>
      <c r="G2" s="18">
        <f t="shared" ref="G2:G37" si="0">F2*2</f>
        <v>7</v>
      </c>
      <c r="H2" s="2">
        <v>3.0551044005544004</v>
      </c>
      <c r="I2" s="2">
        <f>G2/H2</f>
        <v>2.2912473952542283</v>
      </c>
      <c r="J2" s="14">
        <f>I2*1000</f>
        <v>2291.2473952542282</v>
      </c>
    </row>
    <row r="3" spans="1:10" x14ac:dyDescent="0.35">
      <c r="A3" s="27" t="s">
        <v>30</v>
      </c>
      <c r="B3" s="18">
        <v>5</v>
      </c>
      <c r="C3" s="21" t="s">
        <v>28</v>
      </c>
      <c r="D3" s="18">
        <v>30</v>
      </c>
      <c r="E3" s="22">
        <v>31.5</v>
      </c>
      <c r="F3" s="18">
        <f t="shared" ref="F3:F37" si="1">E3-D3</f>
        <v>1.5</v>
      </c>
      <c r="G3" s="18">
        <f t="shared" si="0"/>
        <v>3</v>
      </c>
      <c r="H3" s="2">
        <v>3.5141615384615386</v>
      </c>
      <c r="I3" s="2">
        <f t="shared" ref="I3:I11" si="2">G3/H3</f>
        <v>0.85368870132059071</v>
      </c>
      <c r="J3" s="14">
        <f t="shared" ref="J3:J11" si="3">I3*1000</f>
        <v>853.68870132059067</v>
      </c>
    </row>
    <row r="4" spans="1:10" x14ac:dyDescent="0.35">
      <c r="A4" s="27" t="s">
        <v>31</v>
      </c>
      <c r="B4" s="18">
        <v>5</v>
      </c>
      <c r="C4" s="21" t="s">
        <v>28</v>
      </c>
      <c r="D4" s="18">
        <v>30</v>
      </c>
      <c r="E4" s="22">
        <v>31.6</v>
      </c>
      <c r="F4" s="18">
        <f t="shared" si="1"/>
        <v>1.6000000000000014</v>
      </c>
      <c r="G4" s="18">
        <f t="shared" si="0"/>
        <v>3.2000000000000028</v>
      </c>
      <c r="H4" s="2">
        <v>3.4825024255024251</v>
      </c>
      <c r="I4" s="2">
        <f t="shared" si="2"/>
        <v>0.91887947487598221</v>
      </c>
      <c r="J4" s="14">
        <f t="shared" si="3"/>
        <v>918.87947487598217</v>
      </c>
    </row>
    <row r="5" spans="1:10" x14ac:dyDescent="0.35">
      <c r="A5" s="27" t="s">
        <v>32</v>
      </c>
      <c r="B5" s="18">
        <v>5</v>
      </c>
      <c r="C5" s="21" t="s">
        <v>28</v>
      </c>
      <c r="D5" s="18">
        <v>30</v>
      </c>
      <c r="E5" s="22">
        <v>33.1</v>
      </c>
      <c r="F5" s="18">
        <f t="shared" si="1"/>
        <v>3.1000000000000014</v>
      </c>
      <c r="G5" s="18">
        <f t="shared" si="0"/>
        <v>6.2000000000000028</v>
      </c>
      <c r="H5" s="2">
        <v>3.5985858396858394</v>
      </c>
      <c r="I5" s="2">
        <f t="shared" si="2"/>
        <v>1.7228990153924659</v>
      </c>
      <c r="J5" s="14">
        <f t="shared" si="3"/>
        <v>1722.899015392466</v>
      </c>
    </row>
    <row r="6" spans="1:10" x14ac:dyDescent="0.35">
      <c r="A6" s="27" t="s">
        <v>33</v>
      </c>
      <c r="B6" s="18">
        <v>5</v>
      </c>
      <c r="C6" s="21" t="s">
        <v>28</v>
      </c>
      <c r="D6" s="18">
        <v>30</v>
      </c>
      <c r="E6" s="22">
        <v>36</v>
      </c>
      <c r="F6" s="18">
        <f t="shared" si="1"/>
        <v>6</v>
      </c>
      <c r="G6" s="18">
        <f t="shared" si="0"/>
        <v>12</v>
      </c>
      <c r="H6" s="2">
        <v>3.7990935550935552</v>
      </c>
      <c r="I6" s="2">
        <f t="shared" si="2"/>
        <v>3.1586481948861858</v>
      </c>
      <c r="J6" s="14">
        <f t="shared" si="3"/>
        <v>3158.6481948861856</v>
      </c>
    </row>
    <row r="7" spans="1:10" x14ac:dyDescent="0.35">
      <c r="A7" s="27" t="s">
        <v>34</v>
      </c>
      <c r="B7" s="18">
        <v>5</v>
      </c>
      <c r="C7" s="21" t="s">
        <v>28</v>
      </c>
      <c r="D7" s="18">
        <v>30</v>
      </c>
      <c r="E7" s="22">
        <v>32</v>
      </c>
      <c r="F7" s="18">
        <f t="shared" si="1"/>
        <v>2</v>
      </c>
      <c r="G7" s="18">
        <f t="shared" si="0"/>
        <v>4</v>
      </c>
      <c r="H7" s="2">
        <v>4.0470899399399398</v>
      </c>
      <c r="I7" s="2">
        <f t="shared" si="2"/>
        <v>0.98836449383661618</v>
      </c>
      <c r="J7" s="14">
        <f t="shared" si="3"/>
        <v>988.36449383661613</v>
      </c>
    </row>
    <row r="8" spans="1:10" x14ac:dyDescent="0.35">
      <c r="A8" s="27" t="s">
        <v>35</v>
      </c>
      <c r="B8" s="18">
        <v>5</v>
      </c>
      <c r="C8" s="21" t="s">
        <v>28</v>
      </c>
      <c r="D8" s="18">
        <v>30</v>
      </c>
      <c r="E8" s="22">
        <v>31.7</v>
      </c>
      <c r="F8" s="18">
        <f t="shared" si="1"/>
        <v>1.6999999999999993</v>
      </c>
      <c r="G8" s="18">
        <f t="shared" si="0"/>
        <v>3.3999999999999986</v>
      </c>
      <c r="H8" s="2">
        <v>3.9626656387156385</v>
      </c>
      <c r="I8" s="2">
        <f t="shared" si="2"/>
        <v>0.85800829794511535</v>
      </c>
      <c r="J8" s="14">
        <f t="shared" si="3"/>
        <v>858.00829794511537</v>
      </c>
    </row>
    <row r="9" spans="1:10" x14ac:dyDescent="0.35">
      <c r="A9" s="27" t="s">
        <v>36</v>
      </c>
      <c r="B9" s="18">
        <v>5</v>
      </c>
      <c r="C9" s="21" t="s">
        <v>28</v>
      </c>
      <c r="D9" s="18">
        <v>6</v>
      </c>
      <c r="E9" s="22">
        <v>6.2</v>
      </c>
      <c r="F9" s="18">
        <f t="shared" si="1"/>
        <v>0.20000000000000018</v>
      </c>
      <c r="G9" s="18">
        <f t="shared" si="0"/>
        <v>0.40000000000000036</v>
      </c>
      <c r="H9" s="26">
        <v>4.2001089859089857</v>
      </c>
      <c r="I9" s="2">
        <f t="shared" si="2"/>
        <v>9.5235623966417757E-2</v>
      </c>
      <c r="J9" s="14">
        <f t="shared" si="3"/>
        <v>95.235623966417762</v>
      </c>
    </row>
    <row r="10" spans="1:10" x14ac:dyDescent="0.35">
      <c r="A10" s="27" t="s">
        <v>37</v>
      </c>
      <c r="B10" s="18">
        <v>5</v>
      </c>
      <c r="C10" s="21" t="s">
        <v>28</v>
      </c>
      <c r="D10" s="18">
        <v>30</v>
      </c>
      <c r="E10" s="22">
        <v>33.1</v>
      </c>
      <c r="F10" s="18">
        <f t="shared" si="1"/>
        <v>3.1000000000000014</v>
      </c>
      <c r="G10" s="18">
        <f t="shared" si="0"/>
        <v>6.2000000000000028</v>
      </c>
      <c r="H10" s="2">
        <v>4.3953401824901821</v>
      </c>
      <c r="I10" s="2">
        <f t="shared" si="2"/>
        <v>1.4105847881124391</v>
      </c>
      <c r="J10" s="14">
        <f t="shared" si="3"/>
        <v>1410.5847881124391</v>
      </c>
    </row>
    <row r="11" spans="1:10" x14ac:dyDescent="0.35">
      <c r="A11" s="27" t="s">
        <v>38</v>
      </c>
      <c r="B11" s="18">
        <v>5</v>
      </c>
      <c r="C11" s="21" t="s">
        <v>28</v>
      </c>
      <c r="D11" s="18">
        <v>30</v>
      </c>
      <c r="E11" s="22">
        <v>33</v>
      </c>
      <c r="F11" s="18">
        <f t="shared" si="1"/>
        <v>3</v>
      </c>
      <c r="G11" s="18">
        <f t="shared" si="0"/>
        <v>6</v>
      </c>
      <c r="H11" s="2">
        <v>7.2130012358512356</v>
      </c>
      <c r="I11" s="2">
        <f t="shared" si="2"/>
        <v>0.83183127297661075</v>
      </c>
      <c r="J11" s="14">
        <f t="shared" si="3"/>
        <v>831.83127297661076</v>
      </c>
    </row>
    <row r="12" spans="1:10" x14ac:dyDescent="0.35">
      <c r="A12" s="27" t="s">
        <v>39</v>
      </c>
      <c r="B12" s="18">
        <v>5</v>
      </c>
      <c r="C12" s="21" t="s">
        <v>28</v>
      </c>
      <c r="D12" s="18">
        <v>30</v>
      </c>
      <c r="E12" s="22">
        <v>31</v>
      </c>
      <c r="F12" s="18">
        <f t="shared" si="1"/>
        <v>1</v>
      </c>
      <c r="G12" s="18">
        <f t="shared" si="0"/>
        <v>2</v>
      </c>
      <c r="H12" s="2">
        <v>6.7222849849849853</v>
      </c>
      <c r="I12" s="2">
        <f t="shared" ref="I12:I37" si="4">G12/H12</f>
        <v>0.29751788334877732</v>
      </c>
      <c r="J12" s="14">
        <f t="shared" ref="J12:J37" si="5">I12*1000</f>
        <v>297.51788334877733</v>
      </c>
    </row>
    <row r="13" spans="1:10" x14ac:dyDescent="0.35">
      <c r="A13" s="27" t="s">
        <v>40</v>
      </c>
      <c r="B13" s="18">
        <v>5</v>
      </c>
      <c r="C13" s="21" t="s">
        <v>28</v>
      </c>
      <c r="D13" s="18">
        <v>6</v>
      </c>
      <c r="E13" s="22">
        <v>6.2</v>
      </c>
      <c r="F13" s="18">
        <f t="shared" si="1"/>
        <v>0.20000000000000018</v>
      </c>
      <c r="G13" s="18">
        <f t="shared" si="0"/>
        <v>0.40000000000000036</v>
      </c>
      <c r="H13" s="2">
        <v>6.0574436128436133</v>
      </c>
      <c r="I13" s="2">
        <f t="shared" si="4"/>
        <v>6.6034457035948194E-2</v>
      </c>
      <c r="J13" s="14">
        <f t="shared" si="5"/>
        <v>66.034457035948193</v>
      </c>
    </row>
    <row r="14" spans="1:10" x14ac:dyDescent="0.35">
      <c r="A14" s="27" t="s">
        <v>41</v>
      </c>
      <c r="B14" s="18">
        <v>5</v>
      </c>
      <c r="C14" s="21" t="s">
        <v>28</v>
      </c>
      <c r="D14" s="18">
        <v>6</v>
      </c>
      <c r="E14" s="22">
        <v>6.4</v>
      </c>
      <c r="F14" s="18">
        <f t="shared" si="1"/>
        <v>0.40000000000000036</v>
      </c>
      <c r="G14" s="18">
        <f t="shared" si="0"/>
        <v>0.80000000000000071</v>
      </c>
      <c r="H14" s="26">
        <v>6.2526748094248088</v>
      </c>
      <c r="I14" s="2">
        <f t="shared" si="4"/>
        <v>0.12794524333716209</v>
      </c>
      <c r="J14" s="14">
        <f t="shared" si="5"/>
        <v>127.9452433371621</v>
      </c>
    </row>
    <row r="15" spans="1:10" x14ac:dyDescent="0.35">
      <c r="A15" s="27" t="s">
        <v>42</v>
      </c>
      <c r="B15" s="18">
        <v>5</v>
      </c>
      <c r="C15" s="21" t="s">
        <v>28</v>
      </c>
      <c r="D15" s="18">
        <v>30</v>
      </c>
      <c r="E15" s="22">
        <v>30.9</v>
      </c>
      <c r="F15" s="22">
        <f t="shared" si="1"/>
        <v>0.89999999999999858</v>
      </c>
      <c r="G15" s="22">
        <f t="shared" si="0"/>
        <v>1.7999999999999972</v>
      </c>
      <c r="H15" s="28">
        <v>6.4479060060060061</v>
      </c>
      <c r="I15" s="2">
        <f t="shared" si="4"/>
        <v>0.27916039692938421</v>
      </c>
      <c r="J15" s="14">
        <f t="shared" si="5"/>
        <v>279.16039692938421</v>
      </c>
    </row>
    <row r="16" spans="1:10" x14ac:dyDescent="0.35">
      <c r="A16" s="27" t="s">
        <v>43</v>
      </c>
      <c r="B16" s="18">
        <v>5</v>
      </c>
      <c r="C16" s="21" t="s">
        <v>28</v>
      </c>
      <c r="D16" s="18">
        <v>30</v>
      </c>
      <c r="E16" s="22">
        <v>32.1</v>
      </c>
      <c r="F16" s="22">
        <f t="shared" si="1"/>
        <v>2.1000000000000014</v>
      </c>
      <c r="G16" s="22">
        <f t="shared" si="0"/>
        <v>4.2000000000000028</v>
      </c>
      <c r="H16" s="28">
        <v>5.355666608916609</v>
      </c>
      <c r="I16" s="2">
        <f t="shared" si="4"/>
        <v>0.78421610355795013</v>
      </c>
      <c r="J16" s="14">
        <f t="shared" si="5"/>
        <v>784.21610355795008</v>
      </c>
    </row>
    <row r="17" spans="1:10" x14ac:dyDescent="0.35">
      <c r="A17" s="27" t="s">
        <v>44</v>
      </c>
      <c r="B17" s="18">
        <v>5</v>
      </c>
      <c r="C17" s="21" t="s">
        <v>28</v>
      </c>
      <c r="D17" s="18">
        <v>30</v>
      </c>
      <c r="E17" s="22">
        <v>32</v>
      </c>
      <c r="F17" s="22">
        <f t="shared" si="1"/>
        <v>2</v>
      </c>
      <c r="G17" s="22">
        <f t="shared" si="0"/>
        <v>4</v>
      </c>
      <c r="H17" s="28">
        <v>6.5059477130977124</v>
      </c>
      <c r="I17" s="2">
        <f t="shared" si="4"/>
        <v>0.61482203306787075</v>
      </c>
      <c r="J17" s="14">
        <f t="shared" si="5"/>
        <v>614.82203306787073</v>
      </c>
    </row>
    <row r="18" spans="1:10" x14ac:dyDescent="0.35">
      <c r="A18" s="27" t="s">
        <v>45</v>
      </c>
      <c r="B18" s="18">
        <v>5</v>
      </c>
      <c r="C18" s="21" t="s">
        <v>28</v>
      </c>
      <c r="D18" s="18">
        <v>30</v>
      </c>
      <c r="E18" s="22">
        <v>32.700000000000003</v>
      </c>
      <c r="F18" s="22">
        <f t="shared" si="1"/>
        <v>2.7000000000000028</v>
      </c>
      <c r="G18" s="22">
        <f t="shared" si="0"/>
        <v>5.4000000000000057</v>
      </c>
      <c r="H18" s="28">
        <v>5.4084317971817972</v>
      </c>
      <c r="I18" s="2">
        <f t="shared" si="4"/>
        <v>0.99844099038353684</v>
      </c>
      <c r="J18" s="14">
        <f t="shared" si="5"/>
        <v>998.44099038353681</v>
      </c>
    </row>
    <row r="19" spans="1:10" x14ac:dyDescent="0.35">
      <c r="A19" s="27" t="s">
        <v>46</v>
      </c>
      <c r="B19" s="18">
        <v>5</v>
      </c>
      <c r="C19" s="21" t="s">
        <v>28</v>
      </c>
      <c r="D19" s="18">
        <v>30</v>
      </c>
      <c r="E19" s="22">
        <v>30.6</v>
      </c>
      <c r="F19" s="22">
        <f t="shared" si="1"/>
        <v>0.60000000000000142</v>
      </c>
      <c r="G19" s="22">
        <f t="shared" si="0"/>
        <v>1.2000000000000028</v>
      </c>
      <c r="H19" s="28">
        <v>5.572003880803881</v>
      </c>
      <c r="I19" s="2">
        <f t="shared" si="4"/>
        <v>0.21536237692405863</v>
      </c>
      <c r="J19" s="14">
        <f t="shared" si="5"/>
        <v>215.36237692405862</v>
      </c>
    </row>
    <row r="20" spans="1:10" x14ac:dyDescent="0.35">
      <c r="A20" s="27" t="s">
        <v>47</v>
      </c>
      <c r="B20" s="18">
        <v>5</v>
      </c>
      <c r="C20" s="21" t="s">
        <v>28</v>
      </c>
      <c r="D20" s="18">
        <v>30</v>
      </c>
      <c r="E20" s="22">
        <v>32.700000000000003</v>
      </c>
      <c r="F20" s="22">
        <f t="shared" si="1"/>
        <v>2.7000000000000028</v>
      </c>
      <c r="G20" s="22">
        <f t="shared" si="0"/>
        <v>5.4000000000000057</v>
      </c>
      <c r="H20" s="28">
        <v>5.5878334372834368</v>
      </c>
      <c r="I20" s="2">
        <f t="shared" si="4"/>
        <v>0.96638528342127039</v>
      </c>
      <c r="J20" s="14">
        <f t="shared" si="5"/>
        <v>966.3852834212704</v>
      </c>
    </row>
    <row r="21" spans="1:10" x14ac:dyDescent="0.35">
      <c r="A21" s="27" t="s">
        <v>48</v>
      </c>
      <c r="B21" s="18">
        <v>5</v>
      </c>
      <c r="C21" s="21" t="s">
        <v>28</v>
      </c>
      <c r="D21" s="18">
        <v>30</v>
      </c>
      <c r="E21" s="22">
        <v>32.4</v>
      </c>
      <c r="F21" s="22">
        <f t="shared" si="1"/>
        <v>2.3999999999999986</v>
      </c>
      <c r="G21" s="22">
        <f t="shared" si="0"/>
        <v>4.7999999999999972</v>
      </c>
      <c r="H21" s="28">
        <v>5.9782958304458296</v>
      </c>
      <c r="I21" s="2">
        <f t="shared" si="4"/>
        <v>0.80290439552270176</v>
      </c>
      <c r="J21" s="14">
        <f t="shared" si="5"/>
        <v>802.90439552270175</v>
      </c>
    </row>
    <row r="22" spans="1:10" x14ac:dyDescent="0.35">
      <c r="A22" s="27" t="s">
        <v>49</v>
      </c>
      <c r="B22" s="18">
        <v>5</v>
      </c>
      <c r="C22" s="21" t="s">
        <v>28</v>
      </c>
      <c r="D22" s="18">
        <v>30</v>
      </c>
      <c r="E22" s="22">
        <v>31</v>
      </c>
      <c r="F22" s="22">
        <f t="shared" si="1"/>
        <v>1</v>
      </c>
      <c r="G22" s="22">
        <f t="shared" si="0"/>
        <v>2</v>
      </c>
      <c r="H22" s="28">
        <v>10.595249803649804</v>
      </c>
      <c r="I22" s="2">
        <f t="shared" si="4"/>
        <v>0.18876383634778002</v>
      </c>
      <c r="J22" s="14">
        <f t="shared" si="5"/>
        <v>188.76383634778003</v>
      </c>
    </row>
    <row r="23" spans="1:10" x14ac:dyDescent="0.35">
      <c r="A23" s="27" t="s">
        <v>50</v>
      </c>
      <c r="B23" s="18">
        <v>5</v>
      </c>
      <c r="C23" s="21" t="s">
        <v>28</v>
      </c>
      <c r="D23" s="18">
        <v>30</v>
      </c>
      <c r="E23" s="22">
        <v>30.9</v>
      </c>
      <c r="F23" s="22">
        <f t="shared" si="1"/>
        <v>0.89999999999999858</v>
      </c>
      <c r="G23" s="22">
        <f t="shared" si="0"/>
        <v>1.7999999999999972</v>
      </c>
      <c r="H23" s="28">
        <v>5.3292840147840153</v>
      </c>
      <c r="I23" s="2">
        <f t="shared" si="4"/>
        <v>0.33775644064129456</v>
      </c>
      <c r="J23" s="14">
        <f t="shared" si="5"/>
        <v>337.75644064129455</v>
      </c>
    </row>
    <row r="24" spans="1:10" x14ac:dyDescent="0.35">
      <c r="A24" s="27" t="s">
        <v>51</v>
      </c>
      <c r="B24" s="18">
        <v>5</v>
      </c>
      <c r="C24" s="21" t="s">
        <v>28</v>
      </c>
      <c r="D24" s="18">
        <v>30</v>
      </c>
      <c r="E24" s="22">
        <v>32</v>
      </c>
      <c r="F24" s="22">
        <f t="shared" si="1"/>
        <v>2</v>
      </c>
      <c r="G24" s="22">
        <f t="shared" si="0"/>
        <v>4</v>
      </c>
      <c r="H24" s="28">
        <v>5.2659657888657891</v>
      </c>
      <c r="I24" s="2">
        <f t="shared" si="4"/>
        <v>0.75959475628525508</v>
      </c>
      <c r="J24" s="14">
        <f t="shared" si="5"/>
        <v>759.59475628525513</v>
      </c>
    </row>
    <row r="25" spans="1:10" x14ac:dyDescent="0.35">
      <c r="A25" s="27" t="s">
        <v>52</v>
      </c>
      <c r="B25" s="18">
        <v>5</v>
      </c>
      <c r="C25" s="21" t="s">
        <v>28</v>
      </c>
      <c r="D25" s="18">
        <v>6</v>
      </c>
      <c r="E25" s="22">
        <v>6.2</v>
      </c>
      <c r="F25" s="22">
        <f t="shared" si="1"/>
        <v>0.20000000000000018</v>
      </c>
      <c r="G25" s="22">
        <f t="shared" si="0"/>
        <v>0.40000000000000036</v>
      </c>
      <c r="H25" s="28">
        <v>5.3029014206514207</v>
      </c>
      <c r="I25" s="2">
        <f t="shared" si="4"/>
        <v>7.5430404653998528E-2</v>
      </c>
      <c r="J25" s="14">
        <f t="shared" si="5"/>
        <v>75.430404653998522</v>
      </c>
    </row>
    <row r="26" spans="1:10" x14ac:dyDescent="0.35">
      <c r="A26" s="27" t="s">
        <v>53</v>
      </c>
      <c r="B26" s="18">
        <v>5</v>
      </c>
      <c r="C26" s="21" t="s">
        <v>28</v>
      </c>
      <c r="D26" s="18">
        <v>30</v>
      </c>
      <c r="E26" s="22">
        <v>32.5</v>
      </c>
      <c r="F26" s="22">
        <f t="shared" si="1"/>
        <v>2.5</v>
      </c>
      <c r="G26" s="22">
        <f t="shared" si="0"/>
        <v>5</v>
      </c>
      <c r="H26" s="28">
        <v>3.7199457726957728</v>
      </c>
      <c r="I26" s="2">
        <f t="shared" si="4"/>
        <v>1.3441056148451853</v>
      </c>
      <c r="J26" s="14">
        <f t="shared" si="5"/>
        <v>1344.1056148451853</v>
      </c>
    </row>
    <row r="27" spans="1:10" x14ac:dyDescent="0.35">
      <c r="A27" s="27" t="s">
        <v>54</v>
      </c>
      <c r="B27" s="18">
        <v>5</v>
      </c>
      <c r="C27" s="21" t="s">
        <v>28</v>
      </c>
      <c r="D27" s="18">
        <v>30</v>
      </c>
      <c r="E27" s="22">
        <v>33.4</v>
      </c>
      <c r="F27" s="22">
        <f t="shared" si="1"/>
        <v>3.3999999999999986</v>
      </c>
      <c r="G27" s="22">
        <f t="shared" si="0"/>
        <v>6.7999999999999972</v>
      </c>
      <c r="H27" s="28">
        <v>5.4137083160083161</v>
      </c>
      <c r="I27" s="2">
        <f t="shared" si="4"/>
        <v>1.2560706272062019</v>
      </c>
      <c r="J27" s="14">
        <f t="shared" si="5"/>
        <v>1256.0706272062018</v>
      </c>
    </row>
    <row r="28" spans="1:10" x14ac:dyDescent="0.35">
      <c r="A28" s="27" t="s">
        <v>55</v>
      </c>
      <c r="B28" s="18">
        <v>5</v>
      </c>
      <c r="C28" s="21" t="s">
        <v>28</v>
      </c>
      <c r="D28" s="18">
        <v>6</v>
      </c>
      <c r="E28" s="22">
        <v>6.4</v>
      </c>
      <c r="F28" s="22">
        <f t="shared" si="1"/>
        <v>0.40000000000000036</v>
      </c>
      <c r="G28" s="22">
        <f t="shared" si="0"/>
        <v>0.80000000000000071</v>
      </c>
      <c r="H28" s="28">
        <v>6.5850954954954952</v>
      </c>
      <c r="I28" s="2">
        <f t="shared" si="4"/>
        <v>0.12148646903408418</v>
      </c>
      <c r="J28" s="14">
        <f t="shared" si="5"/>
        <v>121.48646903408418</v>
      </c>
    </row>
    <row r="29" spans="1:10" x14ac:dyDescent="0.35">
      <c r="A29" s="27" t="s">
        <v>56</v>
      </c>
      <c r="B29" s="18">
        <v>5</v>
      </c>
      <c r="C29" s="21" t="s">
        <v>28</v>
      </c>
      <c r="D29" s="18">
        <v>30</v>
      </c>
      <c r="E29" s="22">
        <v>32.1</v>
      </c>
      <c r="F29" s="22">
        <f t="shared" si="1"/>
        <v>2.1000000000000014</v>
      </c>
      <c r="G29" s="22">
        <f t="shared" si="0"/>
        <v>4.2000000000000028</v>
      </c>
      <c r="H29" s="28">
        <v>5.5192386925386927</v>
      </c>
      <c r="I29" s="2">
        <f t="shared" si="4"/>
        <v>0.76097451731483678</v>
      </c>
      <c r="J29" s="14">
        <f t="shared" si="5"/>
        <v>760.97451731483682</v>
      </c>
    </row>
    <row r="30" spans="1:10" x14ac:dyDescent="0.35">
      <c r="A30" s="27" t="s">
        <v>57</v>
      </c>
      <c r="B30" s="18">
        <v>5</v>
      </c>
      <c r="C30" s="21" t="s">
        <v>28</v>
      </c>
      <c r="D30" s="18">
        <v>30</v>
      </c>
      <c r="E30" s="22">
        <v>32</v>
      </c>
      <c r="F30" s="22">
        <f t="shared" si="1"/>
        <v>2</v>
      </c>
      <c r="G30" s="22">
        <f t="shared" si="0"/>
        <v>4</v>
      </c>
      <c r="H30" s="28">
        <v>6.2210156964656962</v>
      </c>
      <c r="I30" s="2">
        <f t="shared" si="4"/>
        <v>0.64298182084197164</v>
      </c>
      <c r="J30" s="14">
        <f t="shared" si="5"/>
        <v>642.98182084197163</v>
      </c>
    </row>
    <row r="31" spans="1:10" x14ac:dyDescent="0.35">
      <c r="A31" s="27" t="s">
        <v>58</v>
      </c>
      <c r="B31" s="18">
        <v>5</v>
      </c>
      <c r="C31" s="21" t="s">
        <v>28</v>
      </c>
      <c r="D31" s="18">
        <v>30</v>
      </c>
      <c r="E31" s="22">
        <v>31.1</v>
      </c>
      <c r="F31" s="22">
        <f t="shared" si="1"/>
        <v>1.1000000000000014</v>
      </c>
      <c r="G31" s="22">
        <f t="shared" si="0"/>
        <v>2.2000000000000028</v>
      </c>
      <c r="H31" s="28">
        <v>5.4770265419265423</v>
      </c>
      <c r="I31" s="2">
        <f t="shared" si="4"/>
        <v>0.4016778051300357</v>
      </c>
      <c r="J31" s="14">
        <f t="shared" si="5"/>
        <v>401.67780513003572</v>
      </c>
    </row>
    <row r="32" spans="1:10" x14ac:dyDescent="0.35">
      <c r="A32" s="27" t="s">
        <v>59</v>
      </c>
      <c r="B32" s="18">
        <v>5</v>
      </c>
      <c r="C32" s="21" t="s">
        <v>28</v>
      </c>
      <c r="D32" s="18">
        <v>6</v>
      </c>
      <c r="E32" s="22">
        <v>7.2</v>
      </c>
      <c r="F32" s="22">
        <f t="shared" si="1"/>
        <v>1.2000000000000002</v>
      </c>
      <c r="G32" s="22">
        <f t="shared" si="0"/>
        <v>2.4000000000000004</v>
      </c>
      <c r="H32" s="28">
        <v>5.4506439477939477</v>
      </c>
      <c r="I32" s="2">
        <f t="shared" si="4"/>
        <v>0.44031494681859712</v>
      </c>
      <c r="J32" s="14">
        <f t="shared" si="5"/>
        <v>440.31494681859709</v>
      </c>
    </row>
    <row r="33" spans="1:10" x14ac:dyDescent="0.35">
      <c r="A33" s="27" t="s">
        <v>60</v>
      </c>
      <c r="B33" s="18">
        <v>5</v>
      </c>
      <c r="C33" s="21" t="s">
        <v>28</v>
      </c>
      <c r="D33" s="18">
        <v>6</v>
      </c>
      <c r="E33" s="22">
        <v>6.4</v>
      </c>
      <c r="F33" s="22">
        <f t="shared" si="1"/>
        <v>0.40000000000000036</v>
      </c>
      <c r="G33" s="22">
        <f t="shared" si="0"/>
        <v>0.80000000000000071</v>
      </c>
      <c r="H33" s="28">
        <v>6.5006711942711934</v>
      </c>
      <c r="I33" s="2">
        <f t="shared" si="4"/>
        <v>0.1230642153851762</v>
      </c>
      <c r="J33" s="14">
        <f t="shared" si="5"/>
        <v>123.0642153851762</v>
      </c>
    </row>
    <row r="34" spans="1:10" x14ac:dyDescent="0.35">
      <c r="A34" s="27" t="s">
        <v>61</v>
      </c>
      <c r="B34" s="18">
        <v>5</v>
      </c>
      <c r="C34" s="21" t="s">
        <v>28</v>
      </c>
      <c r="D34" s="18">
        <v>30</v>
      </c>
      <c r="E34" s="22">
        <v>32.799999999999997</v>
      </c>
      <c r="F34" s="22">
        <f t="shared" si="1"/>
        <v>2.7999999999999972</v>
      </c>
      <c r="G34" s="22">
        <f t="shared" si="0"/>
        <v>5.5999999999999943</v>
      </c>
      <c r="H34" s="28">
        <v>5.4928560984060981</v>
      </c>
      <c r="I34" s="2">
        <f t="shared" si="4"/>
        <v>1.0195060456116787</v>
      </c>
      <c r="J34" s="14">
        <f t="shared" si="5"/>
        <v>1019.5060456116787</v>
      </c>
    </row>
    <row r="35" spans="1:10" x14ac:dyDescent="0.35">
      <c r="A35" s="27" t="s">
        <v>62</v>
      </c>
      <c r="B35" s="18">
        <v>5</v>
      </c>
      <c r="C35" s="21" t="s">
        <v>28</v>
      </c>
      <c r="D35" s="18">
        <v>30</v>
      </c>
      <c r="E35" s="22">
        <v>33</v>
      </c>
      <c r="F35" s="22">
        <f t="shared" si="1"/>
        <v>3</v>
      </c>
      <c r="G35" s="22">
        <f t="shared" si="0"/>
        <v>6</v>
      </c>
      <c r="H35" s="28">
        <v>5.1076702240702243</v>
      </c>
      <c r="I35" s="2">
        <f t="shared" si="4"/>
        <v>1.1747038741312261</v>
      </c>
      <c r="J35" s="14">
        <f t="shared" si="5"/>
        <v>1174.703874131226</v>
      </c>
    </row>
    <row r="36" spans="1:10" x14ac:dyDescent="0.35">
      <c r="A36" s="27" t="s">
        <v>63</v>
      </c>
      <c r="B36" s="18">
        <v>5</v>
      </c>
      <c r="C36" s="21" t="s">
        <v>28</v>
      </c>
      <c r="D36" s="18">
        <v>30</v>
      </c>
      <c r="E36" s="22">
        <v>32</v>
      </c>
      <c r="F36" s="22">
        <f t="shared" si="1"/>
        <v>2</v>
      </c>
      <c r="G36" s="22">
        <f t="shared" si="0"/>
        <v>4</v>
      </c>
      <c r="H36" s="28">
        <v>5.1023937052437054</v>
      </c>
      <c r="I36" s="2">
        <f t="shared" si="4"/>
        <v>0.78394577742780203</v>
      </c>
      <c r="J36" s="14">
        <f t="shared" si="5"/>
        <v>783.945777427802</v>
      </c>
    </row>
    <row r="37" spans="1:10" x14ac:dyDescent="0.35">
      <c r="A37" s="27" t="s">
        <v>64</v>
      </c>
      <c r="B37" s="18">
        <v>5</v>
      </c>
      <c r="C37" s="21" t="s">
        <v>28</v>
      </c>
      <c r="D37" s="18">
        <v>30</v>
      </c>
      <c r="E37" s="22">
        <v>32</v>
      </c>
      <c r="F37" s="22">
        <f t="shared" si="1"/>
        <v>2</v>
      </c>
      <c r="G37" s="22">
        <f t="shared" si="0"/>
        <v>4</v>
      </c>
      <c r="H37" s="28">
        <v>3.9362830445830448</v>
      </c>
      <c r="I37" s="2">
        <f t="shared" si="4"/>
        <v>1.0161870868266549</v>
      </c>
      <c r="J37" s="14">
        <f t="shared" si="5"/>
        <v>1016.1870868266549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11.453125" defaultRowHeight="12" x14ac:dyDescent="0.35"/>
  <cols>
    <col min="1" max="1" width="11.453125" style="23"/>
    <col min="2" max="8" width="11.453125" style="23" customWidth="1"/>
    <col min="9" max="9" width="15.81640625" style="23" customWidth="1"/>
    <col min="10" max="10" width="14.453125" style="23" customWidth="1"/>
    <col min="11" max="11" width="17.7265625" style="23" customWidth="1"/>
    <col min="12" max="16" width="11.453125" style="23" customWidth="1"/>
    <col min="17" max="17" width="11.81640625" style="23" customWidth="1"/>
    <col min="18" max="18" width="15.08984375" style="23" customWidth="1"/>
    <col min="19" max="19" width="11.453125" style="23" customWidth="1"/>
    <col min="20" max="25" width="11.453125" style="23"/>
    <col min="26" max="26" width="18.81640625" style="23" bestFit="1" customWidth="1"/>
    <col min="27" max="16384" width="11.453125" style="23"/>
  </cols>
  <sheetData>
    <row r="1" spans="1:26" x14ac:dyDescent="0.35">
      <c r="A1" s="8"/>
      <c r="B1" s="16"/>
      <c r="C1" s="9"/>
      <c r="D1" s="10"/>
      <c r="E1" s="32" t="s">
        <v>23</v>
      </c>
      <c r="F1" s="33"/>
      <c r="G1" s="33"/>
      <c r="H1" s="33"/>
      <c r="I1" s="33"/>
      <c r="J1" s="33"/>
      <c r="K1" s="34"/>
      <c r="L1" s="35" t="s">
        <v>24</v>
      </c>
      <c r="M1" s="36"/>
      <c r="N1" s="36"/>
      <c r="O1" s="36"/>
      <c r="P1" s="36"/>
      <c r="Q1" s="36"/>
      <c r="R1" s="37"/>
      <c r="S1" s="38" t="s">
        <v>25</v>
      </c>
      <c r="T1" s="39"/>
      <c r="U1" s="39"/>
      <c r="V1" s="39"/>
      <c r="W1" s="39"/>
      <c r="X1" s="39"/>
      <c r="Y1" s="39"/>
      <c r="Z1" s="40"/>
    </row>
    <row r="2" spans="1:26" ht="15" customHeight="1" x14ac:dyDescent="0.35">
      <c r="A2" s="41" t="s">
        <v>26</v>
      </c>
      <c r="B2" s="41" t="s">
        <v>0</v>
      </c>
      <c r="C2" s="31" t="s">
        <v>9</v>
      </c>
      <c r="D2" s="43"/>
      <c r="E2" s="30" t="s">
        <v>10</v>
      </c>
      <c r="F2" s="31"/>
      <c r="G2" s="44"/>
      <c r="H2" s="44"/>
      <c r="I2" s="44"/>
      <c r="J2" s="44"/>
      <c r="K2" s="45"/>
      <c r="L2" s="5"/>
      <c r="M2" s="30" t="s">
        <v>10</v>
      </c>
      <c r="N2" s="31"/>
      <c r="O2" s="44"/>
      <c r="P2" s="44"/>
      <c r="Q2" s="44"/>
      <c r="R2" s="45"/>
      <c r="S2" s="5"/>
      <c r="T2" s="30" t="s">
        <v>10</v>
      </c>
      <c r="U2" s="31"/>
      <c r="V2" s="19"/>
      <c r="W2" s="19"/>
      <c r="X2" s="19"/>
      <c r="Y2" s="19"/>
      <c r="Z2" s="20"/>
    </row>
    <row r="3" spans="1:26" x14ac:dyDescent="0.35">
      <c r="A3" s="42"/>
      <c r="B3" s="42"/>
      <c r="C3" s="19" t="s">
        <v>11</v>
      </c>
      <c r="D3" s="12" t="s">
        <v>12</v>
      </c>
      <c r="E3" s="5" t="s">
        <v>11</v>
      </c>
      <c r="F3" s="19" t="s">
        <v>12</v>
      </c>
      <c r="G3" s="19" t="s">
        <v>13</v>
      </c>
      <c r="H3" s="19" t="s">
        <v>14</v>
      </c>
      <c r="I3" s="11" t="s">
        <v>6</v>
      </c>
      <c r="J3" s="19" t="s">
        <v>15</v>
      </c>
      <c r="K3" s="15" t="s">
        <v>16</v>
      </c>
      <c r="L3" s="5" t="s">
        <v>17</v>
      </c>
      <c r="M3" s="19" t="s">
        <v>11</v>
      </c>
      <c r="N3" s="19" t="s">
        <v>12</v>
      </c>
      <c r="O3" s="19" t="s">
        <v>13</v>
      </c>
      <c r="P3" s="19" t="s">
        <v>14</v>
      </c>
      <c r="Q3" s="19" t="s">
        <v>18</v>
      </c>
      <c r="R3" s="15" t="s">
        <v>19</v>
      </c>
      <c r="S3" s="5" t="s">
        <v>17</v>
      </c>
      <c r="T3" s="19" t="s">
        <v>11</v>
      </c>
      <c r="U3" s="19" t="s">
        <v>12</v>
      </c>
      <c r="V3" s="19" t="s">
        <v>13</v>
      </c>
      <c r="W3" s="19" t="s">
        <v>14</v>
      </c>
      <c r="X3" s="19" t="s">
        <v>20</v>
      </c>
      <c r="Y3" s="19" t="s">
        <v>21</v>
      </c>
      <c r="Z3" s="15" t="s">
        <v>22</v>
      </c>
    </row>
    <row r="4" spans="1:26" x14ac:dyDescent="0.35">
      <c r="A4" s="27" t="s">
        <v>29</v>
      </c>
      <c r="B4" s="18">
        <v>5</v>
      </c>
      <c r="C4" s="2">
        <v>26.8872</v>
      </c>
      <c r="D4" s="2">
        <v>26.8872</v>
      </c>
      <c r="E4" s="7">
        <v>29.595300000000002</v>
      </c>
      <c r="F4" s="2">
        <v>29.595199999999998</v>
      </c>
      <c r="G4" s="2">
        <f>(AVERAGE(E4:F4)-AVERAGE(C4,D4))</f>
        <v>2.7080500000000001</v>
      </c>
      <c r="H4" s="2">
        <f>G4*2</f>
        <v>5.4161000000000001</v>
      </c>
      <c r="I4" s="2">
        <v>3.0551044005544004</v>
      </c>
      <c r="J4" s="2">
        <f>H4/I4</f>
        <v>1.7728035739194894</v>
      </c>
      <c r="K4" s="14">
        <f>J4*1000</f>
        <v>1772.8035739194893</v>
      </c>
      <c r="L4" s="7">
        <f t="shared" ref="L4:L39" si="0">AVERAGE(C4,D4)</f>
        <v>26.8872</v>
      </c>
      <c r="M4" s="2">
        <v>27.004100000000001</v>
      </c>
      <c r="N4" s="2">
        <v>27.004100000000001</v>
      </c>
      <c r="O4" s="2">
        <f t="shared" ref="O4:O9" si="1">AVERAGE(M4,N4)-L4</f>
        <v>0.11690000000000111</v>
      </c>
      <c r="P4" s="2">
        <f t="shared" ref="P4:P9" si="2">O4*2</f>
        <v>0.23380000000000223</v>
      </c>
      <c r="Q4" s="2">
        <f t="shared" ref="Q4:Q9" si="3">P4/I4</f>
        <v>7.6527663001491955E-2</v>
      </c>
      <c r="R4" s="14">
        <f t="shared" ref="R4:R13" si="4">Q4*1000</f>
        <v>76.527663001491959</v>
      </c>
      <c r="S4" s="7">
        <f t="shared" ref="S4:S9" si="5">L4</f>
        <v>26.8872</v>
      </c>
      <c r="T4" s="2">
        <v>26.947099999999999</v>
      </c>
      <c r="U4" s="2">
        <v>26.947099999999999</v>
      </c>
      <c r="V4" s="2">
        <f t="shared" ref="V4:V10" si="6">AVERAGE(T4,U4)-S4</f>
        <v>5.9899999999998954E-2</v>
      </c>
      <c r="W4" s="2">
        <f t="shared" ref="W4:W10" si="7">V4*2</f>
        <v>0.11979999999999791</v>
      </c>
      <c r="X4" s="2">
        <f t="shared" ref="X4:X9" si="8">W4/I4</f>
        <v>3.9213062564493105E-2</v>
      </c>
      <c r="Y4" s="2">
        <f t="shared" ref="Y4:Y9" si="9">Q4-X4</f>
        <v>3.731460043699885E-2</v>
      </c>
      <c r="Z4" s="14">
        <f t="shared" ref="Z4:Z9" si="10">Y4*1000</f>
        <v>37.314600436998852</v>
      </c>
    </row>
    <row r="5" spans="1:26" x14ac:dyDescent="0.35">
      <c r="A5" s="27" t="s">
        <v>30</v>
      </c>
      <c r="B5" s="18">
        <v>5</v>
      </c>
      <c r="C5" s="2">
        <v>8.7957999999999998</v>
      </c>
      <c r="D5" s="6">
        <v>8.7957999999999998</v>
      </c>
      <c r="E5" s="7">
        <v>9.407</v>
      </c>
      <c r="F5" s="2">
        <v>9.407</v>
      </c>
      <c r="G5" s="2">
        <f t="shared" ref="G5:G33" si="11">(AVERAGE(E5:F5)-AVERAGE(C5,D5))</f>
        <v>0.61120000000000019</v>
      </c>
      <c r="H5" s="2">
        <f t="shared" ref="H5:H39" si="12">G5*2</f>
        <v>1.2224000000000004</v>
      </c>
      <c r="I5" s="2">
        <v>3.5141615384615386</v>
      </c>
      <c r="J5" s="2">
        <f t="shared" ref="J5:J13" si="13">H5/I5</f>
        <v>0.3478496894980968</v>
      </c>
      <c r="K5" s="14">
        <f t="shared" ref="K5:K13" si="14">J5*1000</f>
        <v>347.84968949809678</v>
      </c>
      <c r="L5" s="7">
        <f t="shared" si="0"/>
        <v>8.7957999999999998</v>
      </c>
      <c r="M5" s="2">
        <v>8.8437000000000001</v>
      </c>
      <c r="N5" s="2">
        <v>8.8437000000000001</v>
      </c>
      <c r="O5" s="2">
        <f t="shared" si="1"/>
        <v>4.7900000000000276E-2</v>
      </c>
      <c r="P5" s="2">
        <f t="shared" si="2"/>
        <v>9.5800000000000551E-2</v>
      </c>
      <c r="Q5" s="2">
        <f t="shared" si="3"/>
        <v>2.7261125862171019E-2</v>
      </c>
      <c r="R5" s="14">
        <f t="shared" si="4"/>
        <v>27.261125862171021</v>
      </c>
      <c r="S5" s="7">
        <f t="shared" si="5"/>
        <v>8.7957999999999998</v>
      </c>
      <c r="T5" s="2">
        <v>8.8027999999999995</v>
      </c>
      <c r="U5" s="2">
        <v>8.8028999999999993</v>
      </c>
      <c r="V5" s="2">
        <f t="shared" si="6"/>
        <v>7.0499999999995566E-3</v>
      </c>
      <c r="W5" s="2">
        <f t="shared" si="7"/>
        <v>1.4099999999999113E-2</v>
      </c>
      <c r="X5" s="2">
        <f t="shared" si="8"/>
        <v>4.012336896206524E-3</v>
      </c>
      <c r="Y5" s="2">
        <f t="shared" si="9"/>
        <v>2.3248788965964495E-2</v>
      </c>
      <c r="Z5" s="14">
        <f t="shared" si="10"/>
        <v>23.248788965964494</v>
      </c>
    </row>
    <row r="6" spans="1:26" x14ac:dyDescent="0.35">
      <c r="A6" s="27" t="s">
        <v>31</v>
      </c>
      <c r="B6" s="18">
        <v>5</v>
      </c>
      <c r="C6" s="2">
        <v>29.1935</v>
      </c>
      <c r="D6" s="6">
        <v>29.1934</v>
      </c>
      <c r="E6" s="7">
        <v>30.2182</v>
      </c>
      <c r="F6" s="2">
        <v>30.2181</v>
      </c>
      <c r="G6" s="2">
        <f t="shared" si="11"/>
        <v>1.0247000000000028</v>
      </c>
      <c r="H6" s="2">
        <f t="shared" si="12"/>
        <v>2.0494000000000057</v>
      </c>
      <c r="I6" s="2">
        <v>3.4825024255024251</v>
      </c>
      <c r="J6" s="2">
        <f t="shared" si="13"/>
        <v>0.58848487369088798</v>
      </c>
      <c r="K6" s="14">
        <f t="shared" si="14"/>
        <v>588.48487369088798</v>
      </c>
      <c r="L6" s="7">
        <f t="shared" si="0"/>
        <v>29.193449999999999</v>
      </c>
      <c r="M6" s="2">
        <v>29.279499999999999</v>
      </c>
      <c r="N6" s="2">
        <v>29.279499999999999</v>
      </c>
      <c r="O6" s="2">
        <f t="shared" si="1"/>
        <v>8.6050000000000182E-2</v>
      </c>
      <c r="P6" s="2">
        <f t="shared" si="2"/>
        <v>0.17210000000000036</v>
      </c>
      <c r="Q6" s="2">
        <f t="shared" si="3"/>
        <v>4.941848675817398E-2</v>
      </c>
      <c r="R6" s="14">
        <f t="shared" si="4"/>
        <v>49.418486758173977</v>
      </c>
      <c r="S6" s="7">
        <f t="shared" si="5"/>
        <v>29.193449999999999</v>
      </c>
      <c r="T6" s="2">
        <v>29.2105</v>
      </c>
      <c r="U6" s="2">
        <v>29.210599999999999</v>
      </c>
      <c r="V6" s="2">
        <f t="shared" si="6"/>
        <v>1.7099999999999227E-2</v>
      </c>
      <c r="W6" s="2">
        <f t="shared" si="7"/>
        <v>3.4199999999998454E-2</v>
      </c>
      <c r="X6" s="2">
        <f t="shared" si="8"/>
        <v>9.8205243877366073E-3</v>
      </c>
      <c r="Y6" s="2">
        <f t="shared" si="9"/>
        <v>3.9597962370437376E-2</v>
      </c>
      <c r="Z6" s="14">
        <f t="shared" si="10"/>
        <v>39.597962370437372</v>
      </c>
    </row>
    <row r="7" spans="1:26" x14ac:dyDescent="0.35">
      <c r="A7" s="27" t="s">
        <v>32</v>
      </c>
      <c r="B7" s="18">
        <v>5</v>
      </c>
      <c r="C7" s="2">
        <v>27.410799999999998</v>
      </c>
      <c r="D7" s="6">
        <v>27.410799999999998</v>
      </c>
      <c r="E7" s="7">
        <v>29.905999999999999</v>
      </c>
      <c r="F7" s="2">
        <v>29.905799999999999</v>
      </c>
      <c r="G7" s="2">
        <f t="shared" si="11"/>
        <v>2.4951000000000008</v>
      </c>
      <c r="H7" s="2">
        <f t="shared" si="12"/>
        <v>4.9902000000000015</v>
      </c>
      <c r="I7" s="2">
        <v>3.5985858396858394</v>
      </c>
      <c r="J7" s="2">
        <f t="shared" si="13"/>
        <v>1.3867113978405616</v>
      </c>
      <c r="K7" s="14">
        <f t="shared" si="14"/>
        <v>1386.7113978405616</v>
      </c>
      <c r="L7" s="7">
        <f t="shared" si="0"/>
        <v>27.410799999999998</v>
      </c>
      <c r="M7" s="2">
        <v>27.617100000000001</v>
      </c>
      <c r="N7" s="2">
        <v>27.6172</v>
      </c>
      <c r="O7" s="2">
        <f t="shared" si="1"/>
        <v>0.20635000000000403</v>
      </c>
      <c r="P7" s="2">
        <f t="shared" si="2"/>
        <v>0.41270000000000806</v>
      </c>
      <c r="Q7" s="2">
        <f t="shared" si="3"/>
        <v>0.11468393929878778</v>
      </c>
      <c r="R7" s="14">
        <f t="shared" si="4"/>
        <v>114.68393929878779</v>
      </c>
      <c r="S7" s="7">
        <f t="shared" si="5"/>
        <v>27.410799999999998</v>
      </c>
      <c r="T7" s="2">
        <v>27.453800000000001</v>
      </c>
      <c r="U7" s="2">
        <v>27.453900000000001</v>
      </c>
      <c r="V7" s="2">
        <f t="shared" si="6"/>
        <v>4.3050000000004474E-2</v>
      </c>
      <c r="W7" s="2">
        <f t="shared" si="7"/>
        <v>8.6100000000008947E-2</v>
      </c>
      <c r="X7" s="2">
        <f t="shared" si="8"/>
        <v>2.3926065358920428E-2</v>
      </c>
      <c r="Y7" s="2">
        <f t="shared" si="9"/>
        <v>9.0757873939867353E-2</v>
      </c>
      <c r="Z7" s="14">
        <f t="shared" si="10"/>
        <v>90.757873939867352</v>
      </c>
    </row>
    <row r="8" spans="1:26" x14ac:dyDescent="0.35">
      <c r="A8" s="27" t="s">
        <v>33</v>
      </c>
      <c r="B8" s="18">
        <v>5</v>
      </c>
      <c r="C8" s="2">
        <v>47.433300000000003</v>
      </c>
      <c r="D8" s="6">
        <v>47.433399999999999</v>
      </c>
      <c r="E8" s="7">
        <v>53.2669</v>
      </c>
      <c r="F8" s="2">
        <v>53.2667</v>
      </c>
      <c r="G8" s="2">
        <f t="shared" si="11"/>
        <v>5.8334499999999991</v>
      </c>
      <c r="H8" s="2">
        <f t="shared" si="12"/>
        <v>11.666899999999998</v>
      </c>
      <c r="I8" s="2">
        <v>3.7990935550935552</v>
      </c>
      <c r="J8" s="2">
        <f t="shared" si="13"/>
        <v>3.070969385409803</v>
      </c>
      <c r="K8" s="14">
        <f t="shared" si="14"/>
        <v>3070.9693854098032</v>
      </c>
      <c r="L8" s="7">
        <f t="shared" si="0"/>
        <v>47.433350000000004</v>
      </c>
      <c r="M8" s="2">
        <v>47.875999999999998</v>
      </c>
      <c r="N8" s="2">
        <v>47.876199999999997</v>
      </c>
      <c r="O8" s="2">
        <f t="shared" si="1"/>
        <v>0.44274999999998954</v>
      </c>
      <c r="P8" s="2">
        <f t="shared" si="2"/>
        <v>0.88549999999997908</v>
      </c>
      <c r="Q8" s="2">
        <f t="shared" si="3"/>
        <v>0.23308191471430428</v>
      </c>
      <c r="R8" s="14">
        <f t="shared" si="4"/>
        <v>233.08191471430428</v>
      </c>
      <c r="S8" s="7">
        <f t="shared" si="5"/>
        <v>47.433350000000004</v>
      </c>
      <c r="T8" s="2">
        <v>47.540199999999999</v>
      </c>
      <c r="U8" s="2">
        <v>47.540199999999999</v>
      </c>
      <c r="V8" s="2">
        <f t="shared" si="6"/>
        <v>0.10684999999999434</v>
      </c>
      <c r="W8" s="2">
        <f t="shared" si="7"/>
        <v>0.21369999999998868</v>
      </c>
      <c r="X8" s="2">
        <f t="shared" si="8"/>
        <v>5.6250259937261841E-2</v>
      </c>
      <c r="Y8" s="2">
        <f t="shared" si="9"/>
        <v>0.17683165477704244</v>
      </c>
      <c r="Z8" s="14">
        <f t="shared" si="10"/>
        <v>176.83165477704244</v>
      </c>
    </row>
    <row r="9" spans="1:26" x14ac:dyDescent="0.35">
      <c r="A9" s="27" t="s">
        <v>34</v>
      </c>
      <c r="B9" s="18">
        <v>5</v>
      </c>
      <c r="C9" s="2">
        <v>30.351299999999998</v>
      </c>
      <c r="D9" s="6">
        <v>30.351199999999999</v>
      </c>
      <c r="E9" s="7">
        <v>32.378599999999999</v>
      </c>
      <c r="F9" s="2">
        <v>32.378599999999999</v>
      </c>
      <c r="G9" s="2">
        <f t="shared" si="11"/>
        <v>2.0273499999999984</v>
      </c>
      <c r="H9" s="2">
        <f t="shared" si="12"/>
        <v>4.0546999999999969</v>
      </c>
      <c r="I9" s="2">
        <v>4.0470899399399398</v>
      </c>
      <c r="J9" s="2">
        <f t="shared" si="13"/>
        <v>1.0018803782898311</v>
      </c>
      <c r="K9" s="14">
        <f t="shared" si="14"/>
        <v>1001.8803782898311</v>
      </c>
      <c r="L9" s="7">
        <f t="shared" si="0"/>
        <v>30.35125</v>
      </c>
      <c r="M9" s="2">
        <v>30.520499999999998</v>
      </c>
      <c r="N9" s="2">
        <v>30.520600000000002</v>
      </c>
      <c r="O9" s="2">
        <f t="shared" si="1"/>
        <v>0.16929999999999978</v>
      </c>
      <c r="P9" s="2">
        <f t="shared" si="2"/>
        <v>0.33859999999999957</v>
      </c>
      <c r="Q9" s="2">
        <f t="shared" si="3"/>
        <v>8.3665054403269448E-2</v>
      </c>
      <c r="R9" s="14">
        <f t="shared" si="4"/>
        <v>83.665054403269451</v>
      </c>
      <c r="S9" s="7">
        <f t="shared" si="5"/>
        <v>30.35125</v>
      </c>
      <c r="T9" s="2">
        <v>30.390899999999998</v>
      </c>
      <c r="U9" s="2">
        <v>30.390899999999998</v>
      </c>
      <c r="V9" s="2">
        <f t="shared" si="6"/>
        <v>3.9649999999998187E-2</v>
      </c>
      <c r="W9" s="2">
        <f t="shared" si="7"/>
        <v>7.9299999999996373E-2</v>
      </c>
      <c r="X9" s="2">
        <f t="shared" si="8"/>
        <v>1.9594326090310019E-2</v>
      </c>
      <c r="Y9" s="2">
        <f t="shared" si="9"/>
        <v>6.407072831295943E-2</v>
      </c>
      <c r="Z9" s="14">
        <f t="shared" si="10"/>
        <v>64.070728312959432</v>
      </c>
    </row>
    <row r="10" spans="1:26" x14ac:dyDescent="0.35">
      <c r="A10" s="27" t="s">
        <v>35</v>
      </c>
      <c r="B10" s="18">
        <v>5</v>
      </c>
      <c r="C10" s="2">
        <v>24.2699</v>
      </c>
      <c r="D10" s="6">
        <v>24.2699</v>
      </c>
      <c r="E10" s="7">
        <v>25.483499999999999</v>
      </c>
      <c r="F10" s="2">
        <v>25.483499999999999</v>
      </c>
      <c r="G10" s="2">
        <f t="shared" si="11"/>
        <v>1.2135999999999996</v>
      </c>
      <c r="H10" s="2">
        <f t="shared" si="12"/>
        <v>2.4271999999999991</v>
      </c>
      <c r="I10" s="2">
        <v>3.9626656387156385</v>
      </c>
      <c r="J10" s="2">
        <f t="shared" si="13"/>
        <v>0.612516982580113</v>
      </c>
      <c r="K10" s="14">
        <f t="shared" si="14"/>
        <v>612.51698258011299</v>
      </c>
      <c r="L10" s="7">
        <f t="shared" si="0"/>
        <v>24.2699</v>
      </c>
      <c r="M10" s="2">
        <v>24.372399999999999</v>
      </c>
      <c r="N10" s="2">
        <v>24.372499999999999</v>
      </c>
      <c r="O10" s="2">
        <f t="shared" ref="O10:O22" si="15">AVERAGE(M10,N10)-L10</f>
        <v>0.10255000000000081</v>
      </c>
      <c r="P10" s="2">
        <f t="shared" ref="P10:P22" si="16">O10*2</f>
        <v>0.20510000000000161</v>
      </c>
      <c r="Q10" s="2">
        <f>P10/I10</f>
        <v>5.1758088796630776E-2</v>
      </c>
      <c r="R10" s="14">
        <f t="shared" si="4"/>
        <v>51.758088796630773</v>
      </c>
      <c r="S10" s="7">
        <f t="shared" ref="S10:S39" si="17">L10</f>
        <v>24.2699</v>
      </c>
      <c r="T10" s="2">
        <v>24.290500000000002</v>
      </c>
      <c r="U10" s="2">
        <v>24.290600000000001</v>
      </c>
      <c r="V10" s="2">
        <f t="shared" si="6"/>
        <v>2.0650000000003388E-2</v>
      </c>
      <c r="W10" s="2">
        <f t="shared" si="7"/>
        <v>4.1300000000006776E-2</v>
      </c>
      <c r="X10" s="2">
        <f>W10/I10</f>
        <v>1.042227726621738E-2</v>
      </c>
      <c r="Y10" s="2">
        <f>Q10-X10</f>
        <v>4.1335811530413394E-2</v>
      </c>
      <c r="Z10" s="14">
        <f t="shared" ref="Z10:Z39" si="18">Y10*1000</f>
        <v>41.335811530413395</v>
      </c>
    </row>
    <row r="11" spans="1:26" x14ac:dyDescent="0.35">
      <c r="A11" s="27" t="s">
        <v>36</v>
      </c>
      <c r="B11" s="18">
        <v>5</v>
      </c>
      <c r="C11" s="2">
        <v>27.06</v>
      </c>
      <c r="D11" s="6">
        <v>27.06</v>
      </c>
      <c r="E11" s="7">
        <v>28.105</v>
      </c>
      <c r="F11" s="2">
        <v>28.104900000000001</v>
      </c>
      <c r="G11" s="2">
        <f t="shared" si="11"/>
        <v>1.0449500000000036</v>
      </c>
      <c r="H11" s="2">
        <f t="shared" si="12"/>
        <v>2.0899000000000072</v>
      </c>
      <c r="I11" s="26">
        <v>4.2001089859089857</v>
      </c>
      <c r="J11" s="2">
        <f t="shared" si="13"/>
        <v>0.49758232631854243</v>
      </c>
      <c r="K11" s="14">
        <f t="shared" si="14"/>
        <v>497.58232631854241</v>
      </c>
      <c r="L11" s="7">
        <f t="shared" si="0"/>
        <v>27.06</v>
      </c>
      <c r="M11" s="2">
        <v>27.141400000000001</v>
      </c>
      <c r="N11" s="2">
        <v>27.141400000000001</v>
      </c>
      <c r="O11" s="2">
        <f t="shared" si="15"/>
        <v>8.1400000000002137E-2</v>
      </c>
      <c r="P11" s="2">
        <f t="shared" si="16"/>
        <v>0.16280000000000427</v>
      </c>
      <c r="Q11" s="2">
        <f>P11/I11</f>
        <v>3.876089895433301E-2</v>
      </c>
      <c r="R11" s="14">
        <f t="shared" si="4"/>
        <v>38.760898954333008</v>
      </c>
      <c r="S11" s="7">
        <f t="shared" si="17"/>
        <v>27.06</v>
      </c>
      <c r="T11" s="2">
        <v>27.068200000000001</v>
      </c>
      <c r="U11" s="2">
        <v>27.068200000000001</v>
      </c>
      <c r="V11" s="2">
        <f t="shared" ref="V11:V39" si="19">AVERAGE(T11,U11)-S11</f>
        <v>8.2000000000022055E-3</v>
      </c>
      <c r="W11" s="2">
        <f t="shared" ref="W11:W39" si="20">V11*2</f>
        <v>1.6400000000004411E-2</v>
      </c>
      <c r="X11" s="2">
        <f t="shared" ref="X11:X39" si="21">W11/I11</f>
        <v>3.9046605826241745E-3</v>
      </c>
      <c r="Y11" s="2">
        <f t="shared" ref="Y11:Y39" si="22">Q11-X11</f>
        <v>3.4856238371708835E-2</v>
      </c>
      <c r="Z11" s="14">
        <f t="shared" si="18"/>
        <v>34.856238371708834</v>
      </c>
    </row>
    <row r="12" spans="1:26" x14ac:dyDescent="0.35">
      <c r="A12" s="27" t="s">
        <v>37</v>
      </c>
      <c r="B12" s="18">
        <v>5</v>
      </c>
      <c r="C12" s="2">
        <v>29.224900000000002</v>
      </c>
      <c r="D12" s="6">
        <v>29.224900000000002</v>
      </c>
      <c r="E12" s="7">
        <v>31.8443</v>
      </c>
      <c r="F12" s="2">
        <v>31.8443</v>
      </c>
      <c r="G12" s="2">
        <f t="shared" si="11"/>
        <v>2.6193999999999988</v>
      </c>
      <c r="H12" s="2">
        <f t="shared" si="12"/>
        <v>5.2387999999999977</v>
      </c>
      <c r="I12" s="2">
        <v>4.3953401824901821</v>
      </c>
      <c r="J12" s="2">
        <f t="shared" si="13"/>
        <v>1.1918986432199095</v>
      </c>
      <c r="K12" s="14">
        <f t="shared" si="14"/>
        <v>1191.8986432199094</v>
      </c>
      <c r="L12" s="7">
        <f t="shared" si="0"/>
        <v>29.224900000000002</v>
      </c>
      <c r="M12" s="2">
        <v>29.389900000000001</v>
      </c>
      <c r="N12" s="2">
        <v>29.39</v>
      </c>
      <c r="O12" s="2">
        <f t="shared" si="15"/>
        <v>0.16504999999999725</v>
      </c>
      <c r="P12" s="2">
        <f t="shared" si="16"/>
        <v>0.33009999999999451</v>
      </c>
      <c r="Q12" s="2">
        <f>P12/I12</f>
        <v>7.5102264283210998E-2</v>
      </c>
      <c r="R12" s="14">
        <f t="shared" si="4"/>
        <v>75.102264283210999</v>
      </c>
      <c r="S12" s="7">
        <f t="shared" si="17"/>
        <v>29.224900000000002</v>
      </c>
      <c r="T12" s="2">
        <v>29.240500000000001</v>
      </c>
      <c r="U12" s="2">
        <v>29.240500000000001</v>
      </c>
      <c r="V12" s="2">
        <f t="shared" si="19"/>
        <v>1.559999999999917E-2</v>
      </c>
      <c r="W12" s="2">
        <f t="shared" si="20"/>
        <v>3.119999999999834E-2</v>
      </c>
      <c r="X12" s="2">
        <f t="shared" si="21"/>
        <v>7.098426675662216E-3</v>
      </c>
      <c r="Y12" s="2">
        <f t="shared" si="22"/>
        <v>6.8003837607548787E-2</v>
      </c>
      <c r="Z12" s="14">
        <f t="shared" si="18"/>
        <v>68.003837607548789</v>
      </c>
    </row>
    <row r="13" spans="1:26" x14ac:dyDescent="0.35">
      <c r="A13" s="27" t="s">
        <v>38</v>
      </c>
      <c r="B13" s="18">
        <v>5</v>
      </c>
      <c r="C13" s="2">
        <v>29.808900000000001</v>
      </c>
      <c r="D13" s="6">
        <v>29.809000000000001</v>
      </c>
      <c r="E13" s="7">
        <v>32.110599999999998</v>
      </c>
      <c r="F13" s="2">
        <v>32.110500000000002</v>
      </c>
      <c r="G13" s="2">
        <f t="shared" si="11"/>
        <v>2.3016000000000005</v>
      </c>
      <c r="H13" s="2">
        <f t="shared" si="12"/>
        <v>4.6032000000000011</v>
      </c>
      <c r="I13" s="2">
        <v>7.2130012358512356</v>
      </c>
      <c r="J13" s="2">
        <f t="shared" si="13"/>
        <v>0.63818095262765595</v>
      </c>
      <c r="K13" s="14">
        <f t="shared" si="14"/>
        <v>638.18095262765598</v>
      </c>
      <c r="L13" s="7">
        <f t="shared" si="0"/>
        <v>29.808950000000003</v>
      </c>
      <c r="M13" s="2">
        <v>29.961200000000002</v>
      </c>
      <c r="N13" s="2">
        <v>29.961300000000001</v>
      </c>
      <c r="O13" s="2">
        <f t="shared" si="15"/>
        <v>0.15229999999999677</v>
      </c>
      <c r="P13" s="2">
        <f t="shared" si="16"/>
        <v>0.30459999999999354</v>
      </c>
      <c r="Q13" s="2">
        <f>P13/I13</f>
        <v>4.2229300958111712E-2</v>
      </c>
      <c r="R13" s="14">
        <f t="shared" si="4"/>
        <v>42.229300958111715</v>
      </c>
      <c r="S13" s="7">
        <f t="shared" si="17"/>
        <v>29.808950000000003</v>
      </c>
      <c r="T13" s="2">
        <v>29.820799999999998</v>
      </c>
      <c r="U13" s="2">
        <v>29.820900000000002</v>
      </c>
      <c r="V13" s="2">
        <f t="shared" si="19"/>
        <v>1.1899999999997135E-2</v>
      </c>
      <c r="W13" s="2">
        <f t="shared" si="20"/>
        <v>2.379999999999427E-2</v>
      </c>
      <c r="X13" s="2">
        <f t="shared" si="21"/>
        <v>3.2995973828064285E-3</v>
      </c>
      <c r="Y13" s="2">
        <f t="shared" si="22"/>
        <v>3.8929703575305286E-2</v>
      </c>
      <c r="Z13" s="14">
        <f t="shared" si="18"/>
        <v>38.929703575305282</v>
      </c>
    </row>
    <row r="14" spans="1:26" x14ac:dyDescent="0.35">
      <c r="A14" s="27" t="s">
        <v>39</v>
      </c>
      <c r="B14" s="18">
        <v>5</v>
      </c>
      <c r="C14" s="2">
        <v>12.666600000000001</v>
      </c>
      <c r="D14" s="6">
        <v>12.666600000000001</v>
      </c>
      <c r="E14" s="7">
        <v>13.0778</v>
      </c>
      <c r="F14" s="2">
        <v>13.0778</v>
      </c>
      <c r="G14" s="2">
        <f t="shared" si="11"/>
        <v>0.41119999999999912</v>
      </c>
      <c r="H14" s="2">
        <f t="shared" si="12"/>
        <v>0.82239999999999824</v>
      </c>
      <c r="I14" s="2">
        <v>6.7222849849849853</v>
      </c>
      <c r="J14" s="2">
        <f t="shared" ref="J14:J39" si="23">H14/I14</f>
        <v>0.12233935363301697</v>
      </c>
      <c r="K14" s="14">
        <f t="shared" ref="K14:K39" si="24">J14*1000</f>
        <v>122.33935363301697</v>
      </c>
      <c r="L14" s="7">
        <f t="shared" si="0"/>
        <v>12.666600000000001</v>
      </c>
      <c r="M14" s="2">
        <v>12.7133</v>
      </c>
      <c r="N14" s="2">
        <v>12.7133</v>
      </c>
      <c r="O14" s="2">
        <f t="shared" si="15"/>
        <v>4.669999999999952E-2</v>
      </c>
      <c r="P14" s="2">
        <f t="shared" si="16"/>
        <v>9.3399999999999039E-2</v>
      </c>
      <c r="Q14" s="2">
        <f t="shared" ref="Q14:Q39" si="25">P14/I14</f>
        <v>1.3894085152387757E-2</v>
      </c>
      <c r="R14" s="14">
        <f t="shared" ref="R14:R39" si="26">Q14*1000</f>
        <v>13.894085152387758</v>
      </c>
      <c r="S14" s="7">
        <f t="shared" si="17"/>
        <v>12.666600000000001</v>
      </c>
      <c r="T14" s="2">
        <v>12.68</v>
      </c>
      <c r="U14" s="2">
        <v>12.68</v>
      </c>
      <c r="V14" s="2">
        <f t="shared" si="19"/>
        <v>1.3399999999998968E-2</v>
      </c>
      <c r="W14" s="2">
        <f t="shared" si="20"/>
        <v>2.6799999999997937E-2</v>
      </c>
      <c r="X14" s="2">
        <f t="shared" si="21"/>
        <v>3.9867396368733089E-3</v>
      </c>
      <c r="Y14" s="2">
        <f t="shared" si="22"/>
        <v>9.9073455155144485E-3</v>
      </c>
      <c r="Z14" s="14">
        <f t="shared" si="18"/>
        <v>9.9073455155144483</v>
      </c>
    </row>
    <row r="15" spans="1:26" x14ac:dyDescent="0.35">
      <c r="A15" s="27" t="s">
        <v>40</v>
      </c>
      <c r="B15" s="18">
        <v>5</v>
      </c>
      <c r="C15" s="2">
        <v>11.457100000000001</v>
      </c>
      <c r="D15" s="6">
        <v>11.457100000000001</v>
      </c>
      <c r="E15" s="7">
        <v>11.548400000000001</v>
      </c>
      <c r="F15" s="2">
        <v>11.548299999999999</v>
      </c>
      <c r="G15" s="2">
        <f t="shared" si="11"/>
        <v>9.1249999999998721E-2</v>
      </c>
      <c r="H15" s="2">
        <f t="shared" si="12"/>
        <v>0.18249999999999744</v>
      </c>
      <c r="I15" s="2">
        <v>6.0574436128436133</v>
      </c>
      <c r="J15" s="2">
        <f t="shared" si="23"/>
        <v>3.0128221022650913E-2</v>
      </c>
      <c r="K15" s="14">
        <f t="shared" si="24"/>
        <v>30.128221022650912</v>
      </c>
      <c r="L15" s="7">
        <f t="shared" si="0"/>
        <v>11.457100000000001</v>
      </c>
      <c r="M15" s="2">
        <v>11.4739</v>
      </c>
      <c r="N15" s="2">
        <v>11.4739</v>
      </c>
      <c r="O15" s="2">
        <f t="shared" si="15"/>
        <v>1.6799999999999926E-2</v>
      </c>
      <c r="P15" s="2">
        <f t="shared" si="16"/>
        <v>3.3599999999999852E-2</v>
      </c>
      <c r="Q15" s="2">
        <f t="shared" si="25"/>
        <v>5.5468943910196187E-3</v>
      </c>
      <c r="R15" s="14">
        <f t="shared" si="26"/>
        <v>5.5468943910196185</v>
      </c>
      <c r="S15" s="7">
        <f t="shared" si="17"/>
        <v>11.457100000000001</v>
      </c>
      <c r="T15" s="2">
        <v>11.4589</v>
      </c>
      <c r="U15" s="2">
        <v>11.459</v>
      </c>
      <c r="V15" s="2">
        <f t="shared" si="19"/>
        <v>1.8499999999992411E-3</v>
      </c>
      <c r="W15" s="2">
        <f t="shared" si="20"/>
        <v>3.6999999999984823E-3</v>
      </c>
      <c r="X15" s="2">
        <f t="shared" si="21"/>
        <v>6.1081872758226967E-4</v>
      </c>
      <c r="Y15" s="2">
        <f t="shared" si="22"/>
        <v>4.9360756634373492E-3</v>
      </c>
      <c r="Z15" s="14">
        <f t="shared" si="18"/>
        <v>4.9360756634373493</v>
      </c>
    </row>
    <row r="16" spans="1:26" x14ac:dyDescent="0.35">
      <c r="A16" s="27" t="s">
        <v>41</v>
      </c>
      <c r="B16" s="18">
        <v>5</v>
      </c>
      <c r="C16" s="2">
        <v>16.823499999999999</v>
      </c>
      <c r="D16" s="6">
        <v>16.823499999999999</v>
      </c>
      <c r="E16" s="7">
        <v>17.090699999999998</v>
      </c>
      <c r="F16" s="2">
        <v>17.090599999999998</v>
      </c>
      <c r="G16" s="2">
        <f t="shared" si="11"/>
        <v>0.26714999999999733</v>
      </c>
      <c r="H16" s="2">
        <f t="shared" si="12"/>
        <v>0.53429999999999467</v>
      </c>
      <c r="I16" s="26">
        <v>6.2526748094248088</v>
      </c>
      <c r="J16" s="2">
        <f t="shared" si="23"/>
        <v>8.5451429393806191E-2</v>
      </c>
      <c r="K16" s="14">
        <f t="shared" si="24"/>
        <v>85.451429393806194</v>
      </c>
      <c r="L16" s="7">
        <f t="shared" si="0"/>
        <v>16.823499999999999</v>
      </c>
      <c r="M16" s="2">
        <v>16.849799999999998</v>
      </c>
      <c r="N16" s="2">
        <v>16.849799999999998</v>
      </c>
      <c r="O16" s="2">
        <f t="shared" si="15"/>
        <v>2.6299999999999102E-2</v>
      </c>
      <c r="P16" s="2">
        <f t="shared" si="16"/>
        <v>5.2599999999998204E-2</v>
      </c>
      <c r="Q16" s="2">
        <f t="shared" si="25"/>
        <v>8.4123997494181119E-3</v>
      </c>
      <c r="R16" s="14">
        <f t="shared" si="26"/>
        <v>8.4123997494181122</v>
      </c>
      <c r="S16" s="7">
        <f t="shared" si="17"/>
        <v>16.823499999999999</v>
      </c>
      <c r="T16" s="26">
        <v>16.8262</v>
      </c>
      <c r="U16" s="2">
        <v>16.8262</v>
      </c>
      <c r="V16" s="2">
        <f t="shared" si="19"/>
        <v>2.7000000000008129E-3</v>
      </c>
      <c r="W16" s="2">
        <f t="shared" si="20"/>
        <v>5.4000000000016257E-3</v>
      </c>
      <c r="X16" s="2">
        <f t="shared" si="21"/>
        <v>8.6363039252610331E-4</v>
      </c>
      <c r="Y16" s="2">
        <f t="shared" si="22"/>
        <v>7.5487693568920084E-3</v>
      </c>
      <c r="Z16" s="14">
        <f t="shared" si="18"/>
        <v>7.5487693568920085</v>
      </c>
    </row>
    <row r="17" spans="1:26" x14ac:dyDescent="0.35">
      <c r="A17" s="27" t="s">
        <v>42</v>
      </c>
      <c r="B17" s="18">
        <v>5</v>
      </c>
      <c r="C17" s="2">
        <v>23.785599999999999</v>
      </c>
      <c r="D17" s="6">
        <v>23.785599999999999</v>
      </c>
      <c r="E17" s="7">
        <v>24.302600000000002</v>
      </c>
      <c r="F17" s="2">
        <v>24.302499999999998</v>
      </c>
      <c r="G17" s="2">
        <f t="shared" si="11"/>
        <v>0.51695000000000135</v>
      </c>
      <c r="H17" s="2">
        <f t="shared" si="12"/>
        <v>1.0339000000000027</v>
      </c>
      <c r="I17" s="28">
        <v>6.4479060060060061</v>
      </c>
      <c r="J17" s="2">
        <f t="shared" si="23"/>
        <v>0.16034663021405088</v>
      </c>
      <c r="K17" s="14">
        <f t="shared" si="24"/>
        <v>160.34663021405089</v>
      </c>
      <c r="L17" s="7">
        <f t="shared" si="0"/>
        <v>23.785599999999999</v>
      </c>
      <c r="M17" s="2">
        <v>23.838899999999999</v>
      </c>
      <c r="N17" s="2">
        <v>23.838899999999999</v>
      </c>
      <c r="O17" s="2">
        <f t="shared" si="15"/>
        <v>5.3300000000000125E-2</v>
      </c>
      <c r="P17" s="2">
        <f t="shared" si="16"/>
        <v>0.10660000000000025</v>
      </c>
      <c r="Q17" s="2">
        <f t="shared" si="25"/>
        <v>1.653249906259582E-2</v>
      </c>
      <c r="R17" s="14">
        <f t="shared" si="26"/>
        <v>16.532499062595821</v>
      </c>
      <c r="S17" s="7">
        <f t="shared" si="17"/>
        <v>23.785599999999999</v>
      </c>
      <c r="T17" s="2">
        <v>23.799199999999999</v>
      </c>
      <c r="U17" s="2">
        <v>23.799299999999999</v>
      </c>
      <c r="V17" s="2">
        <f t="shared" si="19"/>
        <v>1.3650000000001938E-2</v>
      </c>
      <c r="W17" s="2">
        <f t="shared" si="20"/>
        <v>2.7300000000003877E-2</v>
      </c>
      <c r="X17" s="2">
        <f t="shared" si="21"/>
        <v>4.2339326867629357E-3</v>
      </c>
      <c r="Y17" s="2">
        <f t="shared" si="22"/>
        <v>1.2298566375832884E-2</v>
      </c>
      <c r="Z17" s="14">
        <f t="shared" si="18"/>
        <v>12.298566375832884</v>
      </c>
    </row>
    <row r="18" spans="1:26" x14ac:dyDescent="0.35">
      <c r="A18" s="27" t="s">
        <v>43</v>
      </c>
      <c r="B18" s="18">
        <v>5</v>
      </c>
      <c r="C18" s="2">
        <v>29.178899999999999</v>
      </c>
      <c r="D18" s="6">
        <v>29.178899999999999</v>
      </c>
      <c r="E18" s="7">
        <v>30.817</v>
      </c>
      <c r="F18" s="2">
        <v>30.8169</v>
      </c>
      <c r="G18" s="2">
        <f t="shared" si="11"/>
        <v>1.6380499999999998</v>
      </c>
      <c r="H18" s="2">
        <f t="shared" si="12"/>
        <v>3.2760999999999996</v>
      </c>
      <c r="I18" s="28">
        <v>5.355666608916609</v>
      </c>
      <c r="J18" s="2">
        <f t="shared" si="23"/>
        <v>0.61170723258719006</v>
      </c>
      <c r="K18" s="14">
        <f t="shared" si="24"/>
        <v>611.70723258719011</v>
      </c>
      <c r="L18" s="7">
        <f t="shared" si="0"/>
        <v>29.178899999999999</v>
      </c>
      <c r="M18" s="2">
        <v>29.267800000000001</v>
      </c>
      <c r="N18" s="2">
        <v>29.2681</v>
      </c>
      <c r="O18" s="2">
        <f t="shared" si="15"/>
        <v>8.9050000000000296E-2</v>
      </c>
      <c r="P18" s="2">
        <f t="shared" si="16"/>
        <v>0.17810000000000059</v>
      </c>
      <c r="Q18" s="2">
        <f t="shared" si="25"/>
        <v>3.3254497153255069E-2</v>
      </c>
      <c r="R18" s="14">
        <f t="shared" si="26"/>
        <v>33.254497153255066</v>
      </c>
      <c r="S18" s="7">
        <f t="shared" si="17"/>
        <v>29.178899999999999</v>
      </c>
      <c r="T18" s="2">
        <v>29.192</v>
      </c>
      <c r="U18" s="2">
        <v>29.1921</v>
      </c>
      <c r="V18" s="2">
        <f t="shared" si="19"/>
        <v>1.3150000000003104E-2</v>
      </c>
      <c r="W18" s="2">
        <f t="shared" si="20"/>
        <v>2.6300000000006207E-2</v>
      </c>
      <c r="X18" s="2">
        <f t="shared" si="21"/>
        <v>4.9106865532330809E-3</v>
      </c>
      <c r="Y18" s="2">
        <f t="shared" si="22"/>
        <v>2.8343810600021987E-2</v>
      </c>
      <c r="Z18" s="14">
        <f t="shared" si="18"/>
        <v>28.343810600021989</v>
      </c>
    </row>
    <row r="19" spans="1:26" x14ac:dyDescent="0.35">
      <c r="A19" s="27" t="s">
        <v>44</v>
      </c>
      <c r="B19" s="18">
        <v>5</v>
      </c>
      <c r="C19" s="2">
        <v>29.361899999999999</v>
      </c>
      <c r="D19" s="6">
        <v>29.361999999999998</v>
      </c>
      <c r="E19" s="7">
        <v>30.794499999999999</v>
      </c>
      <c r="F19" s="2">
        <v>30.7943</v>
      </c>
      <c r="G19" s="2">
        <f t="shared" si="11"/>
        <v>1.4324499999999993</v>
      </c>
      <c r="H19" s="2">
        <f t="shared" si="12"/>
        <v>2.8648999999999987</v>
      </c>
      <c r="I19" s="28">
        <v>6.5059477130977124</v>
      </c>
      <c r="J19" s="2">
        <f t="shared" si="23"/>
        <v>0.44035091063403553</v>
      </c>
      <c r="K19" s="14">
        <f t="shared" si="24"/>
        <v>440.35091063403553</v>
      </c>
      <c r="L19" s="7">
        <f t="shared" si="0"/>
        <v>29.36195</v>
      </c>
      <c r="M19" s="2">
        <v>29.459499999999998</v>
      </c>
      <c r="N19" s="2">
        <v>29.459499999999998</v>
      </c>
      <c r="O19" s="2">
        <f t="shared" si="15"/>
        <v>9.7549999999998249E-2</v>
      </c>
      <c r="P19" s="2">
        <f t="shared" si="16"/>
        <v>0.1950999999999965</v>
      </c>
      <c r="Q19" s="2">
        <f t="shared" si="25"/>
        <v>2.9987944662884861E-2</v>
      </c>
      <c r="R19" s="14">
        <f t="shared" si="26"/>
        <v>29.98794466288486</v>
      </c>
      <c r="S19" s="7">
        <f t="shared" si="17"/>
        <v>29.36195</v>
      </c>
      <c r="T19" s="2">
        <v>29.381</v>
      </c>
      <c r="U19" s="2">
        <v>29.381</v>
      </c>
      <c r="V19" s="2">
        <f t="shared" si="19"/>
        <v>1.9050000000000011E-2</v>
      </c>
      <c r="W19" s="2">
        <f t="shared" si="20"/>
        <v>3.8100000000000023E-2</v>
      </c>
      <c r="X19" s="2">
        <f t="shared" si="21"/>
        <v>5.8561798649714725E-3</v>
      </c>
      <c r="Y19" s="2">
        <f t="shared" si="22"/>
        <v>2.4131764797913388E-2</v>
      </c>
      <c r="Z19" s="14">
        <f t="shared" si="18"/>
        <v>24.131764797913387</v>
      </c>
    </row>
    <row r="20" spans="1:26" x14ac:dyDescent="0.35">
      <c r="A20" s="27" t="s">
        <v>45</v>
      </c>
      <c r="B20" s="18">
        <v>5</v>
      </c>
      <c r="C20" s="2">
        <v>29.41</v>
      </c>
      <c r="D20" s="6">
        <v>29.41</v>
      </c>
      <c r="E20" s="7">
        <v>31.905999999999999</v>
      </c>
      <c r="F20" s="2">
        <v>31.905899999999999</v>
      </c>
      <c r="G20" s="2">
        <f t="shared" si="11"/>
        <v>2.495949999999997</v>
      </c>
      <c r="H20" s="2">
        <f t="shared" si="12"/>
        <v>4.991899999999994</v>
      </c>
      <c r="I20" s="28">
        <v>5.4084317971817972</v>
      </c>
      <c r="J20" s="2">
        <f t="shared" si="23"/>
        <v>0.92298473701769745</v>
      </c>
      <c r="K20" s="14">
        <f t="shared" si="24"/>
        <v>922.9847370176974</v>
      </c>
      <c r="L20" s="7">
        <f t="shared" si="0"/>
        <v>29.41</v>
      </c>
      <c r="M20" s="2">
        <v>29.569299999999998</v>
      </c>
      <c r="N20" s="2">
        <v>29.569400000000002</v>
      </c>
      <c r="O20" s="2">
        <f t="shared" si="15"/>
        <v>0.15934999999999988</v>
      </c>
      <c r="P20" s="2">
        <f t="shared" si="16"/>
        <v>0.31869999999999976</v>
      </c>
      <c r="Q20" s="2">
        <f t="shared" si="25"/>
        <v>5.8926508080598634E-2</v>
      </c>
      <c r="R20" s="14">
        <f t="shared" si="26"/>
        <v>58.926508080598637</v>
      </c>
      <c r="S20" s="7">
        <f t="shared" si="17"/>
        <v>29.41</v>
      </c>
      <c r="T20" s="2">
        <v>29.429600000000001</v>
      </c>
      <c r="U20" s="2">
        <v>29.429500000000001</v>
      </c>
      <c r="V20" s="2">
        <f t="shared" si="19"/>
        <v>1.9549999999998846E-2</v>
      </c>
      <c r="W20" s="2">
        <f t="shared" si="20"/>
        <v>3.9099999999997692E-2</v>
      </c>
      <c r="X20" s="2">
        <f t="shared" si="21"/>
        <v>7.2294523562951747E-3</v>
      </c>
      <c r="Y20" s="2">
        <f t="shared" si="22"/>
        <v>5.1697055724303456E-2</v>
      </c>
      <c r="Z20" s="14">
        <f t="shared" si="18"/>
        <v>51.697055724303453</v>
      </c>
    </row>
    <row r="21" spans="1:26" x14ac:dyDescent="0.35">
      <c r="A21" s="27" t="s">
        <v>46</v>
      </c>
      <c r="B21" s="18">
        <v>5</v>
      </c>
      <c r="C21" s="2">
        <v>18.1126</v>
      </c>
      <c r="D21" s="6">
        <v>18.1126</v>
      </c>
      <c r="E21" s="7">
        <v>18.776499999999999</v>
      </c>
      <c r="F21" s="2">
        <v>18.776499999999999</v>
      </c>
      <c r="G21" s="2">
        <f t="shared" si="11"/>
        <v>0.66389999999999816</v>
      </c>
      <c r="H21" s="2">
        <f t="shared" si="12"/>
        <v>1.3277999999999963</v>
      </c>
      <c r="I21" s="28">
        <v>5.572003880803881</v>
      </c>
      <c r="J21" s="2">
        <f t="shared" si="23"/>
        <v>0.23829847006646965</v>
      </c>
      <c r="K21" s="14">
        <f t="shared" si="24"/>
        <v>238.29847006646963</v>
      </c>
      <c r="L21" s="7">
        <f t="shared" si="0"/>
        <v>18.1126</v>
      </c>
      <c r="M21" s="2">
        <v>18.167999999999999</v>
      </c>
      <c r="N21" s="2">
        <v>18.168099999999999</v>
      </c>
      <c r="O21" s="2">
        <f t="shared" si="15"/>
        <v>5.5450000000000443E-2</v>
      </c>
      <c r="P21" s="2">
        <f t="shared" si="16"/>
        <v>0.11090000000000089</v>
      </c>
      <c r="Q21" s="2">
        <f t="shared" si="25"/>
        <v>1.9903073000731863E-2</v>
      </c>
      <c r="R21" s="14">
        <f t="shared" si="26"/>
        <v>19.903073000731862</v>
      </c>
      <c r="S21" s="7">
        <f t="shared" si="17"/>
        <v>18.1126</v>
      </c>
      <c r="T21" s="2">
        <v>18.118400000000001</v>
      </c>
      <c r="U21" s="2">
        <v>18.118400000000001</v>
      </c>
      <c r="V21" s="2">
        <f t="shared" si="19"/>
        <v>5.8000000000006935E-3</v>
      </c>
      <c r="W21" s="2">
        <f t="shared" si="20"/>
        <v>1.1600000000001387E-2</v>
      </c>
      <c r="X21" s="2">
        <f t="shared" si="21"/>
        <v>2.081836310266144E-3</v>
      </c>
      <c r="Y21" s="2">
        <f t="shared" si="22"/>
        <v>1.782123669046572E-2</v>
      </c>
      <c r="Z21" s="14">
        <f t="shared" si="18"/>
        <v>17.821236690465721</v>
      </c>
    </row>
    <row r="22" spans="1:26" x14ac:dyDescent="0.35">
      <c r="A22" s="27" t="s">
        <v>47</v>
      </c>
      <c r="B22" s="18">
        <v>5</v>
      </c>
      <c r="C22" s="2">
        <v>26.883500000000002</v>
      </c>
      <c r="D22" s="6">
        <v>26.883500000000002</v>
      </c>
      <c r="E22" s="7">
        <v>29.262</v>
      </c>
      <c r="F22" s="2">
        <v>29.261900000000001</v>
      </c>
      <c r="G22" s="2">
        <f t="shared" si="11"/>
        <v>2.3784499999999973</v>
      </c>
      <c r="H22" s="2">
        <f t="shared" si="12"/>
        <v>4.7568999999999946</v>
      </c>
      <c r="I22" s="28">
        <v>5.5878334372834368</v>
      </c>
      <c r="J22" s="2">
        <f t="shared" si="23"/>
        <v>0.85129595457530205</v>
      </c>
      <c r="K22" s="14">
        <f t="shared" si="24"/>
        <v>851.29595457530206</v>
      </c>
      <c r="L22" s="7">
        <f t="shared" si="0"/>
        <v>26.883500000000002</v>
      </c>
      <c r="M22" s="2">
        <v>27.0733</v>
      </c>
      <c r="N22" s="2">
        <v>27.073399999999999</v>
      </c>
      <c r="O22" s="2">
        <f t="shared" si="15"/>
        <v>0.1898499999999963</v>
      </c>
      <c r="P22" s="2">
        <f t="shared" si="16"/>
        <v>0.3796999999999926</v>
      </c>
      <c r="Q22" s="2">
        <f t="shared" si="25"/>
        <v>6.7951202243527561E-2</v>
      </c>
      <c r="R22" s="14">
        <f t="shared" si="26"/>
        <v>67.951202243527561</v>
      </c>
      <c r="S22" s="7">
        <f t="shared" si="17"/>
        <v>26.883500000000002</v>
      </c>
      <c r="T22" s="2">
        <v>26.909500000000001</v>
      </c>
      <c r="U22" s="2">
        <v>26.909500000000001</v>
      </c>
      <c r="V22" s="2">
        <f t="shared" si="19"/>
        <v>2.5999999999999801E-2</v>
      </c>
      <c r="W22" s="2">
        <f t="shared" si="20"/>
        <v>5.1999999999999602E-2</v>
      </c>
      <c r="X22" s="2">
        <f t="shared" si="21"/>
        <v>9.3059323588714112E-3</v>
      </c>
      <c r="Y22" s="2">
        <f t="shared" si="22"/>
        <v>5.8645269884656154E-2</v>
      </c>
      <c r="Z22" s="14">
        <f t="shared" si="18"/>
        <v>58.645269884656152</v>
      </c>
    </row>
    <row r="23" spans="1:26" x14ac:dyDescent="0.35">
      <c r="A23" s="27" t="s">
        <v>48</v>
      </c>
      <c r="B23" s="18">
        <v>5</v>
      </c>
      <c r="C23" s="2">
        <v>8.7956000000000003</v>
      </c>
      <c r="D23" s="6">
        <v>8.7956000000000003</v>
      </c>
      <c r="E23" s="7">
        <v>11.575100000000001</v>
      </c>
      <c r="F23" s="2">
        <v>11.575100000000001</v>
      </c>
      <c r="G23" s="2">
        <f t="shared" si="11"/>
        <v>2.7795000000000005</v>
      </c>
      <c r="H23" s="2">
        <f t="shared" si="12"/>
        <v>5.5590000000000011</v>
      </c>
      <c r="I23" s="28">
        <v>5.9782958304458296</v>
      </c>
      <c r="J23" s="2">
        <f t="shared" si="23"/>
        <v>0.92986365306472973</v>
      </c>
      <c r="K23" s="14">
        <f t="shared" si="24"/>
        <v>929.86365306472976</v>
      </c>
      <c r="L23" s="7">
        <f t="shared" si="0"/>
        <v>8.7956000000000003</v>
      </c>
      <c r="M23" s="2">
        <v>9.0059000000000005</v>
      </c>
      <c r="N23" s="2">
        <v>9.0059000000000005</v>
      </c>
      <c r="O23" s="2">
        <f t="shared" ref="O23:O39" si="27">AVERAGE(M23,N23)-L23</f>
        <v>0.21030000000000015</v>
      </c>
      <c r="P23" s="2">
        <f t="shared" ref="P23:P39" si="28">O23*2</f>
        <v>0.42060000000000031</v>
      </c>
      <c r="Q23" s="2">
        <f t="shared" si="25"/>
        <v>7.0354497657676832E-2</v>
      </c>
      <c r="R23" s="14">
        <f t="shared" si="26"/>
        <v>70.354497657676831</v>
      </c>
      <c r="S23" s="7">
        <f t="shared" si="17"/>
        <v>8.7956000000000003</v>
      </c>
      <c r="T23" s="2">
        <v>8.8108000000000004</v>
      </c>
      <c r="U23" s="2">
        <v>8.8108000000000004</v>
      </c>
      <c r="V23" s="2">
        <f t="shared" si="19"/>
        <v>1.5200000000000102E-2</v>
      </c>
      <c r="W23" s="2">
        <f t="shared" si="20"/>
        <v>3.0400000000000205E-2</v>
      </c>
      <c r="X23" s="2">
        <f t="shared" si="21"/>
        <v>5.0850611716438147E-3</v>
      </c>
      <c r="Y23" s="2">
        <f t="shared" si="22"/>
        <v>6.526943648603302E-2</v>
      </c>
      <c r="Z23" s="14">
        <f t="shared" si="18"/>
        <v>65.269436486033015</v>
      </c>
    </row>
    <row r="24" spans="1:26" x14ac:dyDescent="0.35">
      <c r="A24" s="27" t="s">
        <v>49</v>
      </c>
      <c r="B24" s="18">
        <v>5</v>
      </c>
      <c r="C24" s="2">
        <v>29.193100000000001</v>
      </c>
      <c r="D24" s="6">
        <v>29.193200000000001</v>
      </c>
      <c r="E24" s="7">
        <v>29.724399999999999</v>
      </c>
      <c r="F24" s="2">
        <v>29.724399999999999</v>
      </c>
      <c r="G24" s="2">
        <f t="shared" si="11"/>
        <v>0.53124999999999645</v>
      </c>
      <c r="H24" s="2">
        <f t="shared" si="12"/>
        <v>1.0624999999999929</v>
      </c>
      <c r="I24" s="28">
        <v>10.595249803649804</v>
      </c>
      <c r="J24" s="2">
        <f t="shared" si="23"/>
        <v>0.10028078805975747</v>
      </c>
      <c r="K24" s="14">
        <f t="shared" si="24"/>
        <v>100.28078805975747</v>
      </c>
      <c r="L24" s="7">
        <f t="shared" si="0"/>
        <v>29.193150000000003</v>
      </c>
      <c r="M24" s="2">
        <v>29.227</v>
      </c>
      <c r="N24" s="2">
        <v>29.227</v>
      </c>
      <c r="O24" s="2">
        <f t="shared" si="27"/>
        <v>3.3849999999997493E-2</v>
      </c>
      <c r="P24" s="2">
        <f t="shared" si="28"/>
        <v>6.7699999999994986E-2</v>
      </c>
      <c r="Q24" s="2">
        <f t="shared" si="25"/>
        <v>6.3896558603718807E-3</v>
      </c>
      <c r="R24" s="14">
        <f t="shared" si="26"/>
        <v>6.3896558603718807</v>
      </c>
      <c r="S24" s="7">
        <f t="shared" si="17"/>
        <v>29.193150000000003</v>
      </c>
      <c r="T24" s="2">
        <v>29.2027</v>
      </c>
      <c r="U24" s="2">
        <v>29.2027</v>
      </c>
      <c r="V24" s="2">
        <f t="shared" si="19"/>
        <v>9.5499999999972829E-3</v>
      </c>
      <c r="W24" s="2">
        <f t="shared" si="20"/>
        <v>1.9099999999994566E-2</v>
      </c>
      <c r="X24" s="2">
        <f t="shared" si="21"/>
        <v>1.8026946371207863E-3</v>
      </c>
      <c r="Y24" s="2">
        <f t="shared" si="22"/>
        <v>4.5869612232510943E-3</v>
      </c>
      <c r="Z24" s="14">
        <f t="shared" si="18"/>
        <v>4.5869612232510946</v>
      </c>
    </row>
    <row r="25" spans="1:26" x14ac:dyDescent="0.35">
      <c r="A25" s="27" t="s">
        <v>50</v>
      </c>
      <c r="B25" s="18">
        <v>5</v>
      </c>
      <c r="C25" s="2">
        <v>27.409500000000001</v>
      </c>
      <c r="D25" s="6">
        <v>27.409600000000001</v>
      </c>
      <c r="E25" s="7">
        <v>28.023299999999999</v>
      </c>
      <c r="F25" s="2">
        <v>28.023199999999999</v>
      </c>
      <c r="G25" s="2">
        <f t="shared" si="11"/>
        <v>0.61369999999999436</v>
      </c>
      <c r="H25" s="2">
        <f t="shared" si="12"/>
        <v>1.2273999999999887</v>
      </c>
      <c r="I25" s="28">
        <v>5.3292840147840153</v>
      </c>
      <c r="J25" s="2">
        <f t="shared" si="23"/>
        <v>0.23031236402395655</v>
      </c>
      <c r="K25" s="14">
        <f t="shared" si="24"/>
        <v>230.31236402395655</v>
      </c>
      <c r="L25" s="7">
        <f t="shared" si="0"/>
        <v>27.409550000000003</v>
      </c>
      <c r="M25" s="2">
        <v>27.466799999999999</v>
      </c>
      <c r="N25" s="2">
        <v>27.466799999999999</v>
      </c>
      <c r="O25" s="2">
        <f t="shared" si="27"/>
        <v>5.7249999999996248E-2</v>
      </c>
      <c r="P25" s="2">
        <f t="shared" si="28"/>
        <v>0.1144999999999925</v>
      </c>
      <c r="Q25" s="2">
        <f t="shared" si="25"/>
        <v>2.1485062474125419E-2</v>
      </c>
      <c r="R25" s="14">
        <f t="shared" si="26"/>
        <v>21.485062474125417</v>
      </c>
      <c r="S25" s="7">
        <f t="shared" si="17"/>
        <v>27.409550000000003</v>
      </c>
      <c r="T25" s="2">
        <v>27.415099999999999</v>
      </c>
      <c r="U25" s="2">
        <v>27.415099999999999</v>
      </c>
      <c r="V25" s="2">
        <f t="shared" si="19"/>
        <v>5.5499999999959471E-3</v>
      </c>
      <c r="W25" s="2">
        <f t="shared" si="20"/>
        <v>1.1099999999991894E-2</v>
      </c>
      <c r="X25" s="2">
        <f t="shared" si="21"/>
        <v>2.0828313839531321E-3</v>
      </c>
      <c r="Y25" s="2">
        <f t="shared" si="22"/>
        <v>1.9402231090172285E-2</v>
      </c>
      <c r="Z25" s="14">
        <f t="shared" si="18"/>
        <v>19.402231090172286</v>
      </c>
    </row>
    <row r="26" spans="1:26" x14ac:dyDescent="0.35">
      <c r="A26" s="27" t="s">
        <v>51</v>
      </c>
      <c r="B26" s="18">
        <v>5</v>
      </c>
      <c r="C26" s="2">
        <v>47.433599999999998</v>
      </c>
      <c r="D26" s="6">
        <v>47.433500000000002</v>
      </c>
      <c r="E26" s="7">
        <v>48.9178</v>
      </c>
      <c r="F26" s="2">
        <v>48.917700000000004</v>
      </c>
      <c r="G26" s="2">
        <f t="shared" si="11"/>
        <v>1.4842000000000013</v>
      </c>
      <c r="H26" s="2">
        <f t="shared" si="12"/>
        <v>2.9684000000000026</v>
      </c>
      <c r="I26" s="28">
        <v>5.2659657888657891</v>
      </c>
      <c r="J26" s="2">
        <f t="shared" si="23"/>
        <v>0.56369526863928832</v>
      </c>
      <c r="K26" s="14">
        <f t="shared" si="24"/>
        <v>563.69526863928832</v>
      </c>
      <c r="L26" s="7">
        <f t="shared" si="0"/>
        <v>47.433549999999997</v>
      </c>
      <c r="M26" s="2">
        <v>47.542900000000003</v>
      </c>
      <c r="N26" s="2">
        <v>47.542900000000003</v>
      </c>
      <c r="O26" s="2">
        <f t="shared" si="27"/>
        <v>0.10935000000000628</v>
      </c>
      <c r="P26" s="2">
        <f t="shared" si="28"/>
        <v>0.21870000000001255</v>
      </c>
      <c r="Q26" s="2">
        <f t="shared" si="25"/>
        <v>4.1530843299898701E-2</v>
      </c>
      <c r="R26" s="14">
        <f t="shared" si="26"/>
        <v>41.530843299898699</v>
      </c>
      <c r="S26" s="7">
        <f t="shared" si="17"/>
        <v>47.433549999999997</v>
      </c>
      <c r="T26" s="2">
        <v>47.4465</v>
      </c>
      <c r="U26" s="2">
        <v>47.4465</v>
      </c>
      <c r="V26" s="2">
        <f t="shared" si="19"/>
        <v>1.295000000000357E-2</v>
      </c>
      <c r="W26" s="2">
        <f t="shared" si="20"/>
        <v>2.590000000000714E-2</v>
      </c>
      <c r="X26" s="2">
        <f t="shared" si="21"/>
        <v>4.9183760469483822E-3</v>
      </c>
      <c r="Y26" s="2">
        <f t="shared" si="22"/>
        <v>3.6612467252950316E-2</v>
      </c>
      <c r="Z26" s="14">
        <f t="shared" si="18"/>
        <v>36.612467252950317</v>
      </c>
    </row>
    <row r="27" spans="1:26" x14ac:dyDescent="0.35">
      <c r="A27" s="27" t="s">
        <v>52</v>
      </c>
      <c r="B27" s="18">
        <v>5</v>
      </c>
      <c r="C27" s="2">
        <v>30.3505</v>
      </c>
      <c r="D27" s="6">
        <v>30.3505</v>
      </c>
      <c r="E27" s="7">
        <v>30.555800000000001</v>
      </c>
      <c r="F27" s="2">
        <v>30.555700000000002</v>
      </c>
      <c r="G27" s="2">
        <f t="shared" si="11"/>
        <v>0.20525000000000304</v>
      </c>
      <c r="H27" s="2">
        <f t="shared" si="12"/>
        <v>0.41050000000000608</v>
      </c>
      <c r="I27" s="28">
        <v>5.3029014206514207</v>
      </c>
      <c r="J27" s="2">
        <f t="shared" si="23"/>
        <v>7.741045277616708E-2</v>
      </c>
      <c r="K27" s="14">
        <f t="shared" si="24"/>
        <v>77.410452776167077</v>
      </c>
      <c r="L27" s="7">
        <f t="shared" si="0"/>
        <v>30.3505</v>
      </c>
      <c r="M27" s="2">
        <v>30.369199999999999</v>
      </c>
      <c r="N27" s="2">
        <v>30.369199999999999</v>
      </c>
      <c r="O27" s="2">
        <f t="shared" si="27"/>
        <v>1.8699999999999051E-2</v>
      </c>
      <c r="P27" s="2">
        <f t="shared" si="28"/>
        <v>3.7399999999998101E-2</v>
      </c>
      <c r="Q27" s="2">
        <f t="shared" si="25"/>
        <v>7.0527428351484988E-3</v>
      </c>
      <c r="R27" s="14">
        <f t="shared" si="26"/>
        <v>7.0527428351484991</v>
      </c>
      <c r="S27" s="7">
        <f t="shared" si="17"/>
        <v>30.3505</v>
      </c>
      <c r="T27" s="2">
        <v>30.355</v>
      </c>
      <c r="U27" s="2">
        <v>30.355</v>
      </c>
      <c r="V27" s="2">
        <f t="shared" si="19"/>
        <v>4.5000000000001705E-3</v>
      </c>
      <c r="W27" s="2">
        <f t="shared" si="20"/>
        <v>9.0000000000003411E-3</v>
      </c>
      <c r="X27" s="2">
        <f t="shared" si="21"/>
        <v>1.6971841047150299E-3</v>
      </c>
      <c r="Y27" s="2">
        <f t="shared" si="22"/>
        <v>5.3555587304334688E-3</v>
      </c>
      <c r="Z27" s="14">
        <f t="shared" si="18"/>
        <v>5.3555587304334686</v>
      </c>
    </row>
    <row r="28" spans="1:26" x14ac:dyDescent="0.35">
      <c r="A28" s="27" t="s">
        <v>53</v>
      </c>
      <c r="B28" s="18">
        <v>5</v>
      </c>
      <c r="C28" s="2">
        <v>24.269400000000001</v>
      </c>
      <c r="D28" s="6">
        <v>24.269400000000001</v>
      </c>
      <c r="E28" s="7">
        <v>26.174700000000001</v>
      </c>
      <c r="F28" s="2">
        <v>26.174600000000002</v>
      </c>
      <c r="G28" s="2">
        <f t="shared" si="11"/>
        <v>1.9052499999999988</v>
      </c>
      <c r="H28" s="2">
        <f t="shared" si="12"/>
        <v>3.8104999999999976</v>
      </c>
      <c r="I28" s="28">
        <v>3.7199457726957728</v>
      </c>
      <c r="J28" s="2">
        <f t="shared" si="23"/>
        <v>1.0243428890735151</v>
      </c>
      <c r="K28" s="14">
        <f t="shared" si="24"/>
        <v>1024.3428890735152</v>
      </c>
      <c r="L28" s="7">
        <f t="shared" si="0"/>
        <v>24.269400000000001</v>
      </c>
      <c r="M28" s="2">
        <v>24.378699999999998</v>
      </c>
      <c r="N28" s="2">
        <v>24.378799999999998</v>
      </c>
      <c r="O28" s="2">
        <f t="shared" si="27"/>
        <v>0.10934999999999562</v>
      </c>
      <c r="P28" s="2">
        <f t="shared" si="28"/>
        <v>0.21869999999999123</v>
      </c>
      <c r="Q28" s="2">
        <f t="shared" si="25"/>
        <v>5.8791179593326054E-2</v>
      </c>
      <c r="R28" s="14">
        <f t="shared" si="26"/>
        <v>58.791179593326056</v>
      </c>
      <c r="S28" s="7">
        <f t="shared" si="17"/>
        <v>24.269400000000001</v>
      </c>
      <c r="T28" s="2">
        <v>24.327400000000001</v>
      </c>
      <c r="U28" s="2">
        <v>24.327400000000001</v>
      </c>
      <c r="V28" s="2">
        <f t="shared" si="19"/>
        <v>5.7999999999999829E-2</v>
      </c>
      <c r="W28" s="2">
        <f t="shared" si="20"/>
        <v>0.11599999999999966</v>
      </c>
      <c r="X28" s="2">
        <f t="shared" si="21"/>
        <v>3.118325026440821E-2</v>
      </c>
      <c r="Y28" s="2">
        <f t="shared" si="22"/>
        <v>2.7607929328917844E-2</v>
      </c>
      <c r="Z28" s="14">
        <f t="shared" si="18"/>
        <v>27.607929328917844</v>
      </c>
    </row>
    <row r="29" spans="1:26" x14ac:dyDescent="0.35">
      <c r="A29" s="27" t="s">
        <v>54</v>
      </c>
      <c r="B29" s="18">
        <v>5</v>
      </c>
      <c r="C29" s="2">
        <v>27.057300000000001</v>
      </c>
      <c r="D29" s="6">
        <v>27.057300000000001</v>
      </c>
      <c r="E29" s="7">
        <v>29.096499999999999</v>
      </c>
      <c r="F29" s="2">
        <v>29.096499999999999</v>
      </c>
      <c r="G29" s="2">
        <f t="shared" si="11"/>
        <v>2.0391999999999975</v>
      </c>
      <c r="H29" s="2">
        <f t="shared" si="12"/>
        <v>4.0783999999999949</v>
      </c>
      <c r="I29" s="28">
        <v>5.4137083160083161</v>
      </c>
      <c r="J29" s="2">
        <f t="shared" si="23"/>
        <v>0.75334683029378968</v>
      </c>
      <c r="K29" s="14">
        <f t="shared" si="24"/>
        <v>753.34683029378971</v>
      </c>
      <c r="L29" s="7">
        <f t="shared" si="0"/>
        <v>27.057300000000001</v>
      </c>
      <c r="M29" s="2">
        <v>27.161100000000001</v>
      </c>
      <c r="N29" s="2">
        <v>27.161100000000001</v>
      </c>
      <c r="O29" s="2">
        <f t="shared" si="27"/>
        <v>0.10379999999999967</v>
      </c>
      <c r="P29" s="2">
        <f t="shared" si="28"/>
        <v>0.20759999999999934</v>
      </c>
      <c r="Q29" s="2">
        <f t="shared" si="25"/>
        <v>3.8347097383530412E-2</v>
      </c>
      <c r="R29" s="14">
        <f t="shared" si="26"/>
        <v>38.347097383530411</v>
      </c>
      <c r="S29" s="7">
        <f t="shared" si="17"/>
        <v>27.057300000000001</v>
      </c>
      <c r="T29" s="2">
        <v>27.121500000000001</v>
      </c>
      <c r="U29" s="2">
        <v>27.121500000000001</v>
      </c>
      <c r="V29" s="2">
        <f t="shared" si="19"/>
        <v>6.4199999999999591E-2</v>
      </c>
      <c r="W29" s="2">
        <f t="shared" si="20"/>
        <v>0.12839999999999918</v>
      </c>
      <c r="X29" s="2">
        <f t="shared" si="21"/>
        <v>2.3717568901952261E-2</v>
      </c>
      <c r="Y29" s="2">
        <f t="shared" si="22"/>
        <v>1.4629528481578152E-2</v>
      </c>
      <c r="Z29" s="14">
        <f t="shared" si="18"/>
        <v>14.629528481578152</v>
      </c>
    </row>
    <row r="30" spans="1:26" x14ac:dyDescent="0.35">
      <c r="A30" s="27" t="s">
        <v>55</v>
      </c>
      <c r="B30" s="18">
        <v>5</v>
      </c>
      <c r="C30" s="2">
        <v>29.224900000000002</v>
      </c>
      <c r="D30" s="6">
        <v>29.224900000000002</v>
      </c>
      <c r="E30" s="7">
        <v>29.287299999999998</v>
      </c>
      <c r="F30" s="2">
        <v>29.287199999999999</v>
      </c>
      <c r="G30" s="2">
        <f t="shared" si="11"/>
        <v>6.2349999999998573E-2</v>
      </c>
      <c r="H30" s="2">
        <f t="shared" si="12"/>
        <v>0.12469999999999715</v>
      </c>
      <c r="I30" s="28">
        <v>6.5850954954954952</v>
      </c>
      <c r="J30" s="2">
        <f t="shared" si="23"/>
        <v>1.893670336068742E-2</v>
      </c>
      <c r="K30" s="14">
        <f t="shared" si="24"/>
        <v>18.936703360687421</v>
      </c>
      <c r="L30" s="7">
        <f t="shared" si="0"/>
        <v>29.224900000000002</v>
      </c>
      <c r="M30" s="2">
        <v>29.232600000000001</v>
      </c>
      <c r="N30" s="2">
        <v>29.232600000000001</v>
      </c>
      <c r="O30" s="2">
        <f t="shared" si="27"/>
        <v>7.6999999999998181E-3</v>
      </c>
      <c r="P30" s="2">
        <f t="shared" si="28"/>
        <v>1.5399999999999636E-2</v>
      </c>
      <c r="Q30" s="2">
        <f t="shared" si="25"/>
        <v>2.3386145289060632E-3</v>
      </c>
      <c r="R30" s="14">
        <f t="shared" si="26"/>
        <v>2.3386145289060631</v>
      </c>
      <c r="S30" s="7">
        <f t="shared" si="17"/>
        <v>29.224900000000002</v>
      </c>
      <c r="T30" s="2">
        <v>29.226199999999999</v>
      </c>
      <c r="U30" s="2">
        <v>29.226299999999998</v>
      </c>
      <c r="V30" s="2">
        <f t="shared" si="19"/>
        <v>1.3499999999986301E-3</v>
      </c>
      <c r="W30" s="2">
        <f t="shared" si="20"/>
        <v>2.6999999999972601E-3</v>
      </c>
      <c r="X30" s="2">
        <f t="shared" si="21"/>
        <v>4.1001683298961768E-4</v>
      </c>
      <c r="Y30" s="2">
        <f t="shared" si="22"/>
        <v>1.9285976959164456E-3</v>
      </c>
      <c r="Z30" s="14">
        <f t="shared" si="18"/>
        <v>1.9285976959164455</v>
      </c>
    </row>
    <row r="31" spans="1:26" x14ac:dyDescent="0.35">
      <c r="A31" s="27" t="s">
        <v>56</v>
      </c>
      <c r="B31" s="18">
        <v>5</v>
      </c>
      <c r="C31" s="2">
        <v>29.808399999999999</v>
      </c>
      <c r="D31" s="6">
        <v>29.808399999999999</v>
      </c>
      <c r="E31" s="7">
        <v>31.5366</v>
      </c>
      <c r="F31" s="2">
        <v>31.5365</v>
      </c>
      <c r="G31" s="2">
        <f t="shared" si="11"/>
        <v>1.7281499999999994</v>
      </c>
      <c r="H31" s="2">
        <f t="shared" si="12"/>
        <v>3.4562999999999988</v>
      </c>
      <c r="I31" s="28">
        <v>5.5192386925386927</v>
      </c>
      <c r="J31" s="2">
        <f t="shared" si="23"/>
        <v>0.6262276724274447</v>
      </c>
      <c r="K31" s="14">
        <f t="shared" si="24"/>
        <v>626.22767242744476</v>
      </c>
      <c r="L31" s="7">
        <f t="shared" si="0"/>
        <v>29.808399999999999</v>
      </c>
      <c r="M31" s="2">
        <v>29.953299999999999</v>
      </c>
      <c r="N31" s="2">
        <v>29.953399999999998</v>
      </c>
      <c r="O31" s="2">
        <f t="shared" si="27"/>
        <v>0.14495000000000147</v>
      </c>
      <c r="P31" s="2">
        <f t="shared" si="28"/>
        <v>0.28990000000000293</v>
      </c>
      <c r="Q31" s="2">
        <f t="shared" si="25"/>
        <v>5.2525360135612688E-2</v>
      </c>
      <c r="R31" s="14">
        <f t="shared" si="26"/>
        <v>52.525360135612686</v>
      </c>
      <c r="S31" s="7">
        <f t="shared" si="17"/>
        <v>29.808399999999999</v>
      </c>
      <c r="T31" s="2">
        <v>29.8444</v>
      </c>
      <c r="U31" s="2">
        <v>29.8444</v>
      </c>
      <c r="V31" s="2">
        <f t="shared" si="19"/>
        <v>3.6000000000001364E-2</v>
      </c>
      <c r="W31" s="2">
        <f t="shared" si="20"/>
        <v>7.2000000000002728E-2</v>
      </c>
      <c r="X31" s="2">
        <f t="shared" si="21"/>
        <v>1.3045277439683403E-2</v>
      </c>
      <c r="Y31" s="2">
        <f t="shared" si="22"/>
        <v>3.9480082695929286E-2</v>
      </c>
      <c r="Z31" s="14">
        <f t="shared" si="18"/>
        <v>39.480082695929283</v>
      </c>
    </row>
    <row r="32" spans="1:26" x14ac:dyDescent="0.35">
      <c r="A32" s="27" t="s">
        <v>57</v>
      </c>
      <c r="B32" s="18">
        <v>5</v>
      </c>
      <c r="C32" s="2">
        <v>12.666399999999999</v>
      </c>
      <c r="D32" s="6">
        <v>12.666399999999999</v>
      </c>
      <c r="E32" s="7">
        <v>14.141299999999999</v>
      </c>
      <c r="F32" s="2">
        <v>14.141299999999999</v>
      </c>
      <c r="G32" s="2">
        <f t="shared" si="11"/>
        <v>1.4748999999999999</v>
      </c>
      <c r="H32" s="2">
        <f t="shared" si="12"/>
        <v>2.9497999999999998</v>
      </c>
      <c r="I32" s="28">
        <v>6.2210156964656962</v>
      </c>
      <c r="J32" s="2">
        <f t="shared" si="23"/>
        <v>0.47416694377991198</v>
      </c>
      <c r="K32" s="14">
        <f t="shared" si="24"/>
        <v>474.166943779912</v>
      </c>
      <c r="L32" s="7">
        <f t="shared" si="0"/>
        <v>12.666399999999999</v>
      </c>
      <c r="M32" s="2">
        <v>12.757</v>
      </c>
      <c r="N32" s="2">
        <v>12.757</v>
      </c>
      <c r="O32" s="2">
        <f t="shared" si="27"/>
        <v>9.0600000000000236E-2</v>
      </c>
      <c r="P32" s="2">
        <f t="shared" si="28"/>
        <v>0.18120000000000047</v>
      </c>
      <c r="Q32" s="2">
        <f t="shared" si="25"/>
        <v>2.9127076484141392E-2</v>
      </c>
      <c r="R32" s="14">
        <f t="shared" si="26"/>
        <v>29.127076484141391</v>
      </c>
      <c r="S32" s="7">
        <f t="shared" si="17"/>
        <v>12.666399999999999</v>
      </c>
      <c r="T32" s="2">
        <v>12.680999999999999</v>
      </c>
      <c r="U32" s="2">
        <v>12.680999999999999</v>
      </c>
      <c r="V32" s="2">
        <f t="shared" si="19"/>
        <v>1.4599999999999724E-2</v>
      </c>
      <c r="W32" s="2">
        <f t="shared" si="20"/>
        <v>2.9199999999999449E-2</v>
      </c>
      <c r="X32" s="2">
        <f t="shared" si="21"/>
        <v>4.6937672921463043E-3</v>
      </c>
      <c r="Y32" s="2">
        <f t="shared" si="22"/>
        <v>2.4433309191995087E-2</v>
      </c>
      <c r="Z32" s="14">
        <f t="shared" si="18"/>
        <v>24.433309191995086</v>
      </c>
    </row>
    <row r="33" spans="1:26" x14ac:dyDescent="0.35">
      <c r="A33" s="27" t="s">
        <v>58</v>
      </c>
      <c r="B33" s="18">
        <v>5</v>
      </c>
      <c r="C33" s="2">
        <v>11.4567</v>
      </c>
      <c r="D33" s="6">
        <v>11.4567</v>
      </c>
      <c r="E33" s="7">
        <v>12.5235</v>
      </c>
      <c r="F33" s="2">
        <v>12.5235</v>
      </c>
      <c r="G33" s="2">
        <f t="shared" si="11"/>
        <v>1.0668000000000006</v>
      </c>
      <c r="H33" s="2">
        <f t="shared" si="12"/>
        <v>2.1336000000000013</v>
      </c>
      <c r="I33" s="28">
        <v>5.4770265419265423</v>
      </c>
      <c r="J33" s="2">
        <f t="shared" si="23"/>
        <v>0.38955443864792888</v>
      </c>
      <c r="K33" s="14">
        <f t="shared" si="24"/>
        <v>389.55443864792886</v>
      </c>
      <c r="L33" s="7">
        <f t="shared" si="0"/>
        <v>11.4567</v>
      </c>
      <c r="M33" s="2">
        <v>11.464600000000001</v>
      </c>
      <c r="N33" s="2">
        <v>11.464600000000001</v>
      </c>
      <c r="O33" s="2">
        <f t="shared" si="27"/>
        <v>7.9000000000011283E-3</v>
      </c>
      <c r="P33" s="2">
        <f t="shared" si="28"/>
        <v>1.5800000000002257E-2</v>
      </c>
      <c r="Q33" s="2">
        <f t="shared" si="25"/>
        <v>2.8847769641161189E-3</v>
      </c>
      <c r="R33" s="14">
        <f t="shared" si="26"/>
        <v>2.8847769641161189</v>
      </c>
      <c r="S33" s="7">
        <f t="shared" si="17"/>
        <v>11.4567</v>
      </c>
      <c r="T33" s="2">
        <v>11.464600000000001</v>
      </c>
      <c r="U33" s="2">
        <v>11.464600000000001</v>
      </c>
      <c r="V33" s="2">
        <f t="shared" si="19"/>
        <v>7.9000000000011283E-3</v>
      </c>
      <c r="W33" s="2">
        <f t="shared" si="20"/>
        <v>1.5800000000002257E-2</v>
      </c>
      <c r="X33" s="2">
        <f t="shared" si="21"/>
        <v>2.8847769641161189E-3</v>
      </c>
      <c r="Y33" s="2">
        <f t="shared" si="22"/>
        <v>0</v>
      </c>
      <c r="Z33" s="14">
        <f t="shared" si="18"/>
        <v>0</v>
      </c>
    </row>
    <row r="34" spans="1:26" x14ac:dyDescent="0.35">
      <c r="A34" s="27" t="s">
        <v>59</v>
      </c>
      <c r="B34" s="18">
        <v>5</v>
      </c>
      <c r="C34" s="2">
        <v>16.8232</v>
      </c>
      <c r="D34" s="6">
        <v>16.8232</v>
      </c>
      <c r="E34" s="7">
        <v>17.819199999999999</v>
      </c>
      <c r="F34" s="2">
        <v>17.819099999999999</v>
      </c>
      <c r="G34" s="2">
        <f t="shared" ref="G34:G39" si="29">(AVERAGE(E34:F34)-AVERAGE(C34,D34))</f>
        <v>0.99595000000000056</v>
      </c>
      <c r="H34" s="2">
        <f t="shared" si="12"/>
        <v>1.9919000000000011</v>
      </c>
      <c r="I34" s="28">
        <v>5.4506439477939477</v>
      </c>
      <c r="J34" s="2">
        <f t="shared" si="23"/>
        <v>0.36544305940331834</v>
      </c>
      <c r="K34" s="14">
        <f t="shared" si="24"/>
        <v>365.44305940331833</v>
      </c>
      <c r="L34" s="7">
        <f t="shared" si="0"/>
        <v>16.8232</v>
      </c>
      <c r="M34" s="2">
        <v>16.8935</v>
      </c>
      <c r="N34" s="2">
        <v>16.893599999999999</v>
      </c>
      <c r="O34" s="2">
        <f t="shared" si="27"/>
        <v>7.0349999999997692E-2</v>
      </c>
      <c r="P34" s="2">
        <f t="shared" si="28"/>
        <v>0.14069999999999538</v>
      </c>
      <c r="Q34" s="2">
        <f t="shared" si="25"/>
        <v>2.5813463757239405E-2</v>
      </c>
      <c r="R34" s="14">
        <f t="shared" si="26"/>
        <v>25.813463757239404</v>
      </c>
      <c r="S34" s="7">
        <f t="shared" si="17"/>
        <v>16.8232</v>
      </c>
      <c r="T34" s="2">
        <v>16.837</v>
      </c>
      <c r="U34" s="2">
        <v>16.837</v>
      </c>
      <c r="V34" s="2">
        <f t="shared" si="19"/>
        <v>1.3799999999999812E-2</v>
      </c>
      <c r="W34" s="2">
        <f t="shared" si="20"/>
        <v>2.7599999999999625E-2</v>
      </c>
      <c r="X34" s="2">
        <f t="shared" si="21"/>
        <v>5.0636218884137973E-3</v>
      </c>
      <c r="Y34" s="2">
        <f t="shared" si="22"/>
        <v>2.0749841868825607E-2</v>
      </c>
      <c r="Z34" s="14">
        <f t="shared" si="18"/>
        <v>20.749841868825605</v>
      </c>
    </row>
    <row r="35" spans="1:26" x14ac:dyDescent="0.35">
      <c r="A35" s="27" t="s">
        <v>60</v>
      </c>
      <c r="B35" s="18">
        <v>5</v>
      </c>
      <c r="C35" s="2">
        <v>23.7852</v>
      </c>
      <c r="D35" s="6">
        <v>23.7852</v>
      </c>
      <c r="E35" s="7">
        <v>24.0321</v>
      </c>
      <c r="F35" s="2">
        <v>24.032</v>
      </c>
      <c r="G35" s="2">
        <f t="shared" si="29"/>
        <v>0.24684999999999846</v>
      </c>
      <c r="H35" s="2">
        <f t="shared" si="12"/>
        <v>0.49369999999999692</v>
      </c>
      <c r="I35" s="28">
        <v>6.5006711942711934</v>
      </c>
      <c r="J35" s="2">
        <f t="shared" si="23"/>
        <v>7.5946003919576316E-2</v>
      </c>
      <c r="K35" s="14">
        <f t="shared" si="24"/>
        <v>75.946003919576313</v>
      </c>
      <c r="L35" s="7">
        <f t="shared" si="0"/>
        <v>23.7852</v>
      </c>
      <c r="M35" s="2">
        <v>23.802800000000001</v>
      </c>
      <c r="N35" s="2">
        <v>23.802900000000001</v>
      </c>
      <c r="O35" s="2">
        <f t="shared" si="27"/>
        <v>1.7649999999999721E-2</v>
      </c>
      <c r="P35" s="2">
        <f t="shared" si="28"/>
        <v>3.5299999999999443E-2</v>
      </c>
      <c r="Q35" s="2">
        <f t="shared" si="25"/>
        <v>5.4302085038708094E-3</v>
      </c>
      <c r="R35" s="14">
        <f t="shared" si="26"/>
        <v>5.4302085038708094</v>
      </c>
      <c r="S35" s="7">
        <f t="shared" si="17"/>
        <v>23.7852</v>
      </c>
      <c r="T35" s="2">
        <v>23.787400000000002</v>
      </c>
      <c r="U35" s="2">
        <v>23.787400000000002</v>
      </c>
      <c r="V35" s="2">
        <f t="shared" si="19"/>
        <v>2.2000000000019782E-3</v>
      </c>
      <c r="W35" s="2">
        <f t="shared" si="20"/>
        <v>4.4000000000039563E-3</v>
      </c>
      <c r="X35" s="2">
        <f t="shared" si="21"/>
        <v>6.7685318461907702E-4</v>
      </c>
      <c r="Y35" s="2">
        <f t="shared" si="22"/>
        <v>4.7533553192517326E-3</v>
      </c>
      <c r="Z35" s="14">
        <f t="shared" si="18"/>
        <v>4.7533553192517326</v>
      </c>
    </row>
    <row r="36" spans="1:26" x14ac:dyDescent="0.35">
      <c r="A36" s="27" t="s">
        <v>61</v>
      </c>
      <c r="B36" s="18">
        <v>5</v>
      </c>
      <c r="C36" s="2">
        <v>29.178699999999999</v>
      </c>
      <c r="D36" s="6">
        <v>29.178699999999999</v>
      </c>
      <c r="E36" s="7">
        <v>31.332100000000001</v>
      </c>
      <c r="F36" s="2">
        <v>31.332000000000001</v>
      </c>
      <c r="G36" s="2">
        <f t="shared" si="29"/>
        <v>2.1533500000000032</v>
      </c>
      <c r="H36" s="2">
        <f t="shared" si="12"/>
        <v>4.3067000000000064</v>
      </c>
      <c r="I36" s="28">
        <v>5.4928560984060981</v>
      </c>
      <c r="J36" s="2">
        <f t="shared" si="23"/>
        <v>0.78405476547068342</v>
      </c>
      <c r="K36" s="14">
        <f t="shared" si="24"/>
        <v>784.05476547068338</v>
      </c>
      <c r="L36" s="7">
        <f t="shared" si="0"/>
        <v>29.178699999999999</v>
      </c>
      <c r="M36" s="2">
        <v>29.319800000000001</v>
      </c>
      <c r="N36" s="2">
        <v>29.319800000000001</v>
      </c>
      <c r="O36" s="2">
        <f t="shared" si="27"/>
        <v>0.14110000000000156</v>
      </c>
      <c r="P36" s="2">
        <f t="shared" si="28"/>
        <v>0.28220000000000312</v>
      </c>
      <c r="Q36" s="2">
        <f t="shared" si="25"/>
        <v>5.1375822512789139E-2</v>
      </c>
      <c r="R36" s="14">
        <f t="shared" si="26"/>
        <v>51.375822512789142</v>
      </c>
      <c r="S36" s="7">
        <f t="shared" si="17"/>
        <v>29.178699999999999</v>
      </c>
      <c r="T36" s="2">
        <v>29.188400000000001</v>
      </c>
      <c r="U36" s="2">
        <v>29.188400000000001</v>
      </c>
      <c r="V36" s="2">
        <f t="shared" si="19"/>
        <v>9.7000000000022624E-3</v>
      </c>
      <c r="W36" s="2">
        <f t="shared" si="20"/>
        <v>1.9400000000004525E-2</v>
      </c>
      <c r="X36" s="2">
        <f t="shared" si="21"/>
        <v>3.5318602294412854E-3</v>
      </c>
      <c r="Y36" s="2">
        <f t="shared" si="22"/>
        <v>4.7843962283347856E-2</v>
      </c>
      <c r="Z36" s="14">
        <f t="shared" si="18"/>
        <v>47.843962283347857</v>
      </c>
    </row>
    <row r="37" spans="1:26" x14ac:dyDescent="0.35">
      <c r="A37" s="27" t="s">
        <v>62</v>
      </c>
      <c r="B37" s="18">
        <v>5</v>
      </c>
      <c r="C37" s="2">
        <v>29.3612</v>
      </c>
      <c r="D37" s="6">
        <v>29.3612</v>
      </c>
      <c r="E37" s="7">
        <v>31.8109</v>
      </c>
      <c r="F37" s="2">
        <v>31.8109</v>
      </c>
      <c r="G37" s="2">
        <f t="shared" si="29"/>
        <v>2.4497</v>
      </c>
      <c r="H37" s="2">
        <f t="shared" si="12"/>
        <v>4.8994</v>
      </c>
      <c r="I37" s="28">
        <v>5.1076702240702243</v>
      </c>
      <c r="J37" s="2">
        <f t="shared" si="23"/>
        <v>0.95922402681975483</v>
      </c>
      <c r="K37" s="14">
        <f t="shared" si="24"/>
        <v>959.22402681975484</v>
      </c>
      <c r="L37" s="7">
        <f t="shared" si="0"/>
        <v>29.3612</v>
      </c>
      <c r="M37" s="2">
        <v>29.507899999999999</v>
      </c>
      <c r="N37" s="2">
        <v>29.507999999999999</v>
      </c>
      <c r="O37" s="2">
        <f t="shared" si="27"/>
        <v>0.14675000000000082</v>
      </c>
      <c r="P37" s="2">
        <f t="shared" si="28"/>
        <v>0.29350000000000165</v>
      </c>
      <c r="Q37" s="2">
        <f t="shared" si="25"/>
        <v>5.7462597842919468E-2</v>
      </c>
      <c r="R37" s="14">
        <f t="shared" si="26"/>
        <v>57.462597842919465</v>
      </c>
      <c r="S37" s="7">
        <f t="shared" si="17"/>
        <v>29.3612</v>
      </c>
      <c r="T37" s="2">
        <v>29.3794</v>
      </c>
      <c r="U37" s="2">
        <v>29.3794</v>
      </c>
      <c r="V37" s="2">
        <f t="shared" si="19"/>
        <v>1.8200000000000216E-2</v>
      </c>
      <c r="W37" s="2">
        <f t="shared" si="20"/>
        <v>3.6400000000000432E-2</v>
      </c>
      <c r="X37" s="2">
        <f t="shared" si="21"/>
        <v>7.1265368363961894E-3</v>
      </c>
      <c r="Y37" s="2">
        <f t="shared" si="22"/>
        <v>5.0336061006523276E-2</v>
      </c>
      <c r="Z37" s="14">
        <f t="shared" si="18"/>
        <v>50.336061006523273</v>
      </c>
    </row>
    <row r="38" spans="1:26" x14ac:dyDescent="0.35">
      <c r="A38" s="27" t="s">
        <v>63</v>
      </c>
      <c r="B38" s="18">
        <v>5</v>
      </c>
      <c r="C38" s="2">
        <v>29.409600000000001</v>
      </c>
      <c r="D38" s="6">
        <v>29.409700000000001</v>
      </c>
      <c r="E38" s="7">
        <v>31.7546</v>
      </c>
      <c r="F38" s="2">
        <v>31.7546</v>
      </c>
      <c r="G38" s="2">
        <f t="shared" si="29"/>
        <v>2.3449500000000008</v>
      </c>
      <c r="H38" s="2">
        <f t="shared" si="12"/>
        <v>4.6899000000000015</v>
      </c>
      <c r="I38" s="28">
        <v>5.1023937052437054</v>
      </c>
      <c r="J38" s="2">
        <f t="shared" si="23"/>
        <v>0.91915682538966248</v>
      </c>
      <c r="K38" s="14">
        <f t="shared" si="24"/>
        <v>919.15682538966246</v>
      </c>
      <c r="L38" s="7">
        <f t="shared" si="0"/>
        <v>29.409649999999999</v>
      </c>
      <c r="M38" s="2">
        <v>29.549299999999999</v>
      </c>
      <c r="N38" s="2">
        <v>29.549299999999999</v>
      </c>
      <c r="O38" s="2">
        <f t="shared" si="27"/>
        <v>0.13964999999999961</v>
      </c>
      <c r="P38" s="2">
        <f t="shared" si="28"/>
        <v>0.27929999999999922</v>
      </c>
      <c r="Q38" s="2">
        <f t="shared" si="25"/>
        <v>5.4739013908896121E-2</v>
      </c>
      <c r="R38" s="14">
        <f t="shared" si="26"/>
        <v>54.739013908896119</v>
      </c>
      <c r="S38" s="7">
        <f t="shared" si="17"/>
        <v>29.409649999999999</v>
      </c>
      <c r="T38" s="2">
        <v>29.423300000000001</v>
      </c>
      <c r="U38" s="2">
        <v>29.423200000000001</v>
      </c>
      <c r="V38" s="2">
        <f t="shared" si="19"/>
        <v>1.3600000000003831E-2</v>
      </c>
      <c r="W38" s="2">
        <f t="shared" si="20"/>
        <v>2.7200000000007662E-2</v>
      </c>
      <c r="X38" s="2">
        <f t="shared" si="21"/>
        <v>5.3308312865105551E-3</v>
      </c>
      <c r="Y38" s="2">
        <f t="shared" si="22"/>
        <v>4.9408182622385569E-2</v>
      </c>
      <c r="Z38" s="14">
        <f t="shared" si="18"/>
        <v>49.408182622385567</v>
      </c>
    </row>
    <row r="39" spans="1:26" x14ac:dyDescent="0.35">
      <c r="A39" s="27" t="s">
        <v>64</v>
      </c>
      <c r="B39" s="18">
        <v>5</v>
      </c>
      <c r="C39" s="2">
        <v>18.112300000000001</v>
      </c>
      <c r="D39" s="6">
        <v>18.112300000000001</v>
      </c>
      <c r="E39" s="7">
        <v>19.680900000000001</v>
      </c>
      <c r="F39" s="2">
        <v>19.680800000000001</v>
      </c>
      <c r="G39" s="2">
        <f t="shared" si="29"/>
        <v>1.5685499999999983</v>
      </c>
      <c r="H39" s="2">
        <f t="shared" si="12"/>
        <v>3.1370999999999967</v>
      </c>
      <c r="I39" s="28">
        <v>3.9362830445830448</v>
      </c>
      <c r="J39" s="2">
        <f t="shared" si="23"/>
        <v>0.79697012752097396</v>
      </c>
      <c r="K39" s="14">
        <f t="shared" si="24"/>
        <v>796.97012752097396</v>
      </c>
      <c r="L39" s="7">
        <f t="shared" si="0"/>
        <v>18.112300000000001</v>
      </c>
      <c r="M39" s="2">
        <v>18.216999999999999</v>
      </c>
      <c r="N39" s="2">
        <v>18.216899999999999</v>
      </c>
      <c r="O39" s="2">
        <f t="shared" si="27"/>
        <v>0.10464999999999591</v>
      </c>
      <c r="P39" s="2">
        <f t="shared" si="28"/>
        <v>0.20929999999999183</v>
      </c>
      <c r="Q39" s="2">
        <f t="shared" si="25"/>
        <v>5.3171989318202641E-2</v>
      </c>
      <c r="R39" s="14">
        <f t="shared" si="26"/>
        <v>53.171989318202641</v>
      </c>
      <c r="S39" s="7">
        <f t="shared" si="17"/>
        <v>18.112300000000001</v>
      </c>
      <c r="T39" s="2">
        <v>18.123899999999999</v>
      </c>
      <c r="U39" s="2">
        <v>18.123899999999999</v>
      </c>
      <c r="V39" s="2">
        <f t="shared" si="19"/>
        <v>1.1599999999997834E-2</v>
      </c>
      <c r="W39" s="2">
        <f t="shared" si="20"/>
        <v>2.3199999999995669E-2</v>
      </c>
      <c r="X39" s="2">
        <f t="shared" si="21"/>
        <v>5.8938851035934981E-3</v>
      </c>
      <c r="Y39" s="2">
        <f t="shared" si="22"/>
        <v>4.7278104214609144E-2</v>
      </c>
      <c r="Z39" s="14">
        <f t="shared" si="18"/>
        <v>47.278104214609144</v>
      </c>
    </row>
  </sheetData>
  <mergeCells count="11">
    <mergeCell ref="T2:U2"/>
    <mergeCell ref="E1:K1"/>
    <mergeCell ref="L1:R1"/>
    <mergeCell ref="S1:Z1"/>
    <mergeCell ref="A2:A3"/>
    <mergeCell ref="B2:B3"/>
    <mergeCell ref="C2:D2"/>
    <mergeCell ref="E2:F2"/>
    <mergeCell ref="G2:K2"/>
    <mergeCell ref="M2:N2"/>
    <mergeCell ref="O2:R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.453125" defaultRowHeight="12" x14ac:dyDescent="0.3"/>
  <cols>
    <col min="1" max="1" width="11.54296875" style="1" bestFit="1" customWidth="1"/>
    <col min="2" max="2" width="8.26953125" style="1" bestFit="1" customWidth="1"/>
    <col min="3" max="3" width="7.81640625" style="1" bestFit="1" customWidth="1"/>
    <col min="4" max="4" width="13.7265625" style="1" bestFit="1" customWidth="1"/>
    <col min="5" max="5" width="12.453125" style="1" bestFit="1" customWidth="1"/>
    <col min="6" max="6" width="23.453125" style="1" customWidth="1"/>
    <col min="7" max="7" width="13.1796875" style="1" bestFit="1" customWidth="1"/>
    <col min="8" max="8" width="18.54296875" style="1" bestFit="1" customWidth="1"/>
    <col min="9" max="9" width="16.6328125" style="1" bestFit="1" customWidth="1"/>
    <col min="10" max="10" width="20.6328125" style="1" bestFit="1" customWidth="1"/>
    <col min="11" max="16384" width="11.453125" style="1"/>
  </cols>
  <sheetData>
    <row r="1" spans="1:10" x14ac:dyDescent="0.3">
      <c r="A1" s="3" t="s">
        <v>26</v>
      </c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13" t="s">
        <v>8</v>
      </c>
    </row>
    <row r="2" spans="1:10" x14ac:dyDescent="0.3">
      <c r="A2" s="27" t="s">
        <v>65</v>
      </c>
      <c r="B2" s="18">
        <v>5</v>
      </c>
      <c r="C2" s="21" t="s">
        <v>27</v>
      </c>
      <c r="D2" s="18">
        <v>6</v>
      </c>
      <c r="E2" s="18">
        <v>6.4</v>
      </c>
      <c r="F2" s="18">
        <f t="shared" ref="F2:F37" si="0">E2-D2</f>
        <v>0.40000000000000036</v>
      </c>
      <c r="G2" s="18">
        <f t="shared" ref="G2:G37" si="1">F2*2</f>
        <v>0.80000000000000071</v>
      </c>
      <c r="H2" s="2">
        <v>5.2923483829983828</v>
      </c>
      <c r="I2" s="2">
        <f t="shared" ref="I2:I7" si="2">G2/H2</f>
        <v>0.15116162846912967</v>
      </c>
      <c r="J2" s="14">
        <f t="shared" ref="J2:J7" si="3">I2*1000</f>
        <v>151.16162846912968</v>
      </c>
    </row>
    <row r="3" spans="1:10" x14ac:dyDescent="0.3">
      <c r="A3" s="27" t="s">
        <v>66</v>
      </c>
      <c r="B3" s="18">
        <v>5</v>
      </c>
      <c r="C3" s="21" t="s">
        <v>27</v>
      </c>
      <c r="D3" s="18">
        <v>6</v>
      </c>
      <c r="E3" s="18">
        <v>6.3</v>
      </c>
      <c r="F3" s="18">
        <f t="shared" si="0"/>
        <v>0.29999999999999982</v>
      </c>
      <c r="G3" s="18">
        <f t="shared" si="1"/>
        <v>0.59999999999999964</v>
      </c>
      <c r="H3" s="2">
        <v>3.8149231115731115</v>
      </c>
      <c r="I3" s="2">
        <f t="shared" si="2"/>
        <v>0.15727708854205066</v>
      </c>
      <c r="J3" s="14">
        <f t="shared" si="3"/>
        <v>157.27708854205068</v>
      </c>
    </row>
    <row r="4" spans="1:10" x14ac:dyDescent="0.3">
      <c r="A4" s="27" t="s">
        <v>67</v>
      </c>
      <c r="B4" s="18">
        <v>5</v>
      </c>
      <c r="C4" s="21" t="s">
        <v>27</v>
      </c>
      <c r="D4" s="18">
        <v>6</v>
      </c>
      <c r="E4" s="18">
        <v>6.3</v>
      </c>
      <c r="F4" s="18">
        <f t="shared" si="0"/>
        <v>0.29999999999999982</v>
      </c>
      <c r="G4" s="18">
        <f t="shared" si="1"/>
        <v>0.59999999999999964</v>
      </c>
      <c r="H4" s="2">
        <v>4.1104081658581659</v>
      </c>
      <c r="I4" s="2">
        <f t="shared" si="2"/>
        <v>0.14597090502683263</v>
      </c>
      <c r="J4" s="14">
        <f t="shared" si="3"/>
        <v>145.97090502683264</v>
      </c>
    </row>
    <row r="5" spans="1:10" x14ac:dyDescent="0.3">
      <c r="A5" s="27" t="s">
        <v>68</v>
      </c>
      <c r="B5" s="18">
        <v>5</v>
      </c>
      <c r="C5" s="21" t="s">
        <v>27</v>
      </c>
      <c r="D5" s="18">
        <v>30</v>
      </c>
      <c r="E5" s="18">
        <v>31</v>
      </c>
      <c r="F5" s="18">
        <f t="shared" si="0"/>
        <v>1</v>
      </c>
      <c r="G5" s="18">
        <f t="shared" si="1"/>
        <v>2</v>
      </c>
      <c r="H5" s="2">
        <v>4.474487964887965</v>
      </c>
      <c r="I5" s="2">
        <f t="shared" si="2"/>
        <v>0.44697851814427159</v>
      </c>
      <c r="J5" s="14">
        <f t="shared" si="3"/>
        <v>446.97851814427156</v>
      </c>
    </row>
    <row r="6" spans="1:10" x14ac:dyDescent="0.3">
      <c r="A6" s="27" t="s">
        <v>69</v>
      </c>
      <c r="B6" s="18">
        <v>5</v>
      </c>
      <c r="C6" s="21" t="s">
        <v>27</v>
      </c>
      <c r="D6" s="18">
        <v>30</v>
      </c>
      <c r="E6" s="18">
        <v>35</v>
      </c>
      <c r="F6" s="18">
        <f t="shared" si="0"/>
        <v>5</v>
      </c>
      <c r="G6" s="18">
        <f t="shared" si="1"/>
        <v>10</v>
      </c>
      <c r="H6" s="2">
        <v>4.2845332871332866</v>
      </c>
      <c r="I6" s="2">
        <f t="shared" si="2"/>
        <v>2.3339764986843741</v>
      </c>
      <c r="J6" s="14">
        <f t="shared" si="3"/>
        <v>2333.9764986843743</v>
      </c>
    </row>
    <row r="7" spans="1:10" x14ac:dyDescent="0.3">
      <c r="A7" s="27" t="s">
        <v>70</v>
      </c>
      <c r="B7" s="18">
        <v>5</v>
      </c>
      <c r="C7" s="21" t="s">
        <v>27</v>
      </c>
      <c r="D7" s="18">
        <v>30</v>
      </c>
      <c r="E7" s="18">
        <v>31.8</v>
      </c>
      <c r="F7" s="18">
        <f t="shared" si="0"/>
        <v>1.8000000000000007</v>
      </c>
      <c r="G7" s="18">
        <f t="shared" si="1"/>
        <v>3.6000000000000014</v>
      </c>
      <c r="H7" s="2">
        <v>4.907162508662509</v>
      </c>
      <c r="I7" s="2">
        <f t="shared" si="2"/>
        <v>0.73362151623163052</v>
      </c>
      <c r="J7" s="14">
        <f t="shared" si="3"/>
        <v>733.62151623163049</v>
      </c>
    </row>
    <row r="8" spans="1:10" x14ac:dyDescent="0.3">
      <c r="A8" s="27" t="s">
        <v>71</v>
      </c>
      <c r="B8" s="18">
        <v>5</v>
      </c>
      <c r="C8" s="21" t="s">
        <v>27</v>
      </c>
      <c r="D8" s="18">
        <v>6</v>
      </c>
      <c r="E8" s="18">
        <v>6.2</v>
      </c>
      <c r="F8" s="18">
        <f t="shared" si="0"/>
        <v>0.20000000000000018</v>
      </c>
      <c r="G8" s="18">
        <f t="shared" si="1"/>
        <v>0.40000000000000036</v>
      </c>
      <c r="H8" s="2">
        <v>4.6749956802956802</v>
      </c>
      <c r="I8" s="2">
        <f>G8/H8</f>
        <v>8.5561576385178931E-2</v>
      </c>
      <c r="J8" s="14">
        <f>I8*1000</f>
        <v>85.561576385178924</v>
      </c>
    </row>
    <row r="9" spans="1:10" x14ac:dyDescent="0.3">
      <c r="A9" s="27" t="s">
        <v>72</v>
      </c>
      <c r="B9" s="18">
        <v>5</v>
      </c>
      <c r="C9" s="21" t="s">
        <v>27</v>
      </c>
      <c r="D9" s="18">
        <v>6</v>
      </c>
      <c r="E9" s="18">
        <v>6.4</v>
      </c>
      <c r="F9" s="18">
        <f t="shared" si="0"/>
        <v>0.40000000000000036</v>
      </c>
      <c r="G9" s="18">
        <f t="shared" si="1"/>
        <v>0.80000000000000071</v>
      </c>
      <c r="H9" s="26">
        <v>5.0496285169785171</v>
      </c>
      <c r="I9" s="2">
        <f>G9/H9</f>
        <v>0.15842749566827277</v>
      </c>
      <c r="J9" s="14">
        <f>I9*1000</f>
        <v>158.42749566827277</v>
      </c>
    </row>
    <row r="10" spans="1:10" x14ac:dyDescent="0.3">
      <c r="A10" s="27" t="s">
        <v>73</v>
      </c>
      <c r="B10" s="18">
        <v>5</v>
      </c>
      <c r="C10" s="21" t="s">
        <v>27</v>
      </c>
      <c r="D10" s="18">
        <v>6</v>
      </c>
      <c r="E10" s="18">
        <v>6.3</v>
      </c>
      <c r="F10" s="18">
        <f t="shared" si="0"/>
        <v>0.29999999999999982</v>
      </c>
      <c r="G10" s="18">
        <f t="shared" si="1"/>
        <v>0.59999999999999964</v>
      </c>
      <c r="H10" s="2">
        <v>7.9042252021252022</v>
      </c>
      <c r="I10" s="2">
        <f>G10/H10</f>
        <v>7.5908768368426319E-2</v>
      </c>
      <c r="J10" s="14">
        <f>I10*1000</f>
        <v>75.908768368426323</v>
      </c>
    </row>
    <row r="11" spans="1:10" x14ac:dyDescent="0.3">
      <c r="A11" s="27" t="s">
        <v>74</v>
      </c>
      <c r="B11" s="18">
        <v>5</v>
      </c>
      <c r="C11" s="21" t="s">
        <v>27</v>
      </c>
      <c r="D11" s="18">
        <v>30</v>
      </c>
      <c r="E11" s="18">
        <v>31.8</v>
      </c>
      <c r="F11" s="18">
        <f t="shared" si="0"/>
        <v>1.8000000000000007</v>
      </c>
      <c r="G11" s="18">
        <f t="shared" si="1"/>
        <v>3.6000000000000014</v>
      </c>
      <c r="H11" s="2">
        <v>8.0414146916146922</v>
      </c>
      <c r="I11" s="2">
        <f>G11/H11</f>
        <v>0.44768242132245167</v>
      </c>
      <c r="J11" s="14">
        <f>I11*1000</f>
        <v>447.68242132245166</v>
      </c>
    </row>
    <row r="12" spans="1:10" x14ac:dyDescent="0.3">
      <c r="A12" s="27" t="s">
        <v>75</v>
      </c>
      <c r="B12" s="18">
        <v>5</v>
      </c>
      <c r="C12" s="21" t="s">
        <v>27</v>
      </c>
      <c r="D12" s="18">
        <v>30</v>
      </c>
      <c r="E12" s="18">
        <v>31.9</v>
      </c>
      <c r="F12" s="18">
        <f t="shared" si="0"/>
        <v>1.8999999999999986</v>
      </c>
      <c r="G12" s="18">
        <f t="shared" si="1"/>
        <v>3.7999999999999972</v>
      </c>
      <c r="H12" s="2">
        <v>7.1391299722799726</v>
      </c>
      <c r="I12" s="2">
        <f t="shared" ref="I12:I37" si="4">G12/H12</f>
        <v>0.53227774459279364</v>
      </c>
      <c r="J12" s="14">
        <f t="shared" ref="J12:J37" si="5">I12*1000</f>
        <v>532.27774459279362</v>
      </c>
    </row>
    <row r="13" spans="1:10" x14ac:dyDescent="0.3">
      <c r="A13" s="27" t="s">
        <v>76</v>
      </c>
      <c r="B13" s="18">
        <v>5</v>
      </c>
      <c r="C13" s="21" t="s">
        <v>27</v>
      </c>
      <c r="D13" s="18">
        <v>6</v>
      </c>
      <c r="E13" s="18">
        <v>6.1</v>
      </c>
      <c r="F13" s="18">
        <f t="shared" si="0"/>
        <v>9.9999999999999645E-2</v>
      </c>
      <c r="G13" s="18">
        <f t="shared" si="1"/>
        <v>0.19999999999999929</v>
      </c>
      <c r="H13" s="2">
        <v>6.6959023908523916</v>
      </c>
      <c r="I13" s="2">
        <f t="shared" si="4"/>
        <v>2.9869013663226234E-2</v>
      </c>
      <c r="J13" s="14">
        <f t="shared" si="5"/>
        <v>29.869013663226234</v>
      </c>
    </row>
    <row r="14" spans="1:10" x14ac:dyDescent="0.3">
      <c r="A14" s="27" t="s">
        <v>77</v>
      </c>
      <c r="B14" s="18">
        <v>5</v>
      </c>
      <c r="C14" s="21" t="s">
        <v>27</v>
      </c>
      <c r="D14" s="18">
        <v>6</v>
      </c>
      <c r="E14" s="18">
        <v>6.1</v>
      </c>
      <c r="F14" s="18">
        <f t="shared" si="0"/>
        <v>9.9999999999999645E-2</v>
      </c>
      <c r="G14" s="18">
        <f t="shared" si="1"/>
        <v>0.19999999999999929</v>
      </c>
      <c r="H14" s="26">
        <v>6.5745424578424583</v>
      </c>
      <c r="I14" s="2">
        <f t="shared" si="4"/>
        <v>3.0420367848020942E-2</v>
      </c>
      <c r="J14" s="14">
        <f t="shared" si="5"/>
        <v>30.420367848020941</v>
      </c>
    </row>
    <row r="15" spans="1:10" x14ac:dyDescent="0.3">
      <c r="A15" s="27" t="s">
        <v>78</v>
      </c>
      <c r="B15" s="18">
        <v>5</v>
      </c>
      <c r="C15" s="21" t="s">
        <v>27</v>
      </c>
      <c r="D15" s="18">
        <v>6</v>
      </c>
      <c r="E15" s="18">
        <v>6.2</v>
      </c>
      <c r="F15" s="18">
        <f t="shared" si="0"/>
        <v>0.20000000000000018</v>
      </c>
      <c r="G15" s="18">
        <f t="shared" si="1"/>
        <v>0.40000000000000036</v>
      </c>
      <c r="H15" s="2">
        <v>6.7433910602910601</v>
      </c>
      <c r="I15" s="2">
        <f t="shared" si="4"/>
        <v>5.9317336993167866E-2</v>
      </c>
      <c r="J15" s="14">
        <f t="shared" si="5"/>
        <v>59.317336993167864</v>
      </c>
    </row>
    <row r="16" spans="1:10" x14ac:dyDescent="0.3">
      <c r="A16" s="27" t="s">
        <v>79</v>
      </c>
      <c r="B16" s="18">
        <v>5</v>
      </c>
      <c r="C16" s="21" t="s">
        <v>27</v>
      </c>
      <c r="D16" s="18">
        <v>30</v>
      </c>
      <c r="E16" s="18">
        <v>31.7</v>
      </c>
      <c r="F16" s="18">
        <f t="shared" si="0"/>
        <v>1.6999999999999993</v>
      </c>
      <c r="G16" s="18">
        <f t="shared" si="1"/>
        <v>3.3999999999999986</v>
      </c>
      <c r="H16" s="2">
        <v>5.4823030607530612</v>
      </c>
      <c r="I16" s="2">
        <f t="shared" si="4"/>
        <v>0.62017731641653662</v>
      </c>
      <c r="J16" s="14">
        <f t="shared" si="5"/>
        <v>620.17731641653666</v>
      </c>
    </row>
    <row r="17" spans="1:10" x14ac:dyDescent="0.3">
      <c r="A17" s="27" t="s">
        <v>80</v>
      </c>
      <c r="B17" s="18">
        <v>5</v>
      </c>
      <c r="C17" s="21" t="s">
        <v>27</v>
      </c>
      <c r="D17" s="18">
        <v>30</v>
      </c>
      <c r="E17" s="18">
        <v>31</v>
      </c>
      <c r="F17" s="18">
        <f t="shared" si="0"/>
        <v>1</v>
      </c>
      <c r="G17" s="18">
        <f t="shared" si="1"/>
        <v>2</v>
      </c>
      <c r="H17" s="2">
        <v>7.3185316123816122</v>
      </c>
      <c r="I17" s="2">
        <f t="shared" si="4"/>
        <v>0.27327886329224393</v>
      </c>
      <c r="J17" s="14">
        <f t="shared" si="5"/>
        <v>273.27886329224395</v>
      </c>
    </row>
    <row r="18" spans="1:10" x14ac:dyDescent="0.3">
      <c r="A18" s="27" t="s">
        <v>81</v>
      </c>
      <c r="B18" s="18">
        <v>5</v>
      </c>
      <c r="C18" s="21" t="s">
        <v>27</v>
      </c>
      <c r="D18" s="18">
        <v>30</v>
      </c>
      <c r="E18" s="18">
        <v>31.5</v>
      </c>
      <c r="F18" s="18">
        <f t="shared" si="0"/>
        <v>1.5</v>
      </c>
      <c r="G18" s="18">
        <f t="shared" si="1"/>
        <v>3</v>
      </c>
      <c r="H18" s="2">
        <v>5.6669812196812197</v>
      </c>
      <c r="I18" s="2">
        <f t="shared" si="4"/>
        <v>0.52938237903120433</v>
      </c>
      <c r="J18" s="14">
        <f t="shared" si="5"/>
        <v>529.38237903120432</v>
      </c>
    </row>
    <row r="19" spans="1:10" x14ac:dyDescent="0.3">
      <c r="A19" s="27" t="s">
        <v>82</v>
      </c>
      <c r="B19" s="18">
        <v>5</v>
      </c>
      <c r="C19" s="21" t="s">
        <v>27</v>
      </c>
      <c r="D19" s="18">
        <v>6</v>
      </c>
      <c r="E19" s="18">
        <v>6.2</v>
      </c>
      <c r="F19" s="18">
        <f t="shared" si="0"/>
        <v>0.20000000000000018</v>
      </c>
      <c r="G19" s="18">
        <f t="shared" si="1"/>
        <v>0.40000000000000036</v>
      </c>
      <c r="H19" s="2">
        <v>5.9149776045276043</v>
      </c>
      <c r="I19" s="2">
        <f t="shared" si="4"/>
        <v>6.7624939051979069E-2</v>
      </c>
      <c r="J19" s="14">
        <f t="shared" si="5"/>
        <v>67.624939051979069</v>
      </c>
    </row>
    <row r="20" spans="1:10" x14ac:dyDescent="0.3">
      <c r="A20" s="27" t="s">
        <v>83</v>
      </c>
      <c r="B20" s="18">
        <v>5</v>
      </c>
      <c r="C20" s="21" t="s">
        <v>27</v>
      </c>
      <c r="D20" s="18">
        <v>6</v>
      </c>
      <c r="E20" s="18">
        <v>6.3</v>
      </c>
      <c r="F20" s="18">
        <f t="shared" si="0"/>
        <v>0.29999999999999982</v>
      </c>
      <c r="G20" s="18">
        <f t="shared" si="1"/>
        <v>0.59999999999999964</v>
      </c>
      <c r="H20" s="2">
        <v>6.0574436128436133</v>
      </c>
      <c r="I20" s="2">
        <f t="shared" si="4"/>
        <v>9.9051685553922131E-2</v>
      </c>
      <c r="J20" s="14">
        <f t="shared" si="5"/>
        <v>99.051685553922127</v>
      </c>
    </row>
    <row r="21" spans="1:10" x14ac:dyDescent="0.3">
      <c r="A21" s="27" t="s">
        <v>84</v>
      </c>
      <c r="B21" s="18">
        <v>5</v>
      </c>
      <c r="C21" s="21" t="s">
        <v>27</v>
      </c>
      <c r="D21" s="18">
        <v>6</v>
      </c>
      <c r="E21" s="18">
        <v>6.4</v>
      </c>
      <c r="F21" s="18">
        <f t="shared" si="0"/>
        <v>0.40000000000000036</v>
      </c>
      <c r="G21" s="18">
        <f t="shared" si="1"/>
        <v>0.80000000000000071</v>
      </c>
      <c r="H21" s="2">
        <v>6.3159930353430349</v>
      </c>
      <c r="I21" s="2">
        <f t="shared" si="4"/>
        <v>0.12666258425608778</v>
      </c>
      <c r="J21" s="14">
        <f t="shared" si="5"/>
        <v>126.66258425608778</v>
      </c>
    </row>
    <row r="22" spans="1:10" x14ac:dyDescent="0.3">
      <c r="A22" s="27" t="s">
        <v>85</v>
      </c>
      <c r="B22" s="18">
        <v>5</v>
      </c>
      <c r="C22" s="21" t="s">
        <v>27</v>
      </c>
      <c r="D22" s="18">
        <v>6</v>
      </c>
      <c r="E22" s="18">
        <v>7.1</v>
      </c>
      <c r="F22" s="18">
        <f t="shared" si="0"/>
        <v>1.0999999999999996</v>
      </c>
      <c r="G22" s="18">
        <f t="shared" si="1"/>
        <v>2.1999999999999993</v>
      </c>
      <c r="H22" s="2">
        <v>5.9044245668745665</v>
      </c>
      <c r="I22" s="2">
        <f t="shared" si="4"/>
        <v>0.37260193183644003</v>
      </c>
      <c r="J22" s="14">
        <f t="shared" si="5"/>
        <v>372.60193183644003</v>
      </c>
    </row>
    <row r="23" spans="1:10" x14ac:dyDescent="0.3">
      <c r="A23" s="27" t="s">
        <v>86</v>
      </c>
      <c r="B23" s="18">
        <v>5</v>
      </c>
      <c r="C23" s="21" t="s">
        <v>27</v>
      </c>
      <c r="D23" s="18">
        <v>30</v>
      </c>
      <c r="E23" s="18">
        <v>31.2</v>
      </c>
      <c r="F23" s="18">
        <f t="shared" si="0"/>
        <v>1.1999999999999993</v>
      </c>
      <c r="G23" s="18">
        <f t="shared" si="1"/>
        <v>2.3999999999999986</v>
      </c>
      <c r="H23" s="2">
        <v>6.5481598637098637</v>
      </c>
      <c r="I23" s="2">
        <f t="shared" si="4"/>
        <v>0.36651518135665634</v>
      </c>
      <c r="J23" s="14">
        <f t="shared" si="5"/>
        <v>366.51518135665634</v>
      </c>
    </row>
    <row r="24" spans="1:10" x14ac:dyDescent="0.3">
      <c r="A24" s="27" t="s">
        <v>87</v>
      </c>
      <c r="B24" s="18">
        <v>5</v>
      </c>
      <c r="C24" s="21" t="s">
        <v>27</v>
      </c>
      <c r="D24" s="18">
        <v>30</v>
      </c>
      <c r="E24" s="18">
        <v>31.3</v>
      </c>
      <c r="F24" s="18">
        <f t="shared" si="0"/>
        <v>1.3000000000000007</v>
      </c>
      <c r="G24" s="18">
        <f t="shared" si="1"/>
        <v>2.6000000000000014</v>
      </c>
      <c r="H24" s="2">
        <v>6.2421217717717719</v>
      </c>
      <c r="I24" s="2">
        <f t="shared" si="4"/>
        <v>0.41652503668828844</v>
      </c>
      <c r="J24" s="14">
        <f t="shared" si="5"/>
        <v>416.52503668828842</v>
      </c>
    </row>
    <row r="25" spans="1:10" x14ac:dyDescent="0.3">
      <c r="A25" s="27" t="s">
        <v>88</v>
      </c>
      <c r="B25" s="18">
        <v>5</v>
      </c>
      <c r="C25" s="21" t="s">
        <v>27</v>
      </c>
      <c r="D25" s="18">
        <v>30</v>
      </c>
      <c r="E25" s="18">
        <v>30.8</v>
      </c>
      <c r="F25" s="18">
        <f t="shared" si="0"/>
        <v>0.80000000000000071</v>
      </c>
      <c r="G25" s="18">
        <f t="shared" si="1"/>
        <v>1.6000000000000014</v>
      </c>
      <c r="H25" s="2">
        <v>6.5639894201894204</v>
      </c>
      <c r="I25" s="2">
        <f t="shared" si="4"/>
        <v>0.24375420153462549</v>
      </c>
      <c r="J25" s="14">
        <f t="shared" si="5"/>
        <v>243.75420153462548</v>
      </c>
    </row>
    <row r="26" spans="1:10" x14ac:dyDescent="0.3">
      <c r="A26" s="27" t="s">
        <v>89</v>
      </c>
      <c r="B26" s="18">
        <v>5</v>
      </c>
      <c r="C26" s="21" t="s">
        <v>27</v>
      </c>
      <c r="D26" s="18">
        <v>6</v>
      </c>
      <c r="E26" s="18">
        <v>6.3</v>
      </c>
      <c r="F26" s="18">
        <f t="shared" si="0"/>
        <v>0.29999999999999982</v>
      </c>
      <c r="G26" s="18">
        <f t="shared" si="1"/>
        <v>0.59999999999999964</v>
      </c>
      <c r="H26" s="2">
        <v>7.9042252021252022</v>
      </c>
      <c r="I26" s="2">
        <f t="shared" si="4"/>
        <v>7.5908768368426319E-2</v>
      </c>
      <c r="J26" s="14">
        <f t="shared" si="5"/>
        <v>75.908768368426323</v>
      </c>
    </row>
    <row r="27" spans="1:10" x14ac:dyDescent="0.3">
      <c r="A27" s="27" t="s">
        <v>90</v>
      </c>
      <c r="B27" s="18">
        <v>5</v>
      </c>
      <c r="C27" s="21" t="s">
        <v>27</v>
      </c>
      <c r="D27" s="18">
        <v>6</v>
      </c>
      <c r="E27" s="18">
        <v>6.2</v>
      </c>
      <c r="F27" s="18">
        <f t="shared" si="0"/>
        <v>0.20000000000000018</v>
      </c>
      <c r="G27" s="18">
        <f t="shared" si="1"/>
        <v>0.40000000000000036</v>
      </c>
      <c r="H27" s="2">
        <v>6.015231462231462</v>
      </c>
      <c r="I27" s="2">
        <f t="shared" si="4"/>
        <v>6.6497856734446081E-2</v>
      </c>
      <c r="J27" s="14">
        <f t="shared" si="5"/>
        <v>66.497856734446088</v>
      </c>
    </row>
    <row r="28" spans="1:10" x14ac:dyDescent="0.3">
      <c r="A28" s="27" t="s">
        <v>91</v>
      </c>
      <c r="B28" s="18">
        <v>5</v>
      </c>
      <c r="C28" s="21" t="s">
        <v>27</v>
      </c>
      <c r="D28" s="18">
        <v>6</v>
      </c>
      <c r="E28" s="18">
        <v>6.3</v>
      </c>
      <c r="F28" s="18">
        <f t="shared" si="0"/>
        <v>0.29999999999999982</v>
      </c>
      <c r="G28" s="18">
        <f t="shared" si="1"/>
        <v>0.59999999999999964</v>
      </c>
      <c r="H28" s="2">
        <v>6.9386222568722564</v>
      </c>
      <c r="I28" s="2">
        <f t="shared" si="4"/>
        <v>8.6472498110952575E-2</v>
      </c>
      <c r="J28" s="14">
        <f t="shared" si="5"/>
        <v>86.472498110952571</v>
      </c>
    </row>
    <row r="29" spans="1:10" x14ac:dyDescent="0.3">
      <c r="A29" s="27" t="s">
        <v>92</v>
      </c>
      <c r="B29" s="18">
        <v>5</v>
      </c>
      <c r="C29" s="21" t="s">
        <v>27</v>
      </c>
      <c r="D29" s="18">
        <v>6</v>
      </c>
      <c r="E29" s="18">
        <v>6.1</v>
      </c>
      <c r="F29" s="18">
        <f t="shared" si="0"/>
        <v>9.9999999999999645E-2</v>
      </c>
      <c r="G29" s="18">
        <f t="shared" si="1"/>
        <v>0.19999999999999929</v>
      </c>
      <c r="H29" s="2">
        <v>5.9255306421806422</v>
      </c>
      <c r="I29" s="2">
        <f t="shared" si="4"/>
        <v>3.3752251414634102E-2</v>
      </c>
      <c r="J29" s="14">
        <f t="shared" si="5"/>
        <v>33.752251414634102</v>
      </c>
    </row>
    <row r="30" spans="1:10" x14ac:dyDescent="0.3">
      <c r="A30" s="27" t="s">
        <v>93</v>
      </c>
      <c r="B30" s="18">
        <v>5</v>
      </c>
      <c r="C30" s="21" t="s">
        <v>27</v>
      </c>
      <c r="D30" s="18">
        <v>30</v>
      </c>
      <c r="E30" s="18">
        <v>30.5</v>
      </c>
      <c r="F30" s="18">
        <f t="shared" si="0"/>
        <v>0.5</v>
      </c>
      <c r="G30" s="18">
        <f t="shared" si="1"/>
        <v>1</v>
      </c>
      <c r="H30" s="2">
        <v>7.0863647840147834</v>
      </c>
      <c r="I30" s="2">
        <f t="shared" si="4"/>
        <v>0.14111607721010511</v>
      </c>
      <c r="J30" s="14">
        <f t="shared" si="5"/>
        <v>141.11607721010512</v>
      </c>
    </row>
    <row r="31" spans="1:10" x14ac:dyDescent="0.3">
      <c r="A31" s="27" t="s">
        <v>94</v>
      </c>
      <c r="B31" s="18">
        <v>5</v>
      </c>
      <c r="C31" s="21" t="s">
        <v>27</v>
      </c>
      <c r="D31" s="18">
        <v>30</v>
      </c>
      <c r="E31" s="18">
        <v>30.3</v>
      </c>
      <c r="F31" s="18">
        <f t="shared" si="0"/>
        <v>0.30000000000000071</v>
      </c>
      <c r="G31" s="18">
        <f t="shared" si="1"/>
        <v>0.60000000000000142</v>
      </c>
      <c r="H31" s="2">
        <v>5.9149776045276043</v>
      </c>
      <c r="I31" s="2">
        <f t="shared" si="4"/>
        <v>0.10143740857796875</v>
      </c>
      <c r="J31" s="14">
        <f t="shared" si="5"/>
        <v>101.43740857796875</v>
      </c>
    </row>
    <row r="32" spans="1:10" x14ac:dyDescent="0.3">
      <c r="A32" s="27" t="s">
        <v>95</v>
      </c>
      <c r="B32" s="18">
        <v>5</v>
      </c>
      <c r="C32" s="21" t="s">
        <v>27</v>
      </c>
      <c r="D32" s="18">
        <v>6</v>
      </c>
      <c r="E32" s="18">
        <v>6.7</v>
      </c>
      <c r="F32" s="18">
        <f t="shared" si="0"/>
        <v>0.70000000000000018</v>
      </c>
      <c r="G32" s="18">
        <f t="shared" si="1"/>
        <v>1.4000000000000004</v>
      </c>
      <c r="H32" s="2">
        <v>5.9097010857010863</v>
      </c>
      <c r="I32" s="2">
        <f t="shared" si="4"/>
        <v>0.23689861461646397</v>
      </c>
      <c r="J32" s="14">
        <f t="shared" si="5"/>
        <v>236.89861461646396</v>
      </c>
    </row>
    <row r="33" spans="1:10" x14ac:dyDescent="0.3">
      <c r="A33" s="27" t="s">
        <v>96</v>
      </c>
      <c r="B33" s="18">
        <v>5</v>
      </c>
      <c r="C33" s="21" t="s">
        <v>27</v>
      </c>
      <c r="D33" s="18">
        <v>6</v>
      </c>
      <c r="E33" s="18">
        <v>6.2</v>
      </c>
      <c r="F33" s="18">
        <f t="shared" si="0"/>
        <v>0.20000000000000018</v>
      </c>
      <c r="G33" s="18">
        <f t="shared" si="1"/>
        <v>0.40000000000000036</v>
      </c>
      <c r="H33" s="2">
        <v>6.8067092862092853</v>
      </c>
      <c r="I33" s="2">
        <f t="shared" si="4"/>
        <v>5.8765547811836072E-2</v>
      </c>
      <c r="J33" s="14">
        <f t="shared" si="5"/>
        <v>58.765547811836072</v>
      </c>
    </row>
    <row r="34" spans="1:10" x14ac:dyDescent="0.3">
      <c r="A34" s="27" t="s">
        <v>97</v>
      </c>
      <c r="B34" s="18">
        <v>5</v>
      </c>
      <c r="C34" s="21" t="s">
        <v>27</v>
      </c>
      <c r="D34" s="18">
        <v>6</v>
      </c>
      <c r="E34" s="18">
        <v>6.2</v>
      </c>
      <c r="F34" s="18">
        <f t="shared" si="0"/>
        <v>0.20000000000000018</v>
      </c>
      <c r="G34" s="18">
        <f t="shared" si="1"/>
        <v>0.40000000000000036</v>
      </c>
      <c r="H34" s="2">
        <v>6.5059477130977124</v>
      </c>
      <c r="I34" s="2">
        <f t="shared" si="4"/>
        <v>6.148220330678713E-2</v>
      </c>
      <c r="J34" s="14">
        <f t="shared" si="5"/>
        <v>61.482203306787127</v>
      </c>
    </row>
    <row r="35" spans="1:10" x14ac:dyDescent="0.3">
      <c r="A35" s="27" t="s">
        <v>98</v>
      </c>
      <c r="B35" s="18">
        <v>5</v>
      </c>
      <c r="C35" s="21" t="s">
        <v>27</v>
      </c>
      <c r="D35" s="18">
        <v>30</v>
      </c>
      <c r="E35" s="18">
        <v>32.1</v>
      </c>
      <c r="F35" s="18">
        <f t="shared" si="0"/>
        <v>2.1000000000000014</v>
      </c>
      <c r="G35" s="18">
        <f t="shared" si="1"/>
        <v>4.2000000000000028</v>
      </c>
      <c r="H35" s="2">
        <v>6.5217772695772691</v>
      </c>
      <c r="I35" s="2">
        <f t="shared" si="4"/>
        <v>0.64399623390883443</v>
      </c>
      <c r="J35" s="14">
        <f t="shared" si="5"/>
        <v>643.99623390883437</v>
      </c>
    </row>
    <row r="36" spans="1:10" x14ac:dyDescent="0.3">
      <c r="A36" s="27" t="s">
        <v>99</v>
      </c>
      <c r="B36" s="18">
        <v>5</v>
      </c>
      <c r="C36" s="21" t="s">
        <v>27</v>
      </c>
      <c r="D36" s="18">
        <v>6</v>
      </c>
      <c r="E36" s="18">
        <v>6.3</v>
      </c>
      <c r="F36" s="18">
        <f t="shared" si="0"/>
        <v>0.29999999999999982</v>
      </c>
      <c r="G36" s="18">
        <f t="shared" si="1"/>
        <v>0.59999999999999964</v>
      </c>
      <c r="H36" s="2">
        <v>8.5796196119196111</v>
      </c>
      <c r="I36" s="2">
        <f t="shared" si="4"/>
        <v>6.9933170366483777E-2</v>
      </c>
      <c r="J36" s="14">
        <f t="shared" si="5"/>
        <v>69.933170366483779</v>
      </c>
    </row>
    <row r="37" spans="1:10" x14ac:dyDescent="0.3">
      <c r="A37" s="27" t="s">
        <v>100</v>
      </c>
      <c r="B37" s="18">
        <v>5</v>
      </c>
      <c r="C37" s="21" t="s">
        <v>27</v>
      </c>
      <c r="D37" s="18">
        <v>6</v>
      </c>
      <c r="E37" s="18">
        <v>6.4</v>
      </c>
      <c r="F37" s="18">
        <f t="shared" si="0"/>
        <v>0.40000000000000036</v>
      </c>
      <c r="G37" s="18">
        <f t="shared" si="1"/>
        <v>0.80000000000000071</v>
      </c>
      <c r="H37" s="2">
        <v>5.2923483829983828</v>
      </c>
      <c r="I37" s="2">
        <f t="shared" si="4"/>
        <v>0.15116162846912967</v>
      </c>
      <c r="J37" s="14">
        <f t="shared" si="5"/>
        <v>151.16162846912968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zoomScaleNormal="100" workbookViewId="0">
      <pane xSplit="1" ySplit="3" topLeftCell="B16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11.453125" defaultRowHeight="12" x14ac:dyDescent="0.3"/>
  <cols>
    <col min="1" max="1" width="11.453125" style="1"/>
    <col min="2" max="7" width="11.453125" style="1" customWidth="1"/>
    <col min="8" max="8" width="9.36328125" style="1" customWidth="1"/>
    <col min="9" max="9" width="15.1796875" style="1" customWidth="1"/>
    <col min="10" max="10" width="14.453125" style="1" customWidth="1"/>
    <col min="11" max="11" width="17.7265625" style="1" customWidth="1"/>
    <col min="12" max="16" width="11.453125" style="1" customWidth="1"/>
    <col min="17" max="17" width="11.81640625" style="1" customWidth="1"/>
    <col min="18" max="18" width="15.08984375" style="1" customWidth="1"/>
    <col min="19" max="19" width="11.453125" style="1" customWidth="1"/>
    <col min="20" max="20" width="11.90625" style="1" bestFit="1" customWidth="1"/>
    <col min="21" max="23" width="11.453125" style="1"/>
    <col min="24" max="24" width="13" style="1" bestFit="1" customWidth="1"/>
    <col min="25" max="25" width="11.36328125" style="1" bestFit="1" customWidth="1"/>
    <col min="26" max="26" width="18.81640625" style="1" bestFit="1" customWidth="1"/>
    <col min="27" max="16384" width="11.453125" style="1"/>
  </cols>
  <sheetData>
    <row r="1" spans="1:26" x14ac:dyDescent="0.3">
      <c r="A1" s="8"/>
      <c r="B1" s="17"/>
      <c r="C1" s="9"/>
      <c r="D1" s="10"/>
      <c r="E1" s="32" t="s">
        <v>23</v>
      </c>
      <c r="F1" s="33"/>
      <c r="G1" s="33"/>
      <c r="H1" s="33"/>
      <c r="I1" s="33"/>
      <c r="J1" s="33"/>
      <c r="K1" s="34"/>
      <c r="L1" s="35" t="s">
        <v>24</v>
      </c>
      <c r="M1" s="36"/>
      <c r="N1" s="36"/>
      <c r="O1" s="36"/>
      <c r="P1" s="36"/>
      <c r="Q1" s="36"/>
      <c r="R1" s="37"/>
      <c r="S1" s="38" t="s">
        <v>25</v>
      </c>
      <c r="T1" s="39"/>
      <c r="U1" s="39"/>
      <c r="V1" s="39"/>
      <c r="W1" s="39"/>
      <c r="X1" s="39"/>
      <c r="Y1" s="39"/>
      <c r="Z1" s="40"/>
    </row>
    <row r="2" spans="1:26" ht="15" customHeight="1" x14ac:dyDescent="0.3">
      <c r="A2" s="41" t="s">
        <v>26</v>
      </c>
      <c r="B2" s="41" t="s">
        <v>0</v>
      </c>
      <c r="C2" s="31" t="s">
        <v>9</v>
      </c>
      <c r="D2" s="43"/>
      <c r="E2" s="30" t="s">
        <v>10</v>
      </c>
      <c r="F2" s="31"/>
      <c r="G2" s="44"/>
      <c r="H2" s="44"/>
      <c r="I2" s="44"/>
      <c r="J2" s="44"/>
      <c r="K2" s="45"/>
      <c r="L2" s="5"/>
      <c r="M2" s="30" t="s">
        <v>10</v>
      </c>
      <c r="N2" s="31"/>
      <c r="O2" s="44"/>
      <c r="P2" s="44"/>
      <c r="Q2" s="44"/>
      <c r="R2" s="45"/>
      <c r="S2" s="5"/>
      <c r="T2" s="30" t="s">
        <v>10</v>
      </c>
      <c r="U2" s="31"/>
      <c r="V2" s="24"/>
      <c r="W2" s="24"/>
      <c r="X2" s="24"/>
      <c r="Y2" s="24"/>
      <c r="Z2" s="25"/>
    </row>
    <row r="3" spans="1:26" x14ac:dyDescent="0.3">
      <c r="A3" s="42"/>
      <c r="B3" s="42"/>
      <c r="C3" s="24" t="s">
        <v>11</v>
      </c>
      <c r="D3" s="12" t="s">
        <v>12</v>
      </c>
      <c r="E3" s="5" t="s">
        <v>11</v>
      </c>
      <c r="F3" s="24" t="s">
        <v>12</v>
      </c>
      <c r="G3" s="24" t="s">
        <v>13</v>
      </c>
      <c r="H3" s="24" t="s">
        <v>14</v>
      </c>
      <c r="I3" s="11" t="s">
        <v>6</v>
      </c>
      <c r="J3" s="24" t="s">
        <v>15</v>
      </c>
      <c r="K3" s="15" t="s">
        <v>16</v>
      </c>
      <c r="L3" s="5" t="s">
        <v>17</v>
      </c>
      <c r="M3" s="24" t="s">
        <v>11</v>
      </c>
      <c r="N3" s="24" t="s">
        <v>12</v>
      </c>
      <c r="O3" s="24" t="s">
        <v>13</v>
      </c>
      <c r="P3" s="24" t="s">
        <v>14</v>
      </c>
      <c r="Q3" s="24" t="s">
        <v>18</v>
      </c>
      <c r="R3" s="15" t="s">
        <v>19</v>
      </c>
      <c r="S3" s="5" t="s">
        <v>17</v>
      </c>
      <c r="T3" s="24" t="s">
        <v>11</v>
      </c>
      <c r="U3" s="24" t="s">
        <v>12</v>
      </c>
      <c r="V3" s="24" t="s">
        <v>13</v>
      </c>
      <c r="W3" s="24" t="s">
        <v>14</v>
      </c>
      <c r="X3" s="24" t="s">
        <v>20</v>
      </c>
      <c r="Y3" s="24" t="s">
        <v>21</v>
      </c>
      <c r="Z3" s="15" t="s">
        <v>22</v>
      </c>
    </row>
    <row r="4" spans="1:26" x14ac:dyDescent="0.3">
      <c r="A4" s="27" t="s">
        <v>65</v>
      </c>
      <c r="B4" s="18">
        <v>5</v>
      </c>
      <c r="C4" s="2">
        <v>17.775600000000001</v>
      </c>
      <c r="D4" s="6">
        <v>17.775600000000001</v>
      </c>
      <c r="E4" s="7">
        <v>17.905899999999999</v>
      </c>
      <c r="F4" s="2">
        <v>17.905899999999999</v>
      </c>
      <c r="G4" s="2">
        <f>(AVERAGE(E4:F4)-AVERAGE(C4,D4))</f>
        <v>0.13029999999999831</v>
      </c>
      <c r="H4" s="2">
        <f>G4*2</f>
        <v>0.26059999999999661</v>
      </c>
      <c r="I4" s="2">
        <v>5.2923483829983828</v>
      </c>
      <c r="J4" s="2">
        <f t="shared" ref="J4:J13" si="0">H4/I4</f>
        <v>4.9240900473818308E-2</v>
      </c>
      <c r="K4" s="14">
        <f t="shared" ref="K4:K13" si="1">J4*1000</f>
        <v>49.240900473818307</v>
      </c>
      <c r="L4" s="7">
        <f t="shared" ref="L4:L39" si="2">AVERAGE(C4,D4)</f>
        <v>17.775600000000001</v>
      </c>
      <c r="M4" s="2">
        <v>17.788900000000002</v>
      </c>
      <c r="N4" s="2">
        <v>17.788900000000002</v>
      </c>
      <c r="O4" s="2">
        <f>AVERAGE(M4,N4)-L4</f>
        <v>1.3300000000000978E-2</v>
      </c>
      <c r="P4" s="2">
        <f>O4*2</f>
        <v>2.6600000000001955E-2</v>
      </c>
      <c r="Q4" s="2">
        <f t="shared" ref="Q4:Q13" si="3">P4/I4</f>
        <v>5.0261241465989264E-3</v>
      </c>
      <c r="R4" s="14">
        <f>Q4*1000</f>
        <v>5.0261241465989261</v>
      </c>
      <c r="S4" s="7">
        <f>L4</f>
        <v>17.775600000000001</v>
      </c>
      <c r="T4" s="2">
        <v>17.7806</v>
      </c>
      <c r="U4" s="2">
        <v>17.7807</v>
      </c>
      <c r="V4" s="2">
        <f>AVERAGE(T4,U4)-S4</f>
        <v>5.0500000000006651E-3</v>
      </c>
      <c r="W4" s="2">
        <f>V4*2</f>
        <v>1.010000000000133E-2</v>
      </c>
      <c r="X4" s="2">
        <f t="shared" ref="X4:X10" si="4">W4/I4</f>
        <v>1.9084155594230117E-3</v>
      </c>
      <c r="Y4" s="2">
        <f t="shared" ref="Y4:Y10" si="5">Q4-X4</f>
        <v>3.1177085871759149E-3</v>
      </c>
      <c r="Z4" s="14">
        <f>Y4*1000</f>
        <v>3.1177085871759149</v>
      </c>
    </row>
    <row r="5" spans="1:26" x14ac:dyDescent="0.3">
      <c r="A5" s="27" t="s">
        <v>66</v>
      </c>
      <c r="B5" s="18">
        <v>5</v>
      </c>
      <c r="C5" s="2">
        <v>8.8983000000000008</v>
      </c>
      <c r="D5" s="6">
        <v>8.8983000000000008</v>
      </c>
      <c r="E5" s="7">
        <v>8.907</v>
      </c>
      <c r="F5" s="2">
        <v>8.9069000000000003</v>
      </c>
      <c r="G5" s="2">
        <f t="shared" ref="G5:G31" si="6">(AVERAGE(E5:F5)-AVERAGE(C5,D5))</f>
        <v>8.6499999999993804E-3</v>
      </c>
      <c r="H5" s="2">
        <f t="shared" ref="H5:H31" si="7">G5*2</f>
        <v>1.7299999999998761E-2</v>
      </c>
      <c r="I5" s="2">
        <v>3.8149231115731115</v>
      </c>
      <c r="J5" s="2">
        <f t="shared" si="0"/>
        <v>4.5348227196288053E-3</v>
      </c>
      <c r="K5" s="14">
        <f t="shared" si="1"/>
        <v>4.5348227196288056</v>
      </c>
      <c r="L5" s="7">
        <f t="shared" si="2"/>
        <v>8.8983000000000008</v>
      </c>
      <c r="M5" s="2">
        <v>8.9062000000000001</v>
      </c>
      <c r="N5" s="2">
        <v>8.9062000000000001</v>
      </c>
      <c r="O5" s="2">
        <f t="shared" ref="O5:O17" si="8">AVERAGE(M5,N5)-L5</f>
        <v>7.899999999999352E-3</v>
      </c>
      <c r="P5" s="2">
        <f t="shared" ref="P5:P17" si="9">O5*2</f>
        <v>1.5799999999998704E-2</v>
      </c>
      <c r="Q5" s="2">
        <f t="shared" si="3"/>
        <v>4.1416299982736634E-3</v>
      </c>
      <c r="R5" s="14">
        <f t="shared" ref="R5:R13" si="10">Q5*1000</f>
        <v>4.1416299982736637</v>
      </c>
      <c r="S5" s="7">
        <f t="shared" ref="S5:S39" si="11">L5</f>
        <v>8.8983000000000008</v>
      </c>
      <c r="T5" s="2">
        <v>8.8986999999999998</v>
      </c>
      <c r="U5" s="2">
        <v>8.8986999999999998</v>
      </c>
      <c r="V5" s="2">
        <f t="shared" ref="V5:V10" si="12">AVERAGE(T5,U5)-S5</f>
        <v>3.9999999999906777E-4</v>
      </c>
      <c r="W5" s="2">
        <f t="shared" ref="W5:W10" si="13">V5*2</f>
        <v>7.9999999999813554E-4</v>
      </c>
      <c r="X5" s="2">
        <f t="shared" si="4"/>
        <v>2.097027847222456E-4</v>
      </c>
      <c r="Y5" s="2">
        <f t="shared" si="5"/>
        <v>3.9319272135514179E-3</v>
      </c>
      <c r="Z5" s="14">
        <f>Y5*1000</f>
        <v>3.9319272135514178</v>
      </c>
    </row>
    <row r="6" spans="1:26" x14ac:dyDescent="0.3">
      <c r="A6" s="27" t="s">
        <v>67</v>
      </c>
      <c r="B6" s="18">
        <v>5</v>
      </c>
      <c r="C6" s="2">
        <v>30.094100000000001</v>
      </c>
      <c r="D6" s="6">
        <v>30.094200000000001</v>
      </c>
      <c r="E6" s="7">
        <v>30.134499999999999</v>
      </c>
      <c r="F6" s="2">
        <v>30.134399999999999</v>
      </c>
      <c r="G6" s="2">
        <f t="shared" si="6"/>
        <v>4.0300000000002001E-2</v>
      </c>
      <c r="H6" s="2">
        <f t="shared" si="7"/>
        <v>8.0600000000004002E-2</v>
      </c>
      <c r="I6" s="2">
        <v>4.1104081658581659</v>
      </c>
      <c r="J6" s="2">
        <f t="shared" si="0"/>
        <v>1.9608758241938834E-2</v>
      </c>
      <c r="K6" s="14">
        <f t="shared" si="1"/>
        <v>19.608758241938833</v>
      </c>
      <c r="L6" s="7">
        <f t="shared" si="2"/>
        <v>30.094149999999999</v>
      </c>
      <c r="M6" s="2">
        <v>30.1098</v>
      </c>
      <c r="N6" s="2">
        <v>30.1097</v>
      </c>
      <c r="O6" s="2">
        <f t="shared" si="8"/>
        <v>1.559999999999917E-2</v>
      </c>
      <c r="P6" s="2">
        <f t="shared" si="9"/>
        <v>3.119999999999834E-2</v>
      </c>
      <c r="Q6" s="2">
        <f t="shared" si="3"/>
        <v>7.5904870613948978E-3</v>
      </c>
      <c r="R6" s="14">
        <f t="shared" si="10"/>
        <v>7.5904870613948976</v>
      </c>
      <c r="S6" s="7">
        <f t="shared" si="11"/>
        <v>30.094149999999999</v>
      </c>
      <c r="T6" s="2">
        <v>30.097200000000001</v>
      </c>
      <c r="U6" s="2">
        <v>30.097200000000001</v>
      </c>
      <c r="V6" s="2">
        <f t="shared" si="12"/>
        <v>3.0500000000017735E-3</v>
      </c>
      <c r="W6" s="2">
        <f t="shared" si="13"/>
        <v>6.100000000003547E-3</v>
      </c>
      <c r="X6" s="2">
        <f t="shared" si="4"/>
        <v>1.4840375344403289E-3</v>
      </c>
      <c r="Y6" s="2">
        <f t="shared" si="5"/>
        <v>6.1064495269545684E-3</v>
      </c>
      <c r="Z6" s="14">
        <f t="shared" ref="Z6:Z17" si="14">Y6*1000</f>
        <v>6.1064495269545684</v>
      </c>
    </row>
    <row r="7" spans="1:26" x14ac:dyDescent="0.3">
      <c r="A7" s="27" t="s">
        <v>68</v>
      </c>
      <c r="B7" s="18">
        <v>5</v>
      </c>
      <c r="C7" s="2">
        <v>23.668099999999999</v>
      </c>
      <c r="D7" s="6">
        <v>23.668199999999999</v>
      </c>
      <c r="E7" s="7">
        <v>24.411200000000001</v>
      </c>
      <c r="F7" s="2">
        <v>24.411100000000001</v>
      </c>
      <c r="G7" s="2">
        <f t="shared" si="6"/>
        <v>0.7430000000000021</v>
      </c>
      <c r="H7" s="2">
        <f t="shared" si="7"/>
        <v>1.4860000000000042</v>
      </c>
      <c r="I7" s="2">
        <v>4.474487964887965</v>
      </c>
      <c r="J7" s="2">
        <f t="shared" si="0"/>
        <v>0.3321050389811947</v>
      </c>
      <c r="K7" s="14">
        <f t="shared" si="1"/>
        <v>332.1050389811947</v>
      </c>
      <c r="L7" s="7">
        <f t="shared" si="2"/>
        <v>23.668149999999997</v>
      </c>
      <c r="M7" s="2">
        <v>23.751200000000001</v>
      </c>
      <c r="N7" s="2">
        <v>23.751200000000001</v>
      </c>
      <c r="O7" s="2">
        <f t="shared" si="8"/>
        <v>8.3050000000003621E-2</v>
      </c>
      <c r="P7" s="2">
        <f t="shared" si="9"/>
        <v>0.16610000000000724</v>
      </c>
      <c r="Q7" s="2">
        <f t="shared" si="3"/>
        <v>3.7121565931883371E-2</v>
      </c>
      <c r="R7" s="14">
        <f t="shared" si="10"/>
        <v>37.121565931883374</v>
      </c>
      <c r="S7" s="7">
        <f t="shared" si="11"/>
        <v>23.668149999999997</v>
      </c>
      <c r="T7" s="2">
        <v>23.6935</v>
      </c>
      <c r="U7" s="2">
        <v>23.6935</v>
      </c>
      <c r="V7" s="2">
        <f t="shared" si="12"/>
        <v>2.5350000000003092E-2</v>
      </c>
      <c r="W7" s="2">
        <f t="shared" si="13"/>
        <v>5.0700000000006185E-2</v>
      </c>
      <c r="X7" s="2">
        <f t="shared" si="4"/>
        <v>1.1330905434958667E-2</v>
      </c>
      <c r="Y7" s="2">
        <f t="shared" si="5"/>
        <v>2.5790660496924703E-2</v>
      </c>
      <c r="Z7" s="14">
        <f t="shared" si="14"/>
        <v>25.790660496924701</v>
      </c>
    </row>
    <row r="8" spans="1:26" x14ac:dyDescent="0.3">
      <c r="A8" s="27" t="s">
        <v>69</v>
      </c>
      <c r="B8" s="18">
        <v>5</v>
      </c>
      <c r="C8" s="2">
        <v>49.541400000000003</v>
      </c>
      <c r="D8" s="6">
        <v>49.541400000000003</v>
      </c>
      <c r="E8" s="7">
        <v>53.64</v>
      </c>
      <c r="F8" s="2">
        <v>53.639899999999997</v>
      </c>
      <c r="G8" s="2">
        <f t="shared" si="6"/>
        <v>4.0985499999999959</v>
      </c>
      <c r="H8" s="2">
        <f t="shared" si="7"/>
        <v>8.1970999999999918</v>
      </c>
      <c r="I8" s="2">
        <v>4.2845332871332866</v>
      </c>
      <c r="J8" s="2">
        <f t="shared" si="0"/>
        <v>1.9131838757365662</v>
      </c>
      <c r="K8" s="14">
        <f t="shared" si="1"/>
        <v>1913.1838757365663</v>
      </c>
      <c r="L8" s="7">
        <f t="shared" si="2"/>
        <v>49.541400000000003</v>
      </c>
      <c r="M8" s="2">
        <v>49.911700000000003</v>
      </c>
      <c r="N8" s="2">
        <v>49.911799999999999</v>
      </c>
      <c r="O8" s="2">
        <f t="shared" si="8"/>
        <v>0.37034999999999485</v>
      </c>
      <c r="P8" s="2">
        <f t="shared" si="9"/>
        <v>0.7406999999999897</v>
      </c>
      <c r="Q8" s="2">
        <f t="shared" si="3"/>
        <v>0.17287763925754918</v>
      </c>
      <c r="R8" s="14">
        <f t="shared" si="10"/>
        <v>172.87763925754916</v>
      </c>
      <c r="S8" s="7">
        <f t="shared" si="11"/>
        <v>49.541400000000003</v>
      </c>
      <c r="T8" s="2">
        <v>49.652999999999999</v>
      </c>
      <c r="U8" s="2">
        <v>49.652999999999999</v>
      </c>
      <c r="V8" s="2">
        <f t="shared" si="12"/>
        <v>0.1115999999999957</v>
      </c>
      <c r="W8" s="2">
        <f t="shared" si="13"/>
        <v>0.22319999999999141</v>
      </c>
      <c r="X8" s="2">
        <f t="shared" si="4"/>
        <v>5.209435545063322E-2</v>
      </c>
      <c r="Y8" s="2">
        <f t="shared" si="5"/>
        <v>0.12078328380691596</v>
      </c>
      <c r="Z8" s="14">
        <f t="shared" si="14"/>
        <v>120.78328380691596</v>
      </c>
    </row>
    <row r="9" spans="1:26" x14ac:dyDescent="0.3">
      <c r="A9" s="27" t="s">
        <v>70</v>
      </c>
      <c r="B9" s="18">
        <v>5</v>
      </c>
      <c r="C9" s="2">
        <v>25.9693</v>
      </c>
      <c r="D9" s="2">
        <v>25.9693</v>
      </c>
      <c r="E9" s="7">
        <v>26.881499999999999</v>
      </c>
      <c r="F9" s="2">
        <v>26.881399999999999</v>
      </c>
      <c r="G9" s="2">
        <f t="shared" si="6"/>
        <v>0.91215000000000046</v>
      </c>
      <c r="H9" s="2">
        <f t="shared" si="7"/>
        <v>1.8243000000000009</v>
      </c>
      <c r="I9" s="2">
        <v>4.907162508662509</v>
      </c>
      <c r="J9" s="2">
        <f t="shared" si="0"/>
        <v>0.37176270335037881</v>
      </c>
      <c r="K9" s="14">
        <f t="shared" si="1"/>
        <v>371.76270335037879</v>
      </c>
      <c r="L9" s="7">
        <f t="shared" si="2"/>
        <v>25.9693</v>
      </c>
      <c r="M9" s="2">
        <v>26.058900000000001</v>
      </c>
      <c r="N9" s="2">
        <v>26.058900000000001</v>
      </c>
      <c r="O9" s="2">
        <f t="shared" si="8"/>
        <v>8.960000000000079E-2</v>
      </c>
      <c r="P9" s="2">
        <f t="shared" si="9"/>
        <v>0.17920000000000158</v>
      </c>
      <c r="Q9" s="2">
        <f t="shared" si="3"/>
        <v>3.6518048807974803E-2</v>
      </c>
      <c r="R9" s="14">
        <f t="shared" si="10"/>
        <v>36.5180488079748</v>
      </c>
      <c r="S9" s="7">
        <f t="shared" si="11"/>
        <v>25.9693</v>
      </c>
      <c r="T9" s="2">
        <v>26.0077</v>
      </c>
      <c r="U9" s="2">
        <v>26.0077</v>
      </c>
      <c r="V9" s="2">
        <f t="shared" si="12"/>
        <v>3.8399999999999324E-2</v>
      </c>
      <c r="W9" s="2">
        <f t="shared" si="13"/>
        <v>7.6799999999998647E-2</v>
      </c>
      <c r="X9" s="2">
        <f t="shared" si="4"/>
        <v>1.56505923462745E-2</v>
      </c>
      <c r="Y9" s="2">
        <f t="shared" si="5"/>
        <v>2.0867456461700302E-2</v>
      </c>
      <c r="Z9" s="14">
        <f t="shared" si="14"/>
        <v>20.867456461700304</v>
      </c>
    </row>
    <row r="10" spans="1:26" x14ac:dyDescent="0.3">
      <c r="A10" s="27" t="s">
        <v>71</v>
      </c>
      <c r="B10" s="18">
        <v>5</v>
      </c>
      <c r="C10" s="2">
        <v>8.8701000000000008</v>
      </c>
      <c r="D10" s="6">
        <v>8.8702000000000005</v>
      </c>
      <c r="E10" s="7">
        <v>9.0099</v>
      </c>
      <c r="F10" s="2">
        <v>9.0098000000000003</v>
      </c>
      <c r="G10" s="2">
        <f t="shared" si="6"/>
        <v>0.13969999999999949</v>
      </c>
      <c r="H10" s="2">
        <f t="shared" si="7"/>
        <v>0.27939999999999898</v>
      </c>
      <c r="I10" s="2">
        <v>4.6749956802956802</v>
      </c>
      <c r="J10" s="2">
        <f t="shared" si="0"/>
        <v>5.9764761105047207E-2</v>
      </c>
      <c r="K10" s="14">
        <f t="shared" si="1"/>
        <v>59.764761105047207</v>
      </c>
      <c r="L10" s="7">
        <f t="shared" si="2"/>
        <v>8.8701500000000006</v>
      </c>
      <c r="M10" s="2">
        <v>8.8877000000000006</v>
      </c>
      <c r="N10" s="2">
        <v>8.8877000000000006</v>
      </c>
      <c r="O10" s="2">
        <f t="shared" si="8"/>
        <v>1.7549999999999955E-2</v>
      </c>
      <c r="P10" s="2">
        <f t="shared" si="9"/>
        <v>3.5099999999999909E-2</v>
      </c>
      <c r="Q10" s="2">
        <f t="shared" si="3"/>
        <v>7.5080283277994247E-3</v>
      </c>
      <c r="R10" s="14">
        <f t="shared" si="10"/>
        <v>7.5080283277994244</v>
      </c>
      <c r="S10" s="7">
        <f t="shared" si="11"/>
        <v>8.8701500000000006</v>
      </c>
      <c r="T10" s="2">
        <v>8.8727</v>
      </c>
      <c r="U10" s="2">
        <v>8.8727999999999998</v>
      </c>
      <c r="V10" s="2">
        <f t="shared" si="12"/>
        <v>2.5999999999992696E-3</v>
      </c>
      <c r="W10" s="2">
        <f t="shared" si="13"/>
        <v>5.1999999999985391E-3</v>
      </c>
      <c r="X10" s="2">
        <f t="shared" si="4"/>
        <v>1.1123004930070125E-3</v>
      </c>
      <c r="Y10" s="2">
        <f t="shared" si="5"/>
        <v>6.3957278347924126E-3</v>
      </c>
      <c r="Z10" s="14">
        <f t="shared" si="14"/>
        <v>6.3957278347924129</v>
      </c>
    </row>
    <row r="11" spans="1:26" x14ac:dyDescent="0.3">
      <c r="A11" s="27" t="s">
        <v>72</v>
      </c>
      <c r="B11" s="18">
        <v>5</v>
      </c>
      <c r="C11" s="2">
        <v>8.7182999999999993</v>
      </c>
      <c r="D11" s="6">
        <v>8.7182999999999993</v>
      </c>
      <c r="E11" s="7">
        <v>8.7445000000000004</v>
      </c>
      <c r="F11" s="2">
        <v>8.7444000000000006</v>
      </c>
      <c r="G11" s="2">
        <f t="shared" si="6"/>
        <v>2.6150000000001228E-2</v>
      </c>
      <c r="H11" s="2">
        <f t="shared" si="7"/>
        <v>5.2300000000002456E-2</v>
      </c>
      <c r="I11" s="26">
        <v>5.0496285169785171</v>
      </c>
      <c r="J11" s="2">
        <f t="shared" si="0"/>
        <v>1.035719752931381E-2</v>
      </c>
      <c r="K11" s="14">
        <f t="shared" si="1"/>
        <v>10.35719752931381</v>
      </c>
      <c r="L11" s="7">
        <f t="shared" si="2"/>
        <v>8.7182999999999993</v>
      </c>
      <c r="M11" s="2">
        <v>8.7306000000000008</v>
      </c>
      <c r="N11" s="2">
        <v>8.7306000000000008</v>
      </c>
      <c r="O11" s="2">
        <f t="shared" si="8"/>
        <v>1.2300000000001532E-2</v>
      </c>
      <c r="P11" s="2">
        <f t="shared" si="9"/>
        <v>2.4600000000003064E-2</v>
      </c>
      <c r="Q11" s="2">
        <f t="shared" si="3"/>
        <v>4.8716454917999905E-3</v>
      </c>
      <c r="R11" s="14">
        <f t="shared" si="10"/>
        <v>4.8716454917999901</v>
      </c>
      <c r="S11" s="7">
        <f t="shared" si="11"/>
        <v>8.7182999999999993</v>
      </c>
      <c r="T11" s="2">
        <v>8.7192000000000007</v>
      </c>
      <c r="U11" s="2">
        <v>8.7192000000000007</v>
      </c>
      <c r="V11" s="2">
        <f t="shared" ref="V11:V17" si="15">AVERAGE(T11,U11)-S11</f>
        <v>9.0000000000145519E-4</v>
      </c>
      <c r="W11" s="2">
        <f t="shared" ref="W11:W17" si="16">V11*2</f>
        <v>1.8000000000029104E-3</v>
      </c>
      <c r="X11" s="2">
        <f t="shared" ref="X11:X17" si="17">W11/I11</f>
        <v>3.5646186525418978E-4</v>
      </c>
      <c r="Y11" s="2">
        <f t="shared" ref="Y11:Y17" si="18">Q11-X11</f>
        <v>4.5151836265458004E-3</v>
      </c>
      <c r="Z11" s="14">
        <f t="shared" si="14"/>
        <v>4.5151836265458005</v>
      </c>
    </row>
    <row r="12" spans="1:26" x14ac:dyDescent="0.3">
      <c r="A12" s="27" t="s">
        <v>73</v>
      </c>
      <c r="B12" s="18">
        <v>5</v>
      </c>
      <c r="C12" s="2">
        <v>18.180599999999998</v>
      </c>
      <c r="D12" s="6">
        <v>18.180599999999998</v>
      </c>
      <c r="E12" s="7">
        <v>18.368500000000001</v>
      </c>
      <c r="F12" s="2">
        <v>18.368400000000001</v>
      </c>
      <c r="G12" s="2">
        <f t="shared" si="6"/>
        <v>0.18785000000000451</v>
      </c>
      <c r="H12" s="2">
        <f t="shared" si="7"/>
        <v>0.37570000000000903</v>
      </c>
      <c r="I12" s="2">
        <v>7.9042252021252022</v>
      </c>
      <c r="J12" s="2">
        <f t="shared" si="0"/>
        <v>4.7531540460030781E-2</v>
      </c>
      <c r="K12" s="14">
        <f t="shared" si="1"/>
        <v>47.531540460030783</v>
      </c>
      <c r="L12" s="7">
        <f t="shared" si="2"/>
        <v>18.180599999999998</v>
      </c>
      <c r="M12" s="2">
        <v>18.198899999999998</v>
      </c>
      <c r="N12" s="2">
        <v>18.198899999999998</v>
      </c>
      <c r="O12" s="2">
        <f t="shared" si="8"/>
        <v>1.8299999999999983E-2</v>
      </c>
      <c r="P12" s="2">
        <f t="shared" si="9"/>
        <v>3.6599999999999966E-2</v>
      </c>
      <c r="Q12" s="2">
        <f t="shared" si="3"/>
        <v>4.6304348704740038E-3</v>
      </c>
      <c r="R12" s="14">
        <f t="shared" si="10"/>
        <v>4.6304348704740041</v>
      </c>
      <c r="S12" s="7">
        <f t="shared" si="11"/>
        <v>18.180599999999998</v>
      </c>
      <c r="T12" s="2">
        <v>18.181999999999999</v>
      </c>
      <c r="U12" s="2">
        <v>18.181999999999999</v>
      </c>
      <c r="V12" s="2">
        <f t="shared" si="15"/>
        <v>1.4000000000002899E-3</v>
      </c>
      <c r="W12" s="2">
        <f t="shared" si="16"/>
        <v>2.8000000000005798E-3</v>
      </c>
      <c r="X12" s="2">
        <f t="shared" si="17"/>
        <v>3.5424091905272972E-4</v>
      </c>
      <c r="Y12" s="2">
        <f t="shared" si="18"/>
        <v>4.2761939514212744E-3</v>
      </c>
      <c r="Z12" s="14">
        <f t="shared" si="14"/>
        <v>4.2761939514212743</v>
      </c>
    </row>
    <row r="13" spans="1:26" x14ac:dyDescent="0.3">
      <c r="A13" s="27" t="s">
        <v>74</v>
      </c>
      <c r="B13" s="18">
        <v>5</v>
      </c>
      <c r="C13" s="2">
        <v>16.53</v>
      </c>
      <c r="D13" s="6">
        <v>16.529900000000001</v>
      </c>
      <c r="E13" s="7">
        <v>16.648800000000001</v>
      </c>
      <c r="F13" s="2">
        <v>16.648700000000002</v>
      </c>
      <c r="G13" s="2">
        <f t="shared" si="6"/>
        <v>0.11880000000000024</v>
      </c>
      <c r="H13" s="2">
        <f t="shared" si="7"/>
        <v>0.23760000000000048</v>
      </c>
      <c r="I13" s="2">
        <v>8.0414146916146922</v>
      </c>
      <c r="J13" s="2">
        <f t="shared" si="0"/>
        <v>2.9547039807281857E-2</v>
      </c>
      <c r="K13" s="14">
        <f t="shared" si="1"/>
        <v>29.547039807281855</v>
      </c>
      <c r="L13" s="7">
        <f t="shared" si="2"/>
        <v>16.529949999999999</v>
      </c>
      <c r="M13" s="2">
        <v>16.5471</v>
      </c>
      <c r="N13" s="2">
        <v>16.547000000000001</v>
      </c>
      <c r="O13" s="2">
        <f t="shared" si="8"/>
        <v>1.7099999999999227E-2</v>
      </c>
      <c r="P13" s="2">
        <f t="shared" si="9"/>
        <v>3.4199999999998454E-2</v>
      </c>
      <c r="Q13" s="2">
        <f t="shared" si="3"/>
        <v>4.2529830025630965E-3</v>
      </c>
      <c r="R13" s="14">
        <f t="shared" si="10"/>
        <v>4.2529830025630968</v>
      </c>
      <c r="S13" s="7">
        <f t="shared" si="11"/>
        <v>16.529949999999999</v>
      </c>
      <c r="T13" s="2">
        <v>16.532</v>
      </c>
      <c r="U13" s="2">
        <v>16.532</v>
      </c>
      <c r="V13" s="2">
        <f t="shared" si="15"/>
        <v>2.0500000000005514E-3</v>
      </c>
      <c r="W13" s="2">
        <f t="shared" si="16"/>
        <v>4.1000000000011028E-3</v>
      </c>
      <c r="X13" s="2">
        <f t="shared" si="17"/>
        <v>5.0986053539515128E-4</v>
      </c>
      <c r="Y13" s="2">
        <f t="shared" si="18"/>
        <v>3.7431224671679452E-3</v>
      </c>
      <c r="Z13" s="14">
        <f t="shared" si="14"/>
        <v>3.7431224671679453</v>
      </c>
    </row>
    <row r="14" spans="1:26" x14ac:dyDescent="0.3">
      <c r="A14" s="27" t="s">
        <v>75</v>
      </c>
      <c r="B14" s="18">
        <v>5</v>
      </c>
      <c r="C14" s="2">
        <v>26.7164</v>
      </c>
      <c r="D14" s="2">
        <v>26.7164</v>
      </c>
      <c r="E14" s="7">
        <v>28.465900000000001</v>
      </c>
      <c r="F14" s="2">
        <v>28.465800000000002</v>
      </c>
      <c r="G14" s="2">
        <f t="shared" si="6"/>
        <v>1.7494500000000031</v>
      </c>
      <c r="H14" s="2">
        <f t="shared" si="7"/>
        <v>3.4989000000000061</v>
      </c>
      <c r="I14" s="2">
        <v>7.1391299722799726</v>
      </c>
      <c r="J14" s="2">
        <f t="shared" ref="J14:J19" si="19">H14/I14</f>
        <v>0.49010173698835008</v>
      </c>
      <c r="K14" s="14">
        <f t="shared" ref="K14:K19" si="20">J14*1000</f>
        <v>490.10173698835007</v>
      </c>
      <c r="L14" s="7">
        <f t="shared" si="2"/>
        <v>26.7164</v>
      </c>
      <c r="M14" s="2">
        <v>26.8492</v>
      </c>
      <c r="N14" s="2">
        <v>26.849299999999999</v>
      </c>
      <c r="O14" s="2">
        <f t="shared" si="8"/>
        <v>0.13284999999999769</v>
      </c>
      <c r="P14" s="2">
        <f t="shared" si="9"/>
        <v>0.26569999999999538</v>
      </c>
      <c r="Q14" s="2">
        <f>P14/I14</f>
        <v>3.7217420194290245E-2</v>
      </c>
      <c r="R14" s="14">
        <f>Q14*1000</f>
        <v>37.217420194290241</v>
      </c>
      <c r="S14" s="7">
        <f t="shared" si="11"/>
        <v>26.7164</v>
      </c>
      <c r="T14" s="2">
        <v>26.734300000000001</v>
      </c>
      <c r="U14" s="2">
        <v>26.734400000000001</v>
      </c>
      <c r="V14" s="2">
        <f t="shared" si="15"/>
        <v>1.7949999999999022E-2</v>
      </c>
      <c r="W14" s="2">
        <f t="shared" si="16"/>
        <v>3.5899999999998045E-2</v>
      </c>
      <c r="X14" s="2">
        <f t="shared" si="17"/>
        <v>5.0286239554948068E-3</v>
      </c>
      <c r="Y14" s="2">
        <f t="shared" si="18"/>
        <v>3.218879623879544E-2</v>
      </c>
      <c r="Z14" s="14">
        <f t="shared" si="14"/>
        <v>32.18879623879544</v>
      </c>
    </row>
    <row r="15" spans="1:26" x14ac:dyDescent="0.3">
      <c r="A15" s="27" t="s">
        <v>76</v>
      </c>
      <c r="B15" s="18">
        <v>5</v>
      </c>
      <c r="C15" s="2">
        <v>8.8690999999999995</v>
      </c>
      <c r="D15" s="6">
        <v>8.8690999999999995</v>
      </c>
      <c r="E15" s="7">
        <v>8.8707999999999991</v>
      </c>
      <c r="F15" s="7">
        <v>8.8707999999999991</v>
      </c>
      <c r="G15" s="2">
        <f t="shared" si="6"/>
        <v>1.6999999999995907E-3</v>
      </c>
      <c r="H15" s="2">
        <f t="shared" si="7"/>
        <v>3.3999999999991815E-3</v>
      </c>
      <c r="I15" s="2">
        <v>6.6959023908523916</v>
      </c>
      <c r="J15" s="2">
        <f t="shared" si="19"/>
        <v>5.0777323227472549E-4</v>
      </c>
      <c r="K15" s="14">
        <f t="shared" si="20"/>
        <v>0.50777323227472548</v>
      </c>
      <c r="L15" s="7">
        <f t="shared" si="2"/>
        <v>8.8690999999999995</v>
      </c>
      <c r="M15" s="2">
        <v>8.8704999999999998</v>
      </c>
      <c r="N15" s="2">
        <v>8.8704999999999998</v>
      </c>
      <c r="O15" s="2">
        <f t="shared" si="8"/>
        <v>1.4000000000002899E-3</v>
      </c>
      <c r="P15" s="2">
        <f t="shared" si="9"/>
        <v>2.8000000000005798E-3</v>
      </c>
      <c r="Q15" s="2">
        <f>P15/I15</f>
        <v>4.1816619128525536E-4</v>
      </c>
      <c r="R15" s="14">
        <f>Q15*1000</f>
        <v>0.41816619128525534</v>
      </c>
      <c r="S15" s="7">
        <f t="shared" si="11"/>
        <v>8.8690999999999995</v>
      </c>
      <c r="T15" s="2">
        <v>8.8691999999999993</v>
      </c>
      <c r="U15" s="2">
        <v>8.8691999999999993</v>
      </c>
      <c r="V15" s="2">
        <f t="shared" si="15"/>
        <v>9.9999999999766942E-5</v>
      </c>
      <c r="W15" s="2">
        <f t="shared" si="16"/>
        <v>1.9999999999953388E-4</v>
      </c>
      <c r="X15" s="2">
        <f t="shared" si="17"/>
        <v>2.9869013663156728E-5</v>
      </c>
      <c r="Y15" s="2">
        <f t="shared" si="18"/>
        <v>3.8829717762209863E-4</v>
      </c>
      <c r="Z15" s="14">
        <f t="shared" si="14"/>
        <v>0.38829717762209864</v>
      </c>
    </row>
    <row r="16" spans="1:26" x14ac:dyDescent="0.3">
      <c r="A16" s="27" t="s">
        <v>77</v>
      </c>
      <c r="B16" s="18">
        <v>5</v>
      </c>
      <c r="C16" s="2">
        <v>8.6412999999999993</v>
      </c>
      <c r="D16" s="2">
        <v>8.6412999999999993</v>
      </c>
      <c r="E16" s="7">
        <v>8.6626999999999992</v>
      </c>
      <c r="F16" s="2">
        <v>8.6625999999999994</v>
      </c>
      <c r="G16" s="2">
        <f t="shared" si="6"/>
        <v>2.134999999999998E-2</v>
      </c>
      <c r="H16" s="2">
        <f t="shared" si="7"/>
        <v>4.269999999999996E-2</v>
      </c>
      <c r="I16" s="26">
        <v>6.5745424578424583</v>
      </c>
      <c r="J16" s="2">
        <f t="shared" si="19"/>
        <v>6.4947485355524876E-3</v>
      </c>
      <c r="K16" s="14">
        <f t="shared" si="20"/>
        <v>6.4947485355524872</v>
      </c>
      <c r="L16" s="7">
        <f t="shared" si="2"/>
        <v>8.6412999999999993</v>
      </c>
      <c r="M16" s="2">
        <v>8.6494999999999997</v>
      </c>
      <c r="N16" s="2">
        <v>8.6494999999999997</v>
      </c>
      <c r="O16" s="2">
        <f t="shared" si="8"/>
        <v>8.2000000000004292E-3</v>
      </c>
      <c r="P16" s="2">
        <f t="shared" si="9"/>
        <v>1.6400000000000858E-2</v>
      </c>
      <c r="Q16" s="2">
        <f>P16/I16</f>
        <v>2.4944701635378564E-3</v>
      </c>
      <c r="R16" s="14">
        <f>Q16*1000</f>
        <v>2.4944701635378563</v>
      </c>
      <c r="S16" s="7">
        <f t="shared" si="11"/>
        <v>8.6412999999999993</v>
      </c>
      <c r="T16" s="2">
        <v>8.6450999999999993</v>
      </c>
      <c r="U16" s="2">
        <v>8.6450999999999993</v>
      </c>
      <c r="V16" s="2">
        <f t="shared" si="15"/>
        <v>3.8000000000000256E-3</v>
      </c>
      <c r="W16" s="2">
        <f t="shared" si="16"/>
        <v>7.6000000000000512E-3</v>
      </c>
      <c r="X16" s="2">
        <f t="shared" si="17"/>
        <v>1.1559739782248076E-3</v>
      </c>
      <c r="Y16" s="2">
        <f t="shared" si="18"/>
        <v>1.3384961853130488E-3</v>
      </c>
      <c r="Z16" s="14">
        <f t="shared" si="14"/>
        <v>1.3384961853130488</v>
      </c>
    </row>
    <row r="17" spans="1:26" x14ac:dyDescent="0.3">
      <c r="A17" s="27" t="s">
        <v>78</v>
      </c>
      <c r="B17" s="18">
        <v>5</v>
      </c>
      <c r="C17" s="2">
        <v>28.8155</v>
      </c>
      <c r="D17" s="2">
        <v>28.8155</v>
      </c>
      <c r="E17" s="7">
        <v>28.834299999999999</v>
      </c>
      <c r="F17" s="2">
        <v>28.834099999999999</v>
      </c>
      <c r="G17" s="2">
        <f t="shared" si="6"/>
        <v>1.8699999999999051E-2</v>
      </c>
      <c r="H17" s="2">
        <f t="shared" si="7"/>
        <v>3.7399999999998101E-2</v>
      </c>
      <c r="I17" s="2">
        <v>6.7433910602910601</v>
      </c>
      <c r="J17" s="2">
        <f t="shared" si="19"/>
        <v>5.5461710088609084E-3</v>
      </c>
      <c r="K17" s="14">
        <f t="shared" si="20"/>
        <v>5.5461710088609086</v>
      </c>
      <c r="L17" s="7">
        <f t="shared" si="2"/>
        <v>28.8155</v>
      </c>
      <c r="M17" s="2">
        <v>28.821999999999999</v>
      </c>
      <c r="N17" s="2">
        <v>28.822099999999999</v>
      </c>
      <c r="O17" s="2">
        <f t="shared" si="8"/>
        <v>6.5499999999971692E-3</v>
      </c>
      <c r="P17" s="2">
        <f t="shared" si="9"/>
        <v>1.3099999999994338E-2</v>
      </c>
      <c r="Q17" s="2">
        <f>P17/I17</f>
        <v>1.9426427865254063E-3</v>
      </c>
      <c r="R17" s="14">
        <f>Q17*1000</f>
        <v>1.9426427865254063</v>
      </c>
      <c r="S17" s="7">
        <f t="shared" si="11"/>
        <v>28.8155</v>
      </c>
      <c r="T17" s="2">
        <v>28.816800000000001</v>
      </c>
      <c r="U17" s="2">
        <v>28.816800000000001</v>
      </c>
      <c r="V17" s="2">
        <f t="shared" si="15"/>
        <v>1.300000000000523E-3</v>
      </c>
      <c r="W17" s="2">
        <f t="shared" si="16"/>
        <v>2.6000000000010459E-3</v>
      </c>
      <c r="X17" s="2">
        <f t="shared" si="17"/>
        <v>3.8556269045574585E-4</v>
      </c>
      <c r="Y17" s="2">
        <f t="shared" si="18"/>
        <v>1.5570800960696604E-3</v>
      </c>
      <c r="Z17" s="14">
        <f t="shared" si="14"/>
        <v>1.5570800960696605</v>
      </c>
    </row>
    <row r="18" spans="1:26" x14ac:dyDescent="0.3">
      <c r="A18" s="27" t="s">
        <v>79</v>
      </c>
      <c r="B18" s="18">
        <v>5</v>
      </c>
      <c r="C18" s="2">
        <v>26.747800000000002</v>
      </c>
      <c r="D18" s="2">
        <v>26.747800000000002</v>
      </c>
      <c r="E18" s="2">
        <v>27.252099999999999</v>
      </c>
      <c r="F18" s="2">
        <v>27.251999999999999</v>
      </c>
      <c r="G18" s="2">
        <f t="shared" si="6"/>
        <v>0.50424999999999542</v>
      </c>
      <c r="H18" s="2">
        <f t="shared" si="7"/>
        <v>1.0084999999999908</v>
      </c>
      <c r="I18" s="2">
        <v>5.4823030607530612</v>
      </c>
      <c r="J18" s="2">
        <f t="shared" si="19"/>
        <v>0.183955536354727</v>
      </c>
      <c r="K18" s="29">
        <f t="shared" si="20"/>
        <v>183.955536354727</v>
      </c>
      <c r="L18" s="2">
        <f t="shared" si="2"/>
        <v>26.747800000000002</v>
      </c>
      <c r="M18" s="2">
        <v>26.788699999999999</v>
      </c>
      <c r="N18" s="2">
        <v>26.788699999999999</v>
      </c>
      <c r="O18" s="2">
        <f t="shared" ref="O18:O39" si="21">AVERAGE(M18,N18)-L18</f>
        <v>4.089999999999705E-2</v>
      </c>
      <c r="P18" s="2">
        <f t="shared" ref="P18:P39" si="22">O18*2</f>
        <v>8.17999999999941E-2</v>
      </c>
      <c r="Q18" s="2">
        <f t="shared" ref="Q18:Q39" si="23">P18/I18</f>
        <v>1.4920736612608548E-2</v>
      </c>
      <c r="R18" s="29">
        <f t="shared" ref="R18:R39" si="24">Q18*1000</f>
        <v>14.920736612608547</v>
      </c>
      <c r="S18" s="2">
        <f t="shared" si="11"/>
        <v>26.747800000000002</v>
      </c>
      <c r="T18" s="2">
        <v>26.761199999999999</v>
      </c>
      <c r="U18" s="2">
        <v>26.761199999999999</v>
      </c>
      <c r="V18" s="2">
        <f t="shared" ref="V18:V39" si="25">AVERAGE(T18,U18)-S18</f>
        <v>1.3399999999997192E-2</v>
      </c>
      <c r="W18" s="2">
        <f t="shared" ref="W18:W39" si="26">V18*2</f>
        <v>2.6799999999994384E-2</v>
      </c>
      <c r="X18" s="2">
        <f t="shared" ref="X18:X39" si="27">W18/I18</f>
        <v>4.8884564941057956E-3</v>
      </c>
      <c r="Y18" s="2">
        <f t="shared" ref="Y18:Y39" si="28">Q18-X18</f>
        <v>1.0032280118502752E-2</v>
      </c>
      <c r="Z18" s="29">
        <f t="shared" ref="Z18:Z39" si="29">Y18*1000</f>
        <v>10.032280118502753</v>
      </c>
    </row>
    <row r="19" spans="1:26" x14ac:dyDescent="0.3">
      <c r="A19" s="27" t="s">
        <v>80</v>
      </c>
      <c r="B19" s="18">
        <v>5</v>
      </c>
      <c r="C19" s="2">
        <v>33.201099999999997</v>
      </c>
      <c r="D19" s="2">
        <v>33.201000000000001</v>
      </c>
      <c r="E19" s="2">
        <v>34.2057</v>
      </c>
      <c r="F19" s="2">
        <v>34.205599999999997</v>
      </c>
      <c r="G19" s="2">
        <f t="shared" si="6"/>
        <v>1.0046000000000035</v>
      </c>
      <c r="H19" s="2">
        <f t="shared" si="7"/>
        <v>2.009200000000007</v>
      </c>
      <c r="I19" s="2">
        <v>7.3185316123816122</v>
      </c>
      <c r="J19" s="2">
        <f t="shared" si="19"/>
        <v>0.27453594606338921</v>
      </c>
      <c r="K19" s="29">
        <f t="shared" si="20"/>
        <v>274.53594606338919</v>
      </c>
      <c r="L19" s="2">
        <f t="shared" si="2"/>
        <v>33.201049999999995</v>
      </c>
      <c r="M19" s="2">
        <v>33.308700000000002</v>
      </c>
      <c r="N19" s="2">
        <v>33.308700000000002</v>
      </c>
      <c r="O19" s="2">
        <f t="shared" si="21"/>
        <v>0.10765000000000668</v>
      </c>
      <c r="P19" s="2">
        <f t="shared" si="22"/>
        <v>0.21530000000001337</v>
      </c>
      <c r="Q19" s="2">
        <f t="shared" si="23"/>
        <v>2.9418469633411885E-2</v>
      </c>
      <c r="R19" s="29">
        <f t="shared" si="24"/>
        <v>29.418469633411885</v>
      </c>
      <c r="S19" s="2">
        <f t="shared" si="11"/>
        <v>33.201049999999995</v>
      </c>
      <c r="T19" s="2">
        <v>33.249600000000001</v>
      </c>
      <c r="U19" s="2">
        <v>33.249699999999997</v>
      </c>
      <c r="V19" s="2">
        <f t="shared" si="25"/>
        <v>4.8600000000007526E-2</v>
      </c>
      <c r="W19" s="2">
        <f t="shared" si="26"/>
        <v>9.7200000000015052E-2</v>
      </c>
      <c r="X19" s="2">
        <f t="shared" si="27"/>
        <v>1.3281352756005111E-2</v>
      </c>
      <c r="Y19" s="2">
        <f t="shared" si="28"/>
        <v>1.6137116877406772E-2</v>
      </c>
      <c r="Z19" s="29">
        <f t="shared" si="29"/>
        <v>16.137116877406772</v>
      </c>
    </row>
    <row r="20" spans="1:26" x14ac:dyDescent="0.3">
      <c r="A20" s="27" t="s">
        <v>81</v>
      </c>
      <c r="B20" s="18">
        <v>5</v>
      </c>
      <c r="C20" s="2">
        <v>30.277200000000001</v>
      </c>
      <c r="D20" s="2">
        <v>30.277200000000001</v>
      </c>
      <c r="E20" s="2">
        <v>31.103100000000001</v>
      </c>
      <c r="F20" s="2">
        <v>31.103100000000001</v>
      </c>
      <c r="G20" s="2">
        <f t="shared" si="6"/>
        <v>0.82590000000000074</v>
      </c>
      <c r="H20" s="2">
        <f t="shared" si="7"/>
        <v>1.6518000000000015</v>
      </c>
      <c r="I20" s="2">
        <v>5.6669812196812197</v>
      </c>
      <c r="J20" s="2">
        <f t="shared" ref="J20:J39" si="30">H20/I20</f>
        <v>0.29147793789458137</v>
      </c>
      <c r="K20" s="29">
        <f t="shared" ref="K20:K39" si="31">J20*1000</f>
        <v>291.47793789458137</v>
      </c>
      <c r="L20" s="2">
        <f t="shared" si="2"/>
        <v>30.277200000000001</v>
      </c>
      <c r="M20" s="2">
        <v>30.339500000000001</v>
      </c>
      <c r="N20" s="2">
        <v>30.339500000000001</v>
      </c>
      <c r="O20" s="2">
        <f t="shared" si="21"/>
        <v>6.2300000000000466E-2</v>
      </c>
      <c r="P20" s="2">
        <f t="shared" si="22"/>
        <v>0.12460000000000093</v>
      </c>
      <c r="Q20" s="2">
        <f t="shared" si="23"/>
        <v>2.1987014809096185E-2</v>
      </c>
      <c r="R20" s="29">
        <f t="shared" si="24"/>
        <v>21.987014809096184</v>
      </c>
      <c r="S20" s="2">
        <f t="shared" si="11"/>
        <v>30.277200000000001</v>
      </c>
      <c r="T20" s="2">
        <v>30.2989</v>
      </c>
      <c r="U20" s="2">
        <v>30.2989</v>
      </c>
      <c r="V20" s="2">
        <f t="shared" si="25"/>
        <v>2.1699999999999164E-2</v>
      </c>
      <c r="W20" s="2">
        <f t="shared" si="26"/>
        <v>4.3399999999998329E-2</v>
      </c>
      <c r="X20" s="2">
        <f t="shared" si="27"/>
        <v>7.658398416651128E-3</v>
      </c>
      <c r="Y20" s="2">
        <f t="shared" si="28"/>
        <v>1.4328616392445058E-2</v>
      </c>
      <c r="Z20" s="29">
        <f t="shared" si="29"/>
        <v>14.328616392445058</v>
      </c>
    </row>
    <row r="21" spans="1:26" x14ac:dyDescent="0.3">
      <c r="A21" s="27" t="s">
        <v>82</v>
      </c>
      <c r="B21" s="18">
        <v>5</v>
      </c>
      <c r="C21" s="2">
        <v>8.5257000000000005</v>
      </c>
      <c r="D21" s="2">
        <v>8.5256000000000007</v>
      </c>
      <c r="E21" s="2">
        <v>8.5626999999999995</v>
      </c>
      <c r="F21" s="2">
        <v>8.5625999999999998</v>
      </c>
      <c r="G21" s="2">
        <f t="shared" si="6"/>
        <v>3.6999999999999034E-2</v>
      </c>
      <c r="H21" s="2">
        <f t="shared" si="7"/>
        <v>7.3999999999998067E-2</v>
      </c>
      <c r="I21" s="2">
        <v>5.9149776045276043</v>
      </c>
      <c r="J21" s="2">
        <f t="shared" si="30"/>
        <v>1.2510613724615788E-2</v>
      </c>
      <c r="K21" s="29">
        <f t="shared" si="31"/>
        <v>12.510613724615787</v>
      </c>
      <c r="L21" s="2">
        <f t="shared" si="2"/>
        <v>8.5256500000000006</v>
      </c>
      <c r="M21" s="2">
        <v>8.5321999999999996</v>
      </c>
      <c r="N21" s="2">
        <v>8.5322999999999993</v>
      </c>
      <c r="O21" s="2">
        <f t="shared" si="21"/>
        <v>6.599999999998829E-3</v>
      </c>
      <c r="P21" s="2">
        <f t="shared" si="22"/>
        <v>1.3199999999997658E-2</v>
      </c>
      <c r="Q21" s="2">
        <f t="shared" si="23"/>
        <v>2.2316229887149111E-3</v>
      </c>
      <c r="R21" s="29">
        <f t="shared" si="24"/>
        <v>2.231622988714911</v>
      </c>
      <c r="S21" s="2">
        <f t="shared" si="11"/>
        <v>8.5256500000000006</v>
      </c>
      <c r="T21" s="2">
        <v>8.5275999999999996</v>
      </c>
      <c r="U21" s="2">
        <v>8.5275999999999996</v>
      </c>
      <c r="V21" s="2">
        <f t="shared" si="25"/>
        <v>1.9499999999990081E-3</v>
      </c>
      <c r="W21" s="2">
        <f t="shared" si="26"/>
        <v>3.8999999999980162E-3</v>
      </c>
      <c r="X21" s="2">
        <f t="shared" si="27"/>
        <v>6.5934315575645987E-4</v>
      </c>
      <c r="Y21" s="2">
        <f t="shared" si="28"/>
        <v>1.5722798329584511E-3</v>
      </c>
      <c r="Z21" s="29">
        <f t="shared" si="29"/>
        <v>1.5722798329584511</v>
      </c>
    </row>
    <row r="22" spans="1:26" x14ac:dyDescent="0.3">
      <c r="A22" s="27" t="s">
        <v>83</v>
      </c>
      <c r="B22" s="18">
        <v>5</v>
      </c>
      <c r="C22" s="2">
        <v>17.775600000000001</v>
      </c>
      <c r="D22" s="2">
        <v>17.775600000000001</v>
      </c>
      <c r="E22" s="2">
        <v>17.7973</v>
      </c>
      <c r="F22" s="2">
        <v>17.7973</v>
      </c>
      <c r="G22" s="2">
        <f t="shared" si="6"/>
        <v>2.1699999999999164E-2</v>
      </c>
      <c r="H22" s="2">
        <f t="shared" si="7"/>
        <v>4.3399999999998329E-2</v>
      </c>
      <c r="I22" s="2">
        <v>6.0574436128436133</v>
      </c>
      <c r="J22" s="2">
        <f t="shared" si="30"/>
        <v>7.1647385884000964E-3</v>
      </c>
      <c r="K22" s="29">
        <f t="shared" si="31"/>
        <v>7.1647385884000965</v>
      </c>
      <c r="L22" s="2">
        <f t="shared" si="2"/>
        <v>17.775600000000001</v>
      </c>
      <c r="M22" s="2">
        <v>17.782499999999999</v>
      </c>
      <c r="N22" s="2">
        <v>17.782499999999999</v>
      </c>
      <c r="O22" s="2">
        <f t="shared" si="21"/>
        <v>6.8999999999981299E-3</v>
      </c>
      <c r="P22" s="2">
        <f t="shared" si="22"/>
        <v>1.379999999999626E-2</v>
      </c>
      <c r="Q22" s="2">
        <f t="shared" si="23"/>
        <v>2.2781887677395928E-3</v>
      </c>
      <c r="R22" s="29">
        <f t="shared" si="24"/>
        <v>2.2781887677395929</v>
      </c>
      <c r="S22" s="2">
        <f t="shared" si="11"/>
        <v>17.775600000000001</v>
      </c>
      <c r="T22" s="2">
        <v>17.7761</v>
      </c>
      <c r="U22" s="2">
        <v>17.7761</v>
      </c>
      <c r="V22" s="2">
        <f t="shared" si="25"/>
        <v>4.9999999999883471E-4</v>
      </c>
      <c r="W22" s="2">
        <f t="shared" si="26"/>
        <v>9.9999999999766942E-4</v>
      </c>
      <c r="X22" s="2">
        <f t="shared" si="27"/>
        <v>1.6508614258948557E-4</v>
      </c>
      <c r="Y22" s="2">
        <f t="shared" si="28"/>
        <v>2.1131026251501074E-3</v>
      </c>
      <c r="Z22" s="29">
        <f t="shared" si="29"/>
        <v>2.1131026251501073</v>
      </c>
    </row>
    <row r="23" spans="1:26" x14ac:dyDescent="0.3">
      <c r="A23" s="27" t="s">
        <v>84</v>
      </c>
      <c r="B23" s="18">
        <v>5</v>
      </c>
      <c r="C23" s="2">
        <v>8.8972999999999995</v>
      </c>
      <c r="D23" s="2">
        <v>8.8972999999999995</v>
      </c>
      <c r="E23" s="2">
        <v>9.0676000000000005</v>
      </c>
      <c r="F23" s="2">
        <v>9.0676000000000005</v>
      </c>
      <c r="G23" s="2">
        <f t="shared" si="6"/>
        <v>0.17030000000000101</v>
      </c>
      <c r="H23" s="2">
        <f t="shared" si="7"/>
        <v>0.34060000000000201</v>
      </c>
      <c r="I23" s="2">
        <v>6.3159930353430349</v>
      </c>
      <c r="J23" s="2">
        <f t="shared" si="30"/>
        <v>5.3926595247029641E-2</v>
      </c>
      <c r="K23" s="29">
        <f t="shared" si="31"/>
        <v>53.926595247029638</v>
      </c>
      <c r="L23" s="2">
        <f t="shared" si="2"/>
        <v>8.8972999999999995</v>
      </c>
      <c r="M23" s="2">
        <v>8.9162999999999997</v>
      </c>
      <c r="N23" s="2">
        <v>8.9162999999999997</v>
      </c>
      <c r="O23" s="2">
        <f t="shared" si="21"/>
        <v>1.9000000000000128E-2</v>
      </c>
      <c r="P23" s="2">
        <f t="shared" si="22"/>
        <v>3.8000000000000256E-2</v>
      </c>
      <c r="Q23" s="2">
        <f t="shared" si="23"/>
        <v>6.0164727521642043E-3</v>
      </c>
      <c r="R23" s="29">
        <f t="shared" si="24"/>
        <v>6.0164727521642041</v>
      </c>
      <c r="S23" s="2">
        <f t="shared" si="11"/>
        <v>8.8972999999999995</v>
      </c>
      <c r="T23" s="2">
        <v>8.8999000000000006</v>
      </c>
      <c r="U23" s="2">
        <v>8.8998000000000008</v>
      </c>
      <c r="V23" s="2">
        <f t="shared" si="25"/>
        <v>2.5500000000011624E-3</v>
      </c>
      <c r="W23" s="2">
        <f t="shared" si="26"/>
        <v>5.1000000000023249E-3</v>
      </c>
      <c r="X23" s="2">
        <f t="shared" si="27"/>
        <v>8.0747397463292695E-4</v>
      </c>
      <c r="Y23" s="2">
        <f t="shared" si="28"/>
        <v>5.2089987775312775E-3</v>
      </c>
      <c r="Z23" s="29">
        <f t="shared" si="29"/>
        <v>5.2089987775312778</v>
      </c>
    </row>
    <row r="24" spans="1:26" x14ac:dyDescent="0.3">
      <c r="A24" s="27" t="s">
        <v>85</v>
      </c>
      <c r="B24" s="18">
        <v>5</v>
      </c>
      <c r="C24" s="2">
        <v>30.093800000000002</v>
      </c>
      <c r="D24" s="2">
        <v>30.093800000000002</v>
      </c>
      <c r="E24" s="2">
        <v>30.145700000000001</v>
      </c>
      <c r="F24" s="2">
        <v>30.145600000000002</v>
      </c>
      <c r="G24" s="2">
        <f t="shared" si="6"/>
        <v>5.1850000000001728E-2</v>
      </c>
      <c r="H24" s="2">
        <f t="shared" si="7"/>
        <v>0.10370000000000346</v>
      </c>
      <c r="I24" s="2">
        <v>5.9044245668745665</v>
      </c>
      <c r="J24" s="2">
        <f t="shared" si="30"/>
        <v>1.7563100150654605E-2</v>
      </c>
      <c r="K24" s="29">
        <f t="shared" si="31"/>
        <v>17.563100150654606</v>
      </c>
      <c r="L24" s="2">
        <f t="shared" si="2"/>
        <v>30.093800000000002</v>
      </c>
      <c r="M24" s="2">
        <v>30.1069</v>
      </c>
      <c r="N24" s="2">
        <v>30.1069</v>
      </c>
      <c r="O24" s="2">
        <f t="shared" si="21"/>
        <v>1.3099999999997891E-2</v>
      </c>
      <c r="P24" s="2">
        <f t="shared" si="22"/>
        <v>2.6199999999995782E-2</v>
      </c>
      <c r="Q24" s="2">
        <f t="shared" si="23"/>
        <v>4.437350279142346E-3</v>
      </c>
      <c r="R24" s="29">
        <f t="shared" si="24"/>
        <v>4.437350279142346</v>
      </c>
      <c r="S24" s="2">
        <f t="shared" si="11"/>
        <v>30.093800000000002</v>
      </c>
      <c r="T24" s="2">
        <v>30.094799999999999</v>
      </c>
      <c r="U24" s="2">
        <v>30.0947</v>
      </c>
      <c r="V24" s="2">
        <f t="shared" si="25"/>
        <v>9.4999999999600959E-4</v>
      </c>
      <c r="W24" s="2">
        <f t="shared" si="26"/>
        <v>1.8999999999920192E-3</v>
      </c>
      <c r="X24" s="2">
        <f t="shared" si="27"/>
        <v>3.2179257749375578E-4</v>
      </c>
      <c r="Y24" s="2">
        <f t="shared" si="28"/>
        <v>4.1155577016485905E-3</v>
      </c>
      <c r="Z24" s="29">
        <f t="shared" si="29"/>
        <v>4.1155577016485907</v>
      </c>
    </row>
    <row r="25" spans="1:26" x14ac:dyDescent="0.3">
      <c r="A25" s="27" t="s">
        <v>86</v>
      </c>
      <c r="B25" s="18">
        <v>5</v>
      </c>
      <c r="C25" s="2">
        <v>23.666899999999998</v>
      </c>
      <c r="D25" s="2">
        <v>23.666899999999998</v>
      </c>
      <c r="E25" s="2">
        <v>24.396000000000001</v>
      </c>
      <c r="F25" s="2">
        <v>24.396000000000001</v>
      </c>
      <c r="G25" s="2">
        <f t="shared" si="6"/>
        <v>0.72910000000000252</v>
      </c>
      <c r="H25" s="2">
        <f t="shared" si="7"/>
        <v>1.458200000000005</v>
      </c>
      <c r="I25" s="2">
        <v>6.5481598637098637</v>
      </c>
      <c r="J25" s="2">
        <f t="shared" si="30"/>
        <v>0.22268851560594932</v>
      </c>
      <c r="K25" s="29">
        <f t="shared" si="31"/>
        <v>222.68851560594933</v>
      </c>
      <c r="L25" s="2">
        <f t="shared" si="2"/>
        <v>23.666899999999998</v>
      </c>
      <c r="M25" s="2">
        <v>23.810700000000001</v>
      </c>
      <c r="N25" s="2">
        <v>23.8108</v>
      </c>
      <c r="O25" s="2">
        <f t="shared" si="21"/>
        <v>0.14385000000000048</v>
      </c>
      <c r="P25" s="2">
        <f t="shared" si="22"/>
        <v>0.28770000000000095</v>
      </c>
      <c r="Q25" s="2">
        <f t="shared" si="23"/>
        <v>4.393600736512935E-2</v>
      </c>
      <c r="R25" s="29">
        <f t="shared" si="24"/>
        <v>43.936007365129349</v>
      </c>
      <c r="S25" s="2">
        <f t="shared" si="11"/>
        <v>23.666899999999998</v>
      </c>
      <c r="T25" s="2">
        <v>23.679099999999998</v>
      </c>
      <c r="U25" s="2">
        <v>23.678999999999998</v>
      </c>
      <c r="V25" s="2">
        <f t="shared" si="25"/>
        <v>1.2149999999998329E-2</v>
      </c>
      <c r="W25" s="2">
        <f t="shared" si="26"/>
        <v>2.4299999999996658E-2</v>
      </c>
      <c r="X25" s="2">
        <f t="shared" si="27"/>
        <v>3.7109662112356371E-3</v>
      </c>
      <c r="Y25" s="2">
        <f t="shared" si="28"/>
        <v>4.0225041153893713E-2</v>
      </c>
      <c r="Z25" s="29">
        <f t="shared" si="29"/>
        <v>40.225041153893713</v>
      </c>
    </row>
    <row r="26" spans="1:26" x14ac:dyDescent="0.3">
      <c r="A26" s="27" t="s">
        <v>87</v>
      </c>
      <c r="B26" s="18">
        <v>5</v>
      </c>
      <c r="C26" s="2">
        <v>49.540900000000001</v>
      </c>
      <c r="D26" s="2">
        <v>49.540900000000001</v>
      </c>
      <c r="E26" s="2">
        <v>50.168799999999997</v>
      </c>
      <c r="F26" s="2">
        <v>50.168700000000001</v>
      </c>
      <c r="G26" s="2">
        <f t="shared" si="6"/>
        <v>0.62785000000000224</v>
      </c>
      <c r="H26" s="2">
        <f t="shared" si="7"/>
        <v>1.2557000000000045</v>
      </c>
      <c r="I26" s="2">
        <v>6.2421217717717719</v>
      </c>
      <c r="J26" s="2">
        <f t="shared" si="30"/>
        <v>0.20116557252672515</v>
      </c>
      <c r="K26" s="29">
        <f t="shared" si="31"/>
        <v>201.16557252672516</v>
      </c>
      <c r="L26" s="2">
        <f t="shared" si="2"/>
        <v>49.540900000000001</v>
      </c>
      <c r="M26" s="2">
        <v>49.594999999999999</v>
      </c>
      <c r="N26" s="2">
        <v>49.595100000000002</v>
      </c>
      <c r="O26" s="2">
        <f t="shared" si="21"/>
        <v>5.414999999999992E-2</v>
      </c>
      <c r="P26" s="2">
        <f t="shared" si="22"/>
        <v>0.10829999999999984</v>
      </c>
      <c r="Q26" s="2">
        <f t="shared" si="23"/>
        <v>1.7349869797439056E-2</v>
      </c>
      <c r="R26" s="29">
        <f t="shared" si="24"/>
        <v>17.349869797439055</v>
      </c>
      <c r="S26" s="2">
        <f t="shared" si="11"/>
        <v>49.540900000000001</v>
      </c>
      <c r="T26" s="2">
        <v>49.554099999999998</v>
      </c>
      <c r="U26" s="2">
        <v>49.554000000000002</v>
      </c>
      <c r="V26" s="2">
        <f t="shared" si="25"/>
        <v>1.3150000000003104E-2</v>
      </c>
      <c r="W26" s="2">
        <f t="shared" si="26"/>
        <v>2.6300000000006207E-2</v>
      </c>
      <c r="X26" s="2">
        <f t="shared" si="27"/>
        <v>4.213310948040218E-3</v>
      </c>
      <c r="Y26" s="2">
        <f t="shared" si="28"/>
        <v>1.3136558849398839E-2</v>
      </c>
      <c r="Z26" s="29">
        <f t="shared" si="29"/>
        <v>13.136558849398838</v>
      </c>
    </row>
    <row r="27" spans="1:26" x14ac:dyDescent="0.3">
      <c r="A27" s="27" t="s">
        <v>88</v>
      </c>
      <c r="B27" s="18">
        <v>5</v>
      </c>
      <c r="C27" s="2">
        <v>25.968800000000002</v>
      </c>
      <c r="D27" s="2">
        <v>25.968800000000002</v>
      </c>
      <c r="E27" s="2">
        <v>26.639900000000001</v>
      </c>
      <c r="F27" s="2">
        <v>26.639900000000001</v>
      </c>
      <c r="G27" s="2">
        <f t="shared" si="6"/>
        <v>0.67109999999999914</v>
      </c>
      <c r="H27" s="2">
        <f t="shared" si="7"/>
        <v>1.3421999999999983</v>
      </c>
      <c r="I27" s="2">
        <v>6.5639894201894204</v>
      </c>
      <c r="J27" s="2">
        <f t="shared" si="30"/>
        <v>0.20447930581235851</v>
      </c>
      <c r="K27" s="29">
        <f t="shared" si="31"/>
        <v>204.47930581235852</v>
      </c>
      <c r="L27" s="2">
        <f t="shared" si="2"/>
        <v>25.968800000000002</v>
      </c>
      <c r="M27" s="2">
        <v>26.024000000000001</v>
      </c>
      <c r="N27" s="2">
        <v>26.024000000000001</v>
      </c>
      <c r="O27" s="2">
        <f t="shared" si="21"/>
        <v>5.519999999999925E-2</v>
      </c>
      <c r="P27" s="2">
        <f t="shared" si="22"/>
        <v>0.1103999999999985</v>
      </c>
      <c r="Q27" s="2">
        <f t="shared" si="23"/>
        <v>1.6819039905888913E-2</v>
      </c>
      <c r="R27" s="29">
        <f t="shared" si="24"/>
        <v>16.819039905888914</v>
      </c>
      <c r="S27" s="2">
        <f t="shared" si="11"/>
        <v>25.968800000000002</v>
      </c>
      <c r="T27" s="2">
        <v>25.9756</v>
      </c>
      <c r="U27" s="2">
        <v>25.9756</v>
      </c>
      <c r="V27" s="2">
        <f t="shared" si="25"/>
        <v>6.7999999999983629E-3</v>
      </c>
      <c r="W27" s="2">
        <f t="shared" si="26"/>
        <v>1.3599999999996726E-2</v>
      </c>
      <c r="X27" s="2">
        <f t="shared" si="27"/>
        <v>2.071910713043816E-3</v>
      </c>
      <c r="Y27" s="2">
        <f t="shared" si="28"/>
        <v>1.4747129192845097E-2</v>
      </c>
      <c r="Z27" s="29">
        <f t="shared" si="29"/>
        <v>14.747129192845097</v>
      </c>
    </row>
    <row r="28" spans="1:26" x14ac:dyDescent="0.3">
      <c r="A28" s="27" t="s">
        <v>89</v>
      </c>
      <c r="B28" s="18">
        <v>5</v>
      </c>
      <c r="C28" s="2">
        <v>8.8698999999999995</v>
      </c>
      <c r="D28" s="2">
        <v>8.8698999999999995</v>
      </c>
      <c r="E28" s="2">
        <v>8.9845000000000006</v>
      </c>
      <c r="F28" s="2">
        <v>8.9844000000000008</v>
      </c>
      <c r="G28" s="2">
        <f t="shared" si="6"/>
        <v>0.11455000000000126</v>
      </c>
      <c r="H28" s="2">
        <f t="shared" si="7"/>
        <v>0.22910000000000252</v>
      </c>
      <c r="I28" s="2">
        <v>7.9042252021252022</v>
      </c>
      <c r="J28" s="2">
        <f t="shared" si="30"/>
        <v>2.8984498055344452E-2</v>
      </c>
      <c r="K28" s="29">
        <f t="shared" si="31"/>
        <v>28.984498055344453</v>
      </c>
      <c r="L28" s="2">
        <f t="shared" si="2"/>
        <v>8.8698999999999995</v>
      </c>
      <c r="M28" s="2">
        <v>8.8788</v>
      </c>
      <c r="N28" s="2">
        <v>8.8788</v>
      </c>
      <c r="O28" s="2">
        <f t="shared" si="21"/>
        <v>8.9000000000005741E-3</v>
      </c>
      <c r="P28" s="2">
        <f t="shared" si="22"/>
        <v>1.7800000000001148E-2</v>
      </c>
      <c r="Q28" s="2">
        <f t="shared" si="23"/>
        <v>2.2519601282634605E-3</v>
      </c>
      <c r="R28" s="29">
        <f t="shared" si="24"/>
        <v>2.2519601282634607</v>
      </c>
      <c r="S28" s="2">
        <f t="shared" si="11"/>
        <v>8.8698999999999995</v>
      </c>
      <c r="T28" s="2">
        <v>8.8731000000000009</v>
      </c>
      <c r="U28" s="2">
        <v>8.8732000000000006</v>
      </c>
      <c r="V28" s="2">
        <f t="shared" si="25"/>
        <v>3.2500000000013074E-3</v>
      </c>
      <c r="W28" s="2">
        <f t="shared" si="26"/>
        <v>6.5000000000026148E-3</v>
      </c>
      <c r="X28" s="2">
        <f t="shared" si="27"/>
        <v>8.2234499065828308E-4</v>
      </c>
      <c r="Y28" s="2">
        <f t="shared" si="28"/>
        <v>1.4296151376051774E-3</v>
      </c>
      <c r="Z28" s="29">
        <f t="shared" si="29"/>
        <v>1.4296151376051773</v>
      </c>
    </row>
    <row r="29" spans="1:26" x14ac:dyDescent="0.3">
      <c r="A29" s="27" t="s">
        <v>90</v>
      </c>
      <c r="B29" s="18">
        <v>5</v>
      </c>
      <c r="C29" s="2">
        <v>8.7180999999999997</v>
      </c>
      <c r="D29" s="2">
        <v>8.7180999999999997</v>
      </c>
      <c r="E29" s="2">
        <v>8.7995999999999999</v>
      </c>
      <c r="F29" s="2">
        <v>8.7995999999999999</v>
      </c>
      <c r="G29" s="2">
        <f t="shared" si="6"/>
        <v>8.1500000000000128E-2</v>
      </c>
      <c r="H29" s="2">
        <f t="shared" si="7"/>
        <v>0.16300000000000026</v>
      </c>
      <c r="I29" s="2">
        <v>6.015231462231462</v>
      </c>
      <c r="J29" s="2">
        <f t="shared" si="30"/>
        <v>2.7097876619286795E-2</v>
      </c>
      <c r="K29" s="29">
        <f t="shared" si="31"/>
        <v>27.097876619286794</v>
      </c>
      <c r="L29" s="2">
        <f t="shared" si="2"/>
        <v>8.7180999999999997</v>
      </c>
      <c r="M29" s="2">
        <v>8.7251999999999992</v>
      </c>
      <c r="N29" s="2">
        <v>8.7251999999999992</v>
      </c>
      <c r="O29" s="2">
        <f t="shared" si="21"/>
        <v>7.0999999999994401E-3</v>
      </c>
      <c r="P29" s="2">
        <f t="shared" si="22"/>
        <v>1.419999999999888E-2</v>
      </c>
      <c r="Q29" s="2">
        <f t="shared" si="23"/>
        <v>2.3606739140726476E-3</v>
      </c>
      <c r="R29" s="29">
        <f t="shared" si="24"/>
        <v>2.3606739140726476</v>
      </c>
      <c r="S29" s="2">
        <f t="shared" si="11"/>
        <v>8.7180999999999997</v>
      </c>
      <c r="T29" s="2">
        <v>8.7216000000000005</v>
      </c>
      <c r="U29" s="2">
        <v>8.7216000000000005</v>
      </c>
      <c r="V29" s="2">
        <f t="shared" si="25"/>
        <v>3.5000000000007248E-3</v>
      </c>
      <c r="W29" s="2">
        <f t="shared" si="26"/>
        <v>7.0000000000014495E-3</v>
      </c>
      <c r="X29" s="2">
        <f t="shared" si="27"/>
        <v>1.1637124928530463E-3</v>
      </c>
      <c r="Y29" s="2">
        <f t="shared" si="28"/>
        <v>1.1969614212196014E-3</v>
      </c>
      <c r="Z29" s="29">
        <f t="shared" si="29"/>
        <v>1.1969614212196014</v>
      </c>
    </row>
    <row r="30" spans="1:26" x14ac:dyDescent="0.3">
      <c r="A30" s="27" t="s">
        <v>91</v>
      </c>
      <c r="B30" s="18">
        <v>5</v>
      </c>
      <c r="C30" s="2">
        <v>18.18</v>
      </c>
      <c r="D30" s="2">
        <v>18.180099999999999</v>
      </c>
      <c r="E30" s="2">
        <v>18.357199999999999</v>
      </c>
      <c r="F30" s="2">
        <v>18.357099999999999</v>
      </c>
      <c r="G30" s="2">
        <f t="shared" si="6"/>
        <v>0.17709999999999582</v>
      </c>
      <c r="H30" s="2">
        <f t="shared" si="7"/>
        <v>0.35419999999999163</v>
      </c>
      <c r="I30" s="2">
        <v>6.9386222568722564</v>
      </c>
      <c r="J30" s="2">
        <f t="shared" si="30"/>
        <v>5.1047598051497826E-2</v>
      </c>
      <c r="K30" s="29">
        <f t="shared" si="31"/>
        <v>51.047598051497829</v>
      </c>
      <c r="L30" s="2">
        <f t="shared" si="2"/>
        <v>18.180050000000001</v>
      </c>
      <c r="M30" s="2">
        <v>18.1951</v>
      </c>
      <c r="N30" s="2">
        <v>18.1951</v>
      </c>
      <c r="O30" s="2">
        <f t="shared" si="21"/>
        <v>1.5049999999998676E-2</v>
      </c>
      <c r="P30" s="2">
        <f t="shared" si="22"/>
        <v>3.0099999999997351E-2</v>
      </c>
      <c r="Q30" s="2">
        <f t="shared" si="23"/>
        <v>4.3380369885657414E-3</v>
      </c>
      <c r="R30" s="29">
        <f t="shared" si="24"/>
        <v>4.338036988565741</v>
      </c>
      <c r="S30" s="2">
        <f t="shared" si="11"/>
        <v>18.180050000000001</v>
      </c>
      <c r="T30" s="2">
        <v>18.182099999999998</v>
      </c>
      <c r="U30" s="2">
        <v>18.182200000000002</v>
      </c>
      <c r="V30" s="2">
        <f t="shared" si="25"/>
        <v>2.0999999999986585E-3</v>
      </c>
      <c r="W30" s="2">
        <f t="shared" si="26"/>
        <v>4.199999999997317E-3</v>
      </c>
      <c r="X30" s="2">
        <f t="shared" si="27"/>
        <v>6.0530748677628163E-4</v>
      </c>
      <c r="Y30" s="2">
        <f t="shared" si="28"/>
        <v>3.7327295017894595E-3</v>
      </c>
      <c r="Z30" s="29">
        <f t="shared" si="29"/>
        <v>3.7327295017894597</v>
      </c>
    </row>
    <row r="31" spans="1:26" x14ac:dyDescent="0.3">
      <c r="A31" s="27" t="s">
        <v>92</v>
      </c>
      <c r="B31" s="18">
        <v>5</v>
      </c>
      <c r="C31" s="2">
        <v>16.529800000000002</v>
      </c>
      <c r="D31" s="2">
        <v>16.529800000000002</v>
      </c>
      <c r="E31" s="2">
        <v>16.616700000000002</v>
      </c>
      <c r="F31" s="2">
        <v>16.616599999999998</v>
      </c>
      <c r="G31" s="2">
        <f t="shared" si="6"/>
        <v>8.6849999999998317E-2</v>
      </c>
      <c r="H31" s="2">
        <f t="shared" si="7"/>
        <v>0.17369999999999663</v>
      </c>
      <c r="I31" s="2">
        <v>5.9255306421806422</v>
      </c>
      <c r="J31" s="2">
        <f t="shared" si="30"/>
        <v>2.9313830353609252E-2</v>
      </c>
      <c r="K31" s="29">
        <f t="shared" si="31"/>
        <v>29.313830353609251</v>
      </c>
      <c r="L31" s="2">
        <f t="shared" si="2"/>
        <v>16.529800000000002</v>
      </c>
      <c r="M31" s="2">
        <v>16.541399999999999</v>
      </c>
      <c r="N31" s="2">
        <v>16.5413</v>
      </c>
      <c r="O31" s="2">
        <f t="shared" si="21"/>
        <v>1.1549999999999727E-2</v>
      </c>
      <c r="P31" s="2">
        <f t="shared" si="22"/>
        <v>2.3099999999999454E-2</v>
      </c>
      <c r="Q31" s="2">
        <f t="shared" si="23"/>
        <v>3.8983850383901603E-3</v>
      </c>
      <c r="R31" s="29">
        <f t="shared" si="24"/>
        <v>3.8983850383901602</v>
      </c>
      <c r="S31" s="2">
        <f t="shared" si="11"/>
        <v>16.529800000000002</v>
      </c>
      <c r="T31" s="2">
        <v>16.532299999999999</v>
      </c>
      <c r="U31" s="2">
        <v>16.532299999999999</v>
      </c>
      <c r="V31" s="2">
        <f t="shared" si="25"/>
        <v>2.4999999999977263E-3</v>
      </c>
      <c r="W31" s="2">
        <f t="shared" si="26"/>
        <v>4.9999999999954525E-3</v>
      </c>
      <c r="X31" s="2">
        <f t="shared" si="27"/>
        <v>8.4380628536508812E-4</v>
      </c>
      <c r="Y31" s="2">
        <f t="shared" si="28"/>
        <v>3.0545787530250721E-3</v>
      </c>
      <c r="Z31" s="29">
        <f t="shared" si="29"/>
        <v>3.0545787530250719</v>
      </c>
    </row>
    <row r="32" spans="1:26" x14ac:dyDescent="0.3">
      <c r="A32" s="27" t="s">
        <v>93</v>
      </c>
      <c r="B32" s="18">
        <v>5</v>
      </c>
      <c r="C32" s="2">
        <v>26.715800000000002</v>
      </c>
      <c r="D32" s="18">
        <v>26.715800000000002</v>
      </c>
      <c r="E32" s="2">
        <v>27.249300000000002</v>
      </c>
      <c r="F32" s="2">
        <v>27.249199999999998</v>
      </c>
      <c r="G32" s="2">
        <f t="shared" ref="G32:G39" si="32">(AVERAGE(E32:F32)-AVERAGE(C32,D32))</f>
        <v>0.53344999999999843</v>
      </c>
      <c r="H32" s="2">
        <f t="shared" ref="H32:H39" si="33">G32*2</f>
        <v>1.0668999999999969</v>
      </c>
      <c r="I32" s="2">
        <v>7.0863647840147834</v>
      </c>
      <c r="J32" s="2">
        <f t="shared" si="30"/>
        <v>0.15055674277546069</v>
      </c>
      <c r="K32" s="29">
        <f t="shared" si="31"/>
        <v>150.55674277546069</v>
      </c>
      <c r="L32" s="2">
        <f t="shared" si="2"/>
        <v>26.715800000000002</v>
      </c>
      <c r="M32" s="2">
        <v>26.7483</v>
      </c>
      <c r="N32" s="2">
        <v>26.7483</v>
      </c>
      <c r="O32" s="2">
        <f t="shared" si="21"/>
        <v>3.2499999999998863E-2</v>
      </c>
      <c r="P32" s="2">
        <f t="shared" si="22"/>
        <v>6.4999999999997726E-2</v>
      </c>
      <c r="Q32" s="2">
        <f t="shared" si="23"/>
        <v>9.1725450186565111E-3</v>
      </c>
      <c r="R32" s="29">
        <f t="shared" si="24"/>
        <v>9.1725450186565105</v>
      </c>
      <c r="S32" s="2">
        <f t="shared" si="11"/>
        <v>26.715800000000002</v>
      </c>
      <c r="T32" s="2">
        <v>26.7226</v>
      </c>
      <c r="U32" s="2">
        <v>26.7226</v>
      </c>
      <c r="V32" s="2">
        <f t="shared" si="25"/>
        <v>6.7999999999983629E-3</v>
      </c>
      <c r="W32" s="2">
        <f t="shared" si="26"/>
        <v>1.3599999999996726E-2</v>
      </c>
      <c r="X32" s="2">
        <f t="shared" si="27"/>
        <v>1.9191786500569674E-3</v>
      </c>
      <c r="Y32" s="2">
        <f t="shared" si="28"/>
        <v>7.2533663685995439E-3</v>
      </c>
      <c r="Z32" s="29">
        <f t="shared" si="29"/>
        <v>7.2533663685995435</v>
      </c>
    </row>
    <row r="33" spans="1:26" x14ac:dyDescent="0.3">
      <c r="A33" s="27" t="s">
        <v>94</v>
      </c>
      <c r="B33" s="18">
        <v>5</v>
      </c>
      <c r="C33" s="2">
        <v>8.8689999999999998</v>
      </c>
      <c r="D33" s="2">
        <v>8.8689999999999998</v>
      </c>
      <c r="E33" s="2">
        <v>9.0340000000000007</v>
      </c>
      <c r="F33" s="2">
        <v>9.0340000000000007</v>
      </c>
      <c r="G33" s="2">
        <f t="shared" si="32"/>
        <v>0.16500000000000092</v>
      </c>
      <c r="H33" s="2">
        <f t="shared" si="33"/>
        <v>0.33000000000000185</v>
      </c>
      <c r="I33" s="2">
        <v>5.9149776045276043</v>
      </c>
      <c r="J33" s="2">
        <f t="shared" si="30"/>
        <v>5.5790574717882992E-2</v>
      </c>
      <c r="K33" s="29">
        <f t="shared" si="31"/>
        <v>55.79057471788299</v>
      </c>
      <c r="L33" s="2">
        <f t="shared" si="2"/>
        <v>8.8689999999999998</v>
      </c>
      <c r="M33" s="2">
        <v>8.8884000000000007</v>
      </c>
      <c r="N33" s="2">
        <v>8.8884000000000007</v>
      </c>
      <c r="O33" s="2">
        <f t="shared" si="21"/>
        <v>1.9400000000000972E-2</v>
      </c>
      <c r="P33" s="2">
        <f t="shared" si="22"/>
        <v>3.8800000000001944E-2</v>
      </c>
      <c r="Q33" s="2">
        <f t="shared" si="23"/>
        <v>6.5596190880422922E-3</v>
      </c>
      <c r="R33" s="29">
        <f t="shared" si="24"/>
        <v>6.5596190880422922</v>
      </c>
      <c r="S33" s="2">
        <f t="shared" si="11"/>
        <v>8.8689999999999998</v>
      </c>
      <c r="T33" s="2">
        <v>8.8744999999999994</v>
      </c>
      <c r="U33" s="2">
        <v>8.8744999999999994</v>
      </c>
      <c r="V33" s="2">
        <f t="shared" si="25"/>
        <v>5.4999999999996163E-3</v>
      </c>
      <c r="W33" s="2">
        <f t="shared" si="26"/>
        <v>1.0999999999999233E-2</v>
      </c>
      <c r="X33" s="2">
        <f t="shared" si="27"/>
        <v>1.8596858239292929E-3</v>
      </c>
      <c r="Y33" s="2">
        <f t="shared" si="28"/>
        <v>4.6999332641129996E-3</v>
      </c>
      <c r="Z33" s="29">
        <f t="shared" si="29"/>
        <v>4.6999332641129996</v>
      </c>
    </row>
    <row r="34" spans="1:26" x14ac:dyDescent="0.3">
      <c r="A34" s="27" t="s">
        <v>95</v>
      </c>
      <c r="B34" s="18">
        <v>5</v>
      </c>
      <c r="C34" s="2">
        <v>8.641</v>
      </c>
      <c r="D34" s="2">
        <v>8.641</v>
      </c>
      <c r="E34" s="2">
        <v>9.1966999999999999</v>
      </c>
      <c r="F34" s="2">
        <v>9.1966999999999999</v>
      </c>
      <c r="G34" s="2">
        <f t="shared" si="32"/>
        <v>0.55569999999999986</v>
      </c>
      <c r="H34" s="2">
        <f t="shared" si="33"/>
        <v>1.1113999999999997</v>
      </c>
      <c r="I34" s="2">
        <v>5.9097010857010863</v>
      </c>
      <c r="J34" s="2">
        <f t="shared" si="30"/>
        <v>0.18806365734624136</v>
      </c>
      <c r="K34" s="29">
        <f t="shared" si="31"/>
        <v>188.06365734624137</v>
      </c>
      <c r="L34" s="2">
        <f t="shared" si="2"/>
        <v>8.641</v>
      </c>
      <c r="M34" s="2">
        <v>8.6789000000000005</v>
      </c>
      <c r="N34" s="2">
        <v>8.6790000000000003</v>
      </c>
      <c r="O34" s="2">
        <f t="shared" si="21"/>
        <v>3.7950000000000372E-2</v>
      </c>
      <c r="P34" s="2">
        <f t="shared" si="22"/>
        <v>7.5900000000000745E-2</v>
      </c>
      <c r="Q34" s="2">
        <f t="shared" si="23"/>
        <v>1.2843289178135563E-2</v>
      </c>
      <c r="R34" s="29">
        <f t="shared" si="24"/>
        <v>12.843289178135562</v>
      </c>
      <c r="S34" s="2">
        <f t="shared" si="11"/>
        <v>8.641</v>
      </c>
      <c r="T34" s="2">
        <v>8.6607000000000003</v>
      </c>
      <c r="U34" s="2">
        <v>8.6608000000000001</v>
      </c>
      <c r="V34" s="2">
        <f t="shared" si="25"/>
        <v>1.9750000000000156E-2</v>
      </c>
      <c r="W34" s="2">
        <f t="shared" si="26"/>
        <v>3.9500000000000313E-2</v>
      </c>
      <c r="X34" s="2">
        <f t="shared" si="27"/>
        <v>6.6839251981074274E-3</v>
      </c>
      <c r="Y34" s="2">
        <f t="shared" si="28"/>
        <v>6.1593639800281352E-3</v>
      </c>
      <c r="Z34" s="29">
        <f t="shared" si="29"/>
        <v>6.159363980028135</v>
      </c>
    </row>
    <row r="35" spans="1:26" x14ac:dyDescent="0.3">
      <c r="A35" s="27" t="s">
        <v>96</v>
      </c>
      <c r="B35" s="18">
        <v>5</v>
      </c>
      <c r="C35" s="2">
        <v>28.814800000000002</v>
      </c>
      <c r="D35" s="2">
        <v>28.814800000000002</v>
      </c>
      <c r="E35" s="2">
        <v>29.044799999999999</v>
      </c>
      <c r="F35" s="2">
        <v>29.044799999999999</v>
      </c>
      <c r="G35" s="2">
        <f t="shared" si="32"/>
        <v>0.22999999999999687</v>
      </c>
      <c r="H35" s="2">
        <f t="shared" si="33"/>
        <v>0.45999999999999375</v>
      </c>
      <c r="I35" s="2">
        <v>6.8067092862092853</v>
      </c>
      <c r="J35" s="2">
        <f t="shared" si="30"/>
        <v>6.7580379983610508E-2</v>
      </c>
      <c r="K35" s="29">
        <f t="shared" si="31"/>
        <v>67.580379983610513</v>
      </c>
      <c r="L35" s="2">
        <f t="shared" si="2"/>
        <v>28.814800000000002</v>
      </c>
      <c r="M35" s="2">
        <v>28.831099999999999</v>
      </c>
      <c r="N35" s="2">
        <v>28.831099999999999</v>
      </c>
      <c r="O35" s="2">
        <f t="shared" si="21"/>
        <v>1.6299999999997539E-2</v>
      </c>
      <c r="P35" s="2">
        <f t="shared" si="22"/>
        <v>3.2599999999995077E-2</v>
      </c>
      <c r="Q35" s="2">
        <f t="shared" si="23"/>
        <v>4.7893921466639127E-3</v>
      </c>
      <c r="R35" s="29">
        <f t="shared" si="24"/>
        <v>4.7893921466639124</v>
      </c>
      <c r="S35" s="2">
        <f t="shared" si="11"/>
        <v>28.814800000000002</v>
      </c>
      <c r="T35" s="2">
        <v>28.817599999999999</v>
      </c>
      <c r="U35" s="2">
        <v>28.817499999999999</v>
      </c>
      <c r="V35" s="2">
        <f t="shared" si="25"/>
        <v>2.7499999999953673E-3</v>
      </c>
      <c r="W35" s="2">
        <f t="shared" si="26"/>
        <v>5.4999999999907345E-3</v>
      </c>
      <c r="X35" s="2">
        <f t="shared" si="27"/>
        <v>8.0802628241138409E-4</v>
      </c>
      <c r="Y35" s="2">
        <f t="shared" si="28"/>
        <v>3.9813658642525286E-3</v>
      </c>
      <c r="Z35" s="29">
        <f t="shared" si="29"/>
        <v>3.9813658642525285</v>
      </c>
    </row>
    <row r="36" spans="1:26" x14ac:dyDescent="0.3">
      <c r="A36" s="27" t="s">
        <v>97</v>
      </c>
      <c r="B36" s="18">
        <v>5</v>
      </c>
      <c r="C36" s="2">
        <v>26.746400000000001</v>
      </c>
      <c r="D36" s="2">
        <v>26.746400000000001</v>
      </c>
      <c r="E36" s="2">
        <v>26.9085</v>
      </c>
      <c r="F36" s="2">
        <v>26.9085</v>
      </c>
      <c r="G36" s="2">
        <f t="shared" si="32"/>
        <v>0.1620999999999988</v>
      </c>
      <c r="H36" s="2">
        <f t="shared" si="33"/>
        <v>0.3241999999999976</v>
      </c>
      <c r="I36" s="2">
        <v>6.5059477130977124</v>
      </c>
      <c r="J36" s="2">
        <f t="shared" si="30"/>
        <v>4.9831325780150558E-2</v>
      </c>
      <c r="K36" s="29">
        <f t="shared" si="31"/>
        <v>49.831325780150557</v>
      </c>
      <c r="L36" s="2">
        <f t="shared" si="2"/>
        <v>26.746400000000001</v>
      </c>
      <c r="M36" s="2">
        <v>26.761099999999999</v>
      </c>
      <c r="N36" s="2">
        <v>26.761199999999999</v>
      </c>
      <c r="O36" s="2">
        <f t="shared" si="21"/>
        <v>1.4749999999999375E-2</v>
      </c>
      <c r="P36" s="2">
        <f t="shared" si="22"/>
        <v>2.9499999999998749E-2</v>
      </c>
      <c r="Q36" s="2">
        <f t="shared" si="23"/>
        <v>4.5343124938753551E-3</v>
      </c>
      <c r="R36" s="29">
        <f t="shared" si="24"/>
        <v>4.5343124938753547</v>
      </c>
      <c r="S36" s="2">
        <f t="shared" si="11"/>
        <v>26.746400000000001</v>
      </c>
      <c r="T36" s="2">
        <v>26.7486</v>
      </c>
      <c r="U36" s="2">
        <v>26.7486</v>
      </c>
      <c r="V36" s="2">
        <f t="shared" si="25"/>
        <v>2.1999999999984254E-3</v>
      </c>
      <c r="W36" s="2">
        <f t="shared" si="26"/>
        <v>4.3999999999968509E-3</v>
      </c>
      <c r="X36" s="2">
        <f t="shared" si="27"/>
        <v>6.7630423637417378E-4</v>
      </c>
      <c r="Y36" s="2">
        <f t="shared" si="28"/>
        <v>3.8580082575011814E-3</v>
      </c>
      <c r="Z36" s="29">
        <f t="shared" si="29"/>
        <v>3.8580082575011816</v>
      </c>
    </row>
    <row r="37" spans="1:26" x14ac:dyDescent="0.3">
      <c r="A37" s="27" t="s">
        <v>98</v>
      </c>
      <c r="B37" s="18">
        <v>5</v>
      </c>
      <c r="C37" s="2">
        <v>33.200800000000001</v>
      </c>
      <c r="D37" s="2">
        <v>33.200800000000001</v>
      </c>
      <c r="E37" s="2">
        <v>35.095300000000002</v>
      </c>
      <c r="F37" s="2">
        <v>35.095199999999998</v>
      </c>
      <c r="G37" s="2">
        <f t="shared" si="32"/>
        <v>1.8944499999999991</v>
      </c>
      <c r="H37" s="2">
        <f t="shared" si="33"/>
        <v>3.7888999999999982</v>
      </c>
      <c r="I37" s="2">
        <v>6.5217772695772691</v>
      </c>
      <c r="J37" s="2">
        <f t="shared" si="30"/>
        <v>0.58096126920409052</v>
      </c>
      <c r="K37" s="29">
        <f t="shared" si="31"/>
        <v>580.96126920409051</v>
      </c>
      <c r="L37" s="2">
        <f t="shared" si="2"/>
        <v>33.200800000000001</v>
      </c>
      <c r="M37" s="2">
        <v>33.245199999999997</v>
      </c>
      <c r="N37" s="2">
        <v>33.245199999999997</v>
      </c>
      <c r="O37" s="2">
        <f t="shared" si="21"/>
        <v>4.4399999999995998E-2</v>
      </c>
      <c r="P37" s="2">
        <f t="shared" si="22"/>
        <v>8.8799999999991996E-2</v>
      </c>
      <c r="Q37" s="2">
        <f t="shared" si="23"/>
        <v>1.3615920374071264E-2</v>
      </c>
      <c r="R37" s="29">
        <f t="shared" si="24"/>
        <v>13.615920374071264</v>
      </c>
      <c r="S37" s="2">
        <f t="shared" si="11"/>
        <v>33.200800000000001</v>
      </c>
      <c r="T37" s="2">
        <v>33.212800000000001</v>
      </c>
      <c r="U37" s="2">
        <v>33.212800000000001</v>
      </c>
      <c r="V37" s="2">
        <f t="shared" si="25"/>
        <v>1.2000000000000455E-2</v>
      </c>
      <c r="W37" s="2">
        <f t="shared" si="26"/>
        <v>2.4000000000000909E-2</v>
      </c>
      <c r="X37" s="2">
        <f t="shared" si="27"/>
        <v>3.6799784794791911E-3</v>
      </c>
      <c r="Y37" s="2">
        <f t="shared" si="28"/>
        <v>9.9359418945920725E-3</v>
      </c>
      <c r="Z37" s="29">
        <f t="shared" si="29"/>
        <v>9.935941894592073</v>
      </c>
    </row>
    <row r="38" spans="1:26" x14ac:dyDescent="0.3">
      <c r="A38" s="27" t="s">
        <v>99</v>
      </c>
      <c r="B38" s="18">
        <v>5</v>
      </c>
      <c r="C38" s="2">
        <v>30.276700000000002</v>
      </c>
      <c r="D38" s="2">
        <v>30.276700000000002</v>
      </c>
      <c r="E38" s="2">
        <v>30.592700000000001</v>
      </c>
      <c r="F38" s="2">
        <v>30.592600000000001</v>
      </c>
      <c r="G38" s="2">
        <f t="shared" si="32"/>
        <v>0.31594999999999729</v>
      </c>
      <c r="H38" s="2">
        <f t="shared" si="33"/>
        <v>0.63189999999999458</v>
      </c>
      <c r="I38" s="2">
        <v>8.5796196119196111</v>
      </c>
      <c r="J38" s="2">
        <f t="shared" si="30"/>
        <v>7.3651283924301245E-2</v>
      </c>
      <c r="K38" s="29">
        <f t="shared" si="31"/>
        <v>73.651283924301239</v>
      </c>
      <c r="L38" s="2">
        <f t="shared" si="2"/>
        <v>30.276700000000002</v>
      </c>
      <c r="M38" s="2">
        <v>30.2972</v>
      </c>
      <c r="N38" s="2">
        <v>30.2972</v>
      </c>
      <c r="O38" s="2">
        <f t="shared" si="21"/>
        <v>2.0499999999998408E-2</v>
      </c>
      <c r="P38" s="2">
        <f t="shared" si="22"/>
        <v>4.0999999999996817E-2</v>
      </c>
      <c r="Q38" s="2">
        <f t="shared" si="23"/>
        <v>4.7787666417093569E-3</v>
      </c>
      <c r="R38" s="29">
        <f t="shared" si="24"/>
        <v>4.7787666417093568</v>
      </c>
      <c r="S38" s="2">
        <f t="shared" si="11"/>
        <v>30.276700000000002</v>
      </c>
      <c r="T38" s="2">
        <v>30.2788</v>
      </c>
      <c r="U38" s="2">
        <v>30.2789</v>
      </c>
      <c r="V38" s="2">
        <f t="shared" si="25"/>
        <v>2.1499999999967656E-3</v>
      </c>
      <c r="W38" s="2">
        <f t="shared" si="26"/>
        <v>4.2999999999935312E-3</v>
      </c>
      <c r="X38" s="2">
        <f t="shared" si="27"/>
        <v>5.0118772095904675E-4</v>
      </c>
      <c r="Y38" s="2">
        <f t="shared" si="28"/>
        <v>4.27757892075031E-3</v>
      </c>
      <c r="Z38" s="29">
        <f t="shared" si="29"/>
        <v>4.2775789207503099</v>
      </c>
    </row>
    <row r="39" spans="1:26" x14ac:dyDescent="0.3">
      <c r="A39" s="27" t="s">
        <v>100</v>
      </c>
      <c r="B39" s="18">
        <v>5</v>
      </c>
      <c r="C39" s="2">
        <v>8.5254999999999992</v>
      </c>
      <c r="D39" s="2">
        <v>8.5254999999999992</v>
      </c>
      <c r="E39" s="2">
        <v>8.7910000000000004</v>
      </c>
      <c r="F39" s="2">
        <v>8.7909000000000006</v>
      </c>
      <c r="G39" s="2">
        <f t="shared" si="32"/>
        <v>0.2654500000000013</v>
      </c>
      <c r="H39" s="2">
        <f t="shared" si="33"/>
        <v>0.53090000000000259</v>
      </c>
      <c r="I39" s="2">
        <v>5.2923483829983828</v>
      </c>
      <c r="J39" s="2">
        <f t="shared" si="30"/>
        <v>0.10031463569282657</v>
      </c>
      <c r="K39" s="29">
        <f t="shared" si="31"/>
        <v>100.31463569282657</v>
      </c>
      <c r="L39" s="2">
        <f t="shared" si="2"/>
        <v>8.5254999999999992</v>
      </c>
      <c r="M39" s="2">
        <v>8.5457999999999998</v>
      </c>
      <c r="N39" s="2">
        <v>8.5457999999999998</v>
      </c>
      <c r="O39" s="2">
        <f t="shared" si="21"/>
        <v>2.0300000000000651E-2</v>
      </c>
      <c r="P39" s="2">
        <f t="shared" si="22"/>
        <v>4.0600000000001302E-2</v>
      </c>
      <c r="Q39" s="2">
        <f t="shared" si="23"/>
        <v>7.6714526448085699E-3</v>
      </c>
      <c r="R39" s="29">
        <f t="shared" si="24"/>
        <v>7.6714526448085696</v>
      </c>
      <c r="S39" s="2">
        <f t="shared" si="11"/>
        <v>8.5254999999999992</v>
      </c>
      <c r="T39" s="2">
        <v>8.5287000000000006</v>
      </c>
      <c r="U39" s="2">
        <v>8.5287000000000006</v>
      </c>
      <c r="V39" s="2">
        <f t="shared" si="25"/>
        <v>3.2000000000014239E-3</v>
      </c>
      <c r="W39" s="2">
        <f t="shared" si="26"/>
        <v>6.4000000000028479E-3</v>
      </c>
      <c r="X39" s="2">
        <f t="shared" si="27"/>
        <v>1.2092930277535744E-3</v>
      </c>
      <c r="Y39" s="2">
        <f t="shared" si="28"/>
        <v>6.4621596170549959E-3</v>
      </c>
      <c r="Z39" s="29">
        <f t="shared" si="29"/>
        <v>6.4621596170549962</v>
      </c>
    </row>
  </sheetData>
  <mergeCells count="11">
    <mergeCell ref="A2:A3"/>
    <mergeCell ref="B2:B3"/>
    <mergeCell ref="E1:K1"/>
    <mergeCell ref="L1:R1"/>
    <mergeCell ref="S1:Z1"/>
    <mergeCell ref="C2:D2"/>
    <mergeCell ref="E2:F2"/>
    <mergeCell ref="G2:K2"/>
    <mergeCell ref="M2:N2"/>
    <mergeCell ref="O2:R2"/>
    <mergeCell ref="T2:U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Biovolumen A. Sup 300um</vt:lpstr>
      <vt:lpstr>Biomasa Sup. 300um</vt:lpstr>
      <vt:lpstr>Biovolumen A. Sup 500um</vt:lpstr>
      <vt:lpstr>Biomasa Sup. 500um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Ortiz</dc:creator>
  <cp:lastModifiedBy>ASUS</cp:lastModifiedBy>
  <dcterms:created xsi:type="dcterms:W3CDTF">2020-03-09T16:43:52Z</dcterms:created>
  <dcterms:modified xsi:type="dcterms:W3CDTF">2021-12-09T23:06:54Z</dcterms:modified>
</cp:coreProperties>
</file>