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CCCP_2021\Datos_Primarios\EXP_PACÍFICO\"/>
    </mc:Choice>
  </mc:AlternateContent>
  <bookViews>
    <workbookView xWindow="0" yWindow="0" windowWidth="20490" windowHeight="7760"/>
  </bookViews>
  <sheets>
    <sheet name="300_µm" sheetId="1" r:id="rId1"/>
    <sheet name="500_µm" sheetId="1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2" l="1"/>
  <c r="P39" i="12"/>
  <c r="O39" i="12"/>
  <c r="N39" i="12"/>
  <c r="M39" i="12"/>
  <c r="Q38" i="12"/>
  <c r="P38" i="12"/>
  <c r="O38" i="12"/>
  <c r="N38" i="12"/>
  <c r="M38" i="12"/>
  <c r="Q37" i="12"/>
  <c r="P37" i="12"/>
  <c r="O37" i="12"/>
  <c r="N37" i="12"/>
  <c r="M37" i="12"/>
  <c r="Q36" i="12"/>
  <c r="P36" i="12"/>
  <c r="O36" i="12"/>
  <c r="N36" i="12"/>
  <c r="M36" i="12"/>
  <c r="Q35" i="12"/>
  <c r="P35" i="12"/>
  <c r="O35" i="12"/>
  <c r="N35" i="12"/>
  <c r="M35" i="12"/>
  <c r="Q34" i="12"/>
  <c r="P34" i="12"/>
  <c r="O34" i="12"/>
  <c r="N34" i="12"/>
  <c r="M34" i="12"/>
  <c r="Q33" i="12"/>
  <c r="P33" i="12"/>
  <c r="O33" i="12"/>
  <c r="N33" i="12"/>
  <c r="M33" i="12"/>
  <c r="Q32" i="12"/>
  <c r="P32" i="12"/>
  <c r="O32" i="12"/>
  <c r="N32" i="12"/>
  <c r="M32" i="12"/>
  <c r="Q31" i="12"/>
  <c r="P31" i="12"/>
  <c r="O31" i="12"/>
  <c r="N31" i="12"/>
  <c r="M31" i="12"/>
  <c r="Q30" i="12"/>
  <c r="P30" i="12"/>
  <c r="O30" i="12"/>
  <c r="N30" i="12"/>
  <c r="M30" i="12"/>
  <c r="Q29" i="12"/>
  <c r="P29" i="12"/>
  <c r="O29" i="12"/>
  <c r="N29" i="12"/>
  <c r="M29" i="12"/>
  <c r="Q28" i="12"/>
  <c r="P28" i="12"/>
  <c r="O28" i="12"/>
  <c r="N28" i="12"/>
  <c r="M28" i="12"/>
  <c r="Q27" i="12"/>
  <c r="P27" i="12"/>
  <c r="O27" i="12"/>
  <c r="N27" i="12"/>
  <c r="M27" i="12"/>
  <c r="Q26" i="12"/>
  <c r="P26" i="12"/>
  <c r="O26" i="12"/>
  <c r="N26" i="12"/>
  <c r="M26" i="12"/>
  <c r="Q25" i="12"/>
  <c r="P25" i="12"/>
  <c r="O25" i="12"/>
  <c r="N25" i="12"/>
  <c r="M25" i="12"/>
  <c r="Q24" i="12"/>
  <c r="P24" i="12"/>
  <c r="O24" i="12"/>
  <c r="N24" i="12"/>
  <c r="M24" i="12"/>
  <c r="Q23" i="12"/>
  <c r="P23" i="12"/>
  <c r="O23" i="12"/>
  <c r="N23" i="12"/>
  <c r="M23" i="12"/>
  <c r="Q22" i="12"/>
  <c r="P22" i="12"/>
  <c r="O22" i="12"/>
  <c r="N22" i="12"/>
  <c r="M22" i="12"/>
  <c r="Q21" i="12"/>
  <c r="P21" i="12"/>
  <c r="O21" i="12"/>
  <c r="N21" i="12"/>
  <c r="M21" i="12"/>
  <c r="Q20" i="12"/>
  <c r="P20" i="12"/>
  <c r="O20" i="12"/>
  <c r="N20" i="12"/>
  <c r="M20" i="12"/>
  <c r="Q19" i="12"/>
  <c r="P19" i="12"/>
  <c r="O19" i="12"/>
  <c r="N19" i="12"/>
  <c r="M19" i="12"/>
  <c r="Q18" i="12"/>
  <c r="P18" i="12"/>
  <c r="O18" i="12"/>
  <c r="N18" i="12"/>
  <c r="M18" i="12"/>
  <c r="Q17" i="12"/>
  <c r="P17" i="12"/>
  <c r="O17" i="12"/>
  <c r="N17" i="12"/>
  <c r="M17" i="12"/>
  <c r="Q16" i="12"/>
  <c r="P16" i="12"/>
  <c r="O16" i="12"/>
  <c r="N16" i="12"/>
  <c r="M16" i="12"/>
  <c r="Q15" i="12"/>
  <c r="P15" i="12"/>
  <c r="O15" i="12"/>
  <c r="N15" i="12"/>
  <c r="M15" i="12"/>
  <c r="Q14" i="12"/>
  <c r="P14" i="12"/>
  <c r="O14" i="12"/>
  <c r="N14" i="12"/>
  <c r="M14" i="12"/>
  <c r="Q13" i="12"/>
  <c r="P13" i="12"/>
  <c r="O13" i="12"/>
  <c r="N13" i="12"/>
  <c r="M13" i="12"/>
  <c r="Q12" i="12"/>
  <c r="P12" i="12"/>
  <c r="O12" i="12"/>
  <c r="N12" i="12"/>
  <c r="M12" i="12"/>
  <c r="Q11" i="12"/>
  <c r="P11" i="12"/>
  <c r="O11" i="12"/>
  <c r="N11" i="12"/>
  <c r="M11" i="12"/>
  <c r="Q10" i="12"/>
  <c r="P10" i="12"/>
  <c r="O10" i="12"/>
  <c r="N10" i="12"/>
  <c r="M10" i="12"/>
  <c r="Q9" i="12"/>
  <c r="P9" i="12"/>
  <c r="O9" i="12"/>
  <c r="N9" i="12"/>
  <c r="M9" i="12"/>
  <c r="Q8" i="12"/>
  <c r="P8" i="12"/>
  <c r="O8" i="12"/>
  <c r="N8" i="12"/>
  <c r="M8" i="12"/>
  <c r="Q7" i="12"/>
  <c r="P7" i="12"/>
  <c r="O7" i="12"/>
  <c r="N7" i="12"/>
  <c r="M7" i="12"/>
  <c r="Q6" i="12"/>
  <c r="P6" i="12"/>
  <c r="O6" i="12"/>
  <c r="N6" i="12"/>
  <c r="M6" i="12"/>
  <c r="Q5" i="12"/>
  <c r="P5" i="12"/>
  <c r="O5" i="12"/>
  <c r="N5" i="12"/>
  <c r="M5" i="12"/>
  <c r="Q4" i="12"/>
  <c r="P4" i="12"/>
  <c r="O4" i="12"/>
  <c r="N4" i="12"/>
  <c r="M4" i="12"/>
  <c r="X39" i="1"/>
  <c r="W39" i="1"/>
  <c r="V39" i="1"/>
  <c r="U39" i="1"/>
  <c r="T39" i="1"/>
  <c r="X38" i="1"/>
  <c r="W38" i="1"/>
  <c r="V38" i="1"/>
  <c r="U38" i="1"/>
  <c r="T38" i="1"/>
  <c r="X37" i="1"/>
  <c r="W37" i="1"/>
  <c r="V37" i="1"/>
  <c r="U37" i="1"/>
  <c r="T37" i="1"/>
  <c r="X36" i="1"/>
  <c r="W36" i="1"/>
  <c r="V36" i="1"/>
  <c r="U36" i="1"/>
  <c r="T36" i="1"/>
  <c r="X35" i="1"/>
  <c r="W35" i="1"/>
  <c r="V35" i="1"/>
  <c r="U35" i="1"/>
  <c r="T35" i="1"/>
  <c r="Q35" i="1"/>
  <c r="P35" i="1"/>
  <c r="O35" i="1"/>
  <c r="N35" i="1"/>
  <c r="M35" i="1"/>
  <c r="X34" i="1"/>
  <c r="W34" i="1"/>
  <c r="V34" i="1"/>
  <c r="U34" i="1"/>
  <c r="T34" i="1"/>
  <c r="Q34" i="1"/>
  <c r="P34" i="1"/>
  <c r="O34" i="1"/>
  <c r="N34" i="1"/>
  <c r="M34" i="1"/>
  <c r="X33" i="1"/>
  <c r="W33" i="1"/>
  <c r="V33" i="1"/>
  <c r="U33" i="1"/>
  <c r="T33" i="1"/>
  <c r="Q33" i="1"/>
  <c r="P33" i="1"/>
  <c r="O33" i="1"/>
  <c r="N33" i="1"/>
  <c r="M33" i="1"/>
  <c r="X32" i="1"/>
  <c r="W32" i="1"/>
  <c r="V32" i="1"/>
  <c r="U32" i="1"/>
  <c r="T32" i="1"/>
  <c r="Q32" i="1"/>
  <c r="P32" i="1"/>
  <c r="O32" i="1"/>
  <c r="N32" i="1"/>
  <c r="M32" i="1"/>
  <c r="X31" i="1"/>
  <c r="W31" i="1"/>
  <c r="V31" i="1"/>
  <c r="U31" i="1"/>
  <c r="T31" i="1"/>
  <c r="Q31" i="1"/>
  <c r="P31" i="1"/>
  <c r="O31" i="1"/>
  <c r="N31" i="1"/>
  <c r="M31" i="1"/>
  <c r="X30" i="1"/>
  <c r="W30" i="1"/>
  <c r="V30" i="1"/>
  <c r="U30" i="1"/>
  <c r="T30" i="1"/>
  <c r="Q30" i="1"/>
  <c r="P30" i="1"/>
  <c r="O30" i="1"/>
  <c r="N30" i="1"/>
  <c r="M30" i="1"/>
  <c r="X29" i="1"/>
  <c r="W29" i="1"/>
  <c r="V29" i="1"/>
  <c r="U29" i="1"/>
  <c r="T29" i="1"/>
  <c r="Q29" i="1"/>
  <c r="P29" i="1"/>
  <c r="O29" i="1"/>
  <c r="N29" i="1"/>
  <c r="M29" i="1"/>
  <c r="X28" i="1"/>
  <c r="W28" i="1"/>
  <c r="V28" i="1"/>
  <c r="U28" i="1"/>
  <c r="T28" i="1"/>
  <c r="Q28" i="1"/>
  <c r="P28" i="1"/>
  <c r="O28" i="1"/>
  <c r="N28" i="1"/>
  <c r="M28" i="1"/>
  <c r="X27" i="1"/>
  <c r="W27" i="1"/>
  <c r="V27" i="1"/>
  <c r="U27" i="1"/>
  <c r="T27" i="1"/>
  <c r="Q27" i="1"/>
  <c r="P27" i="1"/>
  <c r="O27" i="1"/>
  <c r="N27" i="1"/>
  <c r="M27" i="1"/>
  <c r="X26" i="1"/>
  <c r="W26" i="1"/>
  <c r="V26" i="1"/>
  <c r="U26" i="1"/>
  <c r="T26" i="1"/>
  <c r="Q26" i="1"/>
  <c r="P26" i="1"/>
  <c r="O26" i="1"/>
  <c r="N26" i="1"/>
  <c r="M26" i="1"/>
  <c r="X25" i="1"/>
  <c r="W25" i="1"/>
  <c r="V25" i="1"/>
  <c r="U25" i="1"/>
  <c r="T25" i="1"/>
  <c r="Q25" i="1"/>
  <c r="P25" i="1"/>
  <c r="O25" i="1"/>
  <c r="N25" i="1"/>
  <c r="M25" i="1"/>
  <c r="X24" i="1"/>
  <c r="W24" i="1"/>
  <c r="V24" i="1"/>
  <c r="U24" i="1"/>
  <c r="T24" i="1"/>
  <c r="Q24" i="1"/>
  <c r="P24" i="1"/>
  <c r="O24" i="1"/>
  <c r="N24" i="1"/>
  <c r="M24" i="1"/>
  <c r="X23" i="1"/>
  <c r="W23" i="1"/>
  <c r="V23" i="1"/>
  <c r="U23" i="1"/>
  <c r="T23" i="1"/>
  <c r="Q23" i="1"/>
  <c r="P23" i="1"/>
  <c r="O23" i="1"/>
  <c r="N23" i="1"/>
  <c r="M23" i="1"/>
  <c r="X22" i="1"/>
  <c r="W22" i="1"/>
  <c r="V22" i="1"/>
  <c r="U22" i="1"/>
  <c r="T22" i="1"/>
  <c r="Q22" i="1"/>
  <c r="P22" i="1"/>
  <c r="O22" i="1"/>
  <c r="N22" i="1"/>
  <c r="M22" i="1"/>
  <c r="X21" i="1"/>
  <c r="W21" i="1"/>
  <c r="V21" i="1"/>
  <c r="U21" i="1"/>
  <c r="T21" i="1"/>
  <c r="Q21" i="1"/>
  <c r="P21" i="1"/>
  <c r="O21" i="1"/>
  <c r="N21" i="1"/>
  <c r="M21" i="1"/>
  <c r="X20" i="1"/>
  <c r="W20" i="1"/>
  <c r="V20" i="1"/>
  <c r="U20" i="1"/>
  <c r="T20" i="1"/>
  <c r="Q20" i="1"/>
  <c r="P20" i="1"/>
  <c r="O20" i="1"/>
  <c r="N20" i="1"/>
  <c r="M20" i="1"/>
  <c r="X19" i="1"/>
  <c r="W19" i="1"/>
  <c r="V19" i="1"/>
  <c r="U19" i="1"/>
  <c r="T19" i="1"/>
  <c r="Q19" i="1"/>
  <c r="P19" i="1"/>
  <c r="O19" i="1"/>
  <c r="N19" i="1"/>
  <c r="M19" i="1"/>
  <c r="X18" i="1"/>
  <c r="W18" i="1"/>
  <c r="V18" i="1"/>
  <c r="U18" i="1"/>
  <c r="T18" i="1"/>
  <c r="Q18" i="1"/>
  <c r="P18" i="1"/>
  <c r="O18" i="1"/>
  <c r="N18" i="1"/>
  <c r="M18" i="1"/>
  <c r="X17" i="1"/>
  <c r="W17" i="1"/>
  <c r="V17" i="1"/>
  <c r="U17" i="1"/>
  <c r="T17" i="1"/>
  <c r="Q17" i="1"/>
  <c r="P17" i="1"/>
  <c r="O17" i="1"/>
  <c r="N17" i="1"/>
  <c r="M17" i="1"/>
  <c r="X16" i="1"/>
  <c r="W16" i="1"/>
  <c r="V16" i="1"/>
  <c r="U16" i="1"/>
  <c r="T16" i="1"/>
  <c r="Q16" i="1"/>
  <c r="P16" i="1"/>
  <c r="O16" i="1"/>
  <c r="N16" i="1"/>
  <c r="M16" i="1"/>
  <c r="X15" i="1"/>
  <c r="W15" i="1"/>
  <c r="V15" i="1"/>
  <c r="U15" i="1"/>
  <c r="T15" i="1"/>
  <c r="Q15" i="1"/>
  <c r="P15" i="1"/>
  <c r="O15" i="1"/>
  <c r="N15" i="1"/>
  <c r="M15" i="1"/>
  <c r="X14" i="1"/>
  <c r="W14" i="1"/>
  <c r="V14" i="1"/>
  <c r="U14" i="1"/>
  <c r="T14" i="1"/>
  <c r="Q14" i="1"/>
  <c r="P14" i="1"/>
  <c r="O14" i="1"/>
  <c r="N14" i="1"/>
  <c r="M14" i="1"/>
  <c r="X13" i="1"/>
  <c r="W13" i="1"/>
  <c r="V13" i="1"/>
  <c r="U13" i="1"/>
  <c r="T13" i="1"/>
  <c r="Q13" i="1"/>
  <c r="P13" i="1"/>
  <c r="O13" i="1"/>
  <c r="N13" i="1"/>
  <c r="M13" i="1"/>
  <c r="X12" i="1"/>
  <c r="W12" i="1"/>
  <c r="V12" i="1"/>
  <c r="U12" i="1"/>
  <c r="T12" i="1"/>
  <c r="Q12" i="1"/>
  <c r="P12" i="1"/>
  <c r="O12" i="1"/>
  <c r="N12" i="1"/>
  <c r="M12" i="1"/>
  <c r="X11" i="1"/>
  <c r="W11" i="1"/>
  <c r="V11" i="1"/>
  <c r="U11" i="1"/>
  <c r="T11" i="1"/>
  <c r="Q11" i="1"/>
  <c r="P11" i="1"/>
  <c r="O11" i="1"/>
  <c r="N11" i="1"/>
  <c r="M11" i="1"/>
  <c r="X10" i="1"/>
  <c r="W10" i="1"/>
  <c r="V10" i="1"/>
  <c r="U10" i="1"/>
  <c r="T10" i="1"/>
  <c r="Q10" i="1"/>
  <c r="P10" i="1"/>
  <c r="O10" i="1"/>
  <c r="N10" i="1"/>
  <c r="M10" i="1"/>
  <c r="X9" i="1"/>
  <c r="W9" i="1"/>
  <c r="V9" i="1"/>
  <c r="U9" i="1"/>
  <c r="T9" i="1"/>
  <c r="Q9" i="1"/>
  <c r="P9" i="1"/>
  <c r="O9" i="1"/>
  <c r="N9" i="1"/>
  <c r="M9" i="1"/>
  <c r="X8" i="1"/>
  <c r="W8" i="1"/>
  <c r="V8" i="1"/>
  <c r="U8" i="1"/>
  <c r="T8" i="1"/>
  <c r="Q8" i="1"/>
  <c r="P8" i="1"/>
  <c r="O8" i="1"/>
  <c r="N8" i="1"/>
  <c r="M8" i="1"/>
  <c r="X7" i="1"/>
  <c r="W7" i="1"/>
  <c r="V7" i="1"/>
  <c r="U7" i="1"/>
  <c r="T7" i="1"/>
  <c r="Q7" i="1"/>
  <c r="P7" i="1"/>
  <c r="O7" i="1"/>
  <c r="N7" i="1"/>
  <c r="M7" i="1"/>
  <c r="X6" i="1"/>
  <c r="W6" i="1"/>
  <c r="V6" i="1"/>
  <c r="U6" i="1"/>
  <c r="T6" i="1"/>
  <c r="Q6" i="1"/>
  <c r="P6" i="1"/>
  <c r="O6" i="1"/>
  <c r="N6" i="1"/>
  <c r="M6" i="1"/>
  <c r="X5" i="1"/>
  <c r="W5" i="1"/>
  <c r="V5" i="1"/>
  <c r="U5" i="1"/>
  <c r="T5" i="1"/>
  <c r="Q5" i="1"/>
  <c r="P5" i="1"/>
  <c r="O5" i="1"/>
  <c r="N5" i="1"/>
  <c r="M5" i="1"/>
  <c r="X4" i="1"/>
  <c r="W4" i="1"/>
  <c r="V4" i="1"/>
  <c r="U4" i="1"/>
  <c r="T4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<sst xmlns="http://schemas.openxmlformats.org/spreadsheetml/2006/main" count="446" uniqueCount="175">
  <si>
    <t>Estación</t>
  </si>
  <si>
    <t>Latitud</t>
  </si>
  <si>
    <t>Longitud</t>
  </si>
  <si>
    <t>Inicio</t>
  </si>
  <si>
    <t>Final</t>
  </si>
  <si>
    <t>Ubicación Geográfica</t>
  </si>
  <si>
    <t>Hora</t>
  </si>
  <si>
    <t>Fecha</t>
  </si>
  <si>
    <t>Diferencia</t>
  </si>
  <si>
    <t>Revoluciones</t>
  </si>
  <si>
    <t>Constante de Rotor=26.873</t>
  </si>
  <si>
    <t>Velocidad (cm/sec)</t>
  </si>
  <si>
    <t>Distancia (m)</t>
  </si>
  <si>
    <t>Area boca de red (m)</t>
  </si>
  <si>
    <t>x</t>
  </si>
  <si>
    <t>y</t>
  </si>
  <si>
    <t>Decimales</t>
  </si>
  <si>
    <t>Volumen (m3)</t>
  </si>
  <si>
    <t>500 micras x 50 cm de diametros de boca de red</t>
  </si>
  <si>
    <t>300 micras x 50 cm de diametros de boca de red</t>
  </si>
  <si>
    <t>Consecutivo</t>
  </si>
  <si>
    <t>SUPERFICIAL</t>
  </si>
  <si>
    <t>64 MUESTRAS</t>
  </si>
  <si>
    <t>Código      300 µm</t>
  </si>
  <si>
    <t>Código      500 µm</t>
  </si>
  <si>
    <t>Marea</t>
  </si>
  <si>
    <t>S06</t>
  </si>
  <si>
    <t>Baja</t>
  </si>
  <si>
    <t>S05</t>
  </si>
  <si>
    <t>Alta</t>
  </si>
  <si>
    <t>S04</t>
  </si>
  <si>
    <t>S03</t>
  </si>
  <si>
    <t>G06</t>
  </si>
  <si>
    <t>G05</t>
  </si>
  <si>
    <t>G04</t>
  </si>
  <si>
    <t>G03</t>
  </si>
  <si>
    <t>G02</t>
  </si>
  <si>
    <t>G01</t>
  </si>
  <si>
    <t>A06</t>
  </si>
  <si>
    <t>A05</t>
  </si>
  <si>
    <t>A04</t>
  </si>
  <si>
    <t>A03</t>
  </si>
  <si>
    <t>S02</t>
  </si>
  <si>
    <t>S01</t>
  </si>
  <si>
    <t>A02</t>
  </si>
  <si>
    <t>A01</t>
  </si>
  <si>
    <t>2°40´12,731"</t>
  </si>
  <si>
    <t>78°19´10,102"</t>
  </si>
  <si>
    <t>2°42´09,912"</t>
  </si>
  <si>
    <t>78°19´10,208"</t>
  </si>
  <si>
    <t>2°44´7,094"</t>
  </si>
  <si>
    <t>78°19´10,314"</t>
  </si>
  <si>
    <t>2°46´4,276"</t>
  </si>
  <si>
    <t>78°19´10,422"</t>
  </si>
  <si>
    <t>2°37´16,676"</t>
  </si>
  <si>
    <t>78°24´1,235"</t>
  </si>
  <si>
    <t>2°39´13,855"</t>
  </si>
  <si>
    <t>78°24´1,346"</t>
  </si>
  <si>
    <t>2°41´11,034"</t>
  </si>
  <si>
    <t>78°24´1,459"</t>
  </si>
  <si>
    <t>2°43´8,213"</t>
  </si>
  <si>
    <t>78°24´1,573"</t>
  </si>
  <si>
    <t>2°45´5,391"</t>
  </si>
  <si>
    <t>78°24´1,688"</t>
  </si>
  <si>
    <t>2°47´2,513"</t>
  </si>
  <si>
    <t>78°24´1,902"</t>
  </si>
  <si>
    <t>2°41´11,647"</t>
  </si>
  <si>
    <t>78°13´20,561"</t>
  </si>
  <si>
    <t>2°43´8,831"</t>
  </si>
  <si>
    <t>78°13´20,661"</t>
  </si>
  <si>
    <t>2°45´6,015"</t>
  </si>
  <si>
    <t>2°47´3,199"</t>
  </si>
  <si>
    <t>78°13´20,862"</t>
  </si>
  <si>
    <t>2°48´1,457"</t>
  </si>
  <si>
    <t>78°19´10,531"</t>
  </si>
  <si>
    <t>2°49´58,568"</t>
  </si>
  <si>
    <t>78°19´10,763"</t>
  </si>
  <si>
    <t>2°49´0,383"</t>
  </si>
  <si>
    <t>78°13´20,965"</t>
  </si>
  <si>
    <t>2°50´57,483"</t>
  </si>
  <si>
    <t>78°13´21,223"</t>
  </si>
  <si>
    <t>00735</t>
  </si>
  <si>
    <t>01768</t>
  </si>
  <si>
    <t>02809</t>
  </si>
  <si>
    <t>02810</t>
  </si>
  <si>
    <t>03778</t>
  </si>
  <si>
    <t>03779</t>
  </si>
  <si>
    <t>04746</t>
  </si>
  <si>
    <t>05492</t>
  </si>
  <si>
    <t>00106</t>
  </si>
  <si>
    <t>01227</t>
  </si>
  <si>
    <t>02520</t>
  </si>
  <si>
    <t>03640</t>
  </si>
  <si>
    <t>01228</t>
  </si>
  <si>
    <t>02518</t>
  </si>
  <si>
    <t>04873</t>
  </si>
  <si>
    <t>06109</t>
  </si>
  <si>
    <t>06111</t>
  </si>
  <si>
    <t>07737</t>
  </si>
  <si>
    <t>07338</t>
  </si>
  <si>
    <t>08341</t>
  </si>
  <si>
    <t>100734</t>
  </si>
  <si>
    <t>SP-21-0209</t>
  </si>
  <si>
    <t>SP-21-0213</t>
  </si>
  <si>
    <t>SP-21-0217</t>
  </si>
  <si>
    <t>SP-21-0220</t>
  </si>
  <si>
    <t>SP-21-0223</t>
  </si>
  <si>
    <t>SP-21-0226</t>
  </si>
  <si>
    <t>SP-21-0229</t>
  </si>
  <si>
    <t>SP-21-0233</t>
  </si>
  <si>
    <t>SP-21-0237</t>
  </si>
  <si>
    <t>SP-21-0240</t>
  </si>
  <si>
    <t>SP-21-0243</t>
  </si>
  <si>
    <t>SP-21-0246</t>
  </si>
  <si>
    <t>SP-21-0250</t>
  </si>
  <si>
    <t>SP-21-0254</t>
  </si>
  <si>
    <t>SP-21-0258</t>
  </si>
  <si>
    <t>SP-21-0261</t>
  </si>
  <si>
    <t>SP-21-0264</t>
  </si>
  <si>
    <t>SP-21-0267</t>
  </si>
  <si>
    <t>SP-21-0270</t>
  </si>
  <si>
    <t>SP-21-0273</t>
  </si>
  <si>
    <t>SP-21-0276</t>
  </si>
  <si>
    <t>SP-21-0279</t>
  </si>
  <si>
    <t>SP-21-0282</t>
  </si>
  <si>
    <t>SP-21-0285</t>
  </si>
  <si>
    <t>SP-21-0288</t>
  </si>
  <si>
    <t>SP-21-0292</t>
  </si>
  <si>
    <t>SP-21-0296</t>
  </si>
  <si>
    <t>SP-21-0300</t>
  </si>
  <si>
    <t>SP-21-0304</t>
  </si>
  <si>
    <t>SP-21-0307</t>
  </si>
  <si>
    <t>SP-21-0310</t>
  </si>
  <si>
    <t>SP-21-0313</t>
  </si>
  <si>
    <t>SP-21-0316</t>
  </si>
  <si>
    <t>SP-21-0319</t>
  </si>
  <si>
    <t>SP-21-0322</t>
  </si>
  <si>
    <t>SP-21-0325</t>
  </si>
  <si>
    <t>SP-21-0210</t>
  </si>
  <si>
    <t>SP-21-0214</t>
  </si>
  <si>
    <t>SP-21-0218</t>
  </si>
  <si>
    <t>SP-21-0221</t>
  </si>
  <si>
    <t>SP-21-0224</t>
  </si>
  <si>
    <t>SP-21-0227</t>
  </si>
  <si>
    <t>SP-21-0230</t>
  </si>
  <si>
    <t>SP-21-0234</t>
  </si>
  <si>
    <t>SP-21-0238</t>
  </si>
  <si>
    <t>SP-21-0241</t>
  </si>
  <si>
    <t>SP-21-0244</t>
  </si>
  <si>
    <t>SP-21-0247</t>
  </si>
  <si>
    <t>SP-21-0251</t>
  </si>
  <si>
    <t>SP-21-0255</t>
  </si>
  <si>
    <t>SP-21-0259</t>
  </si>
  <si>
    <t>SP-21-0262</t>
  </si>
  <si>
    <t>SP-21-0265</t>
  </si>
  <si>
    <t>SP-21-0268</t>
  </si>
  <si>
    <t>SP-21-0271</t>
  </si>
  <si>
    <t>SP-21-0274</t>
  </si>
  <si>
    <t>SP-21-0277</t>
  </si>
  <si>
    <t>SP-21-0280</t>
  </si>
  <si>
    <t>SP-21-0283</t>
  </si>
  <si>
    <t>SP-21-0286</t>
  </si>
  <si>
    <t>SP-21-0289</t>
  </si>
  <si>
    <t>SP-21-0293</t>
  </si>
  <si>
    <t>SP-21-0297</t>
  </si>
  <si>
    <t>SP-21-0301</t>
  </si>
  <si>
    <t>SP-21-0305</t>
  </si>
  <si>
    <t>SP-21-0308</t>
  </si>
  <si>
    <t>SP-21-0311</t>
  </si>
  <si>
    <t>SP-21-0314</t>
  </si>
  <si>
    <t>SP-21-0317</t>
  </si>
  <si>
    <t>SP-21-0320</t>
  </si>
  <si>
    <t>SP-21-0323</t>
  </si>
  <si>
    <t>SP-21-0326</t>
  </si>
  <si>
    <t>100105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</si>
</sst>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:ss"/>
    <numFmt numFmtId="166" formatCode="yyyy\-mm\-dd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2241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top" wrapText="1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53125" defaultRowHeight="13" x14ac:dyDescent="0.35"/>
  <cols>
    <col min="1" max="4" width="15.26953125" style="1" customWidth="1"/>
    <col min="5" max="5" width="11.453125" style="1" customWidth="1"/>
    <col min="6" max="6" width="12.36328125" style="1" bestFit="1" customWidth="1"/>
    <col min="7" max="8" width="11.453125" style="1" customWidth="1"/>
    <col min="9" max="10" width="12.81640625" style="1" customWidth="1"/>
    <col min="11" max="16" width="11.453125" style="1" hidden="1" customWidth="1"/>
    <col min="17" max="17" width="0" style="1" hidden="1" customWidth="1"/>
    <col min="18" max="18" width="11.453125" style="19" customWidth="1"/>
    <col min="19" max="19" width="11.453125" style="1" customWidth="1"/>
    <col min="20" max="20" width="12.7265625" style="1" customWidth="1"/>
    <col min="21" max="24" width="16.54296875" style="1" customWidth="1"/>
    <col min="25" max="25" width="22.1796875" style="1" bestFit="1" customWidth="1"/>
    <col min="26" max="16384" width="11.453125" style="1"/>
  </cols>
  <sheetData>
    <row r="1" spans="1:27" x14ac:dyDescent="0.35">
      <c r="K1" s="25" t="s">
        <v>21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7" ht="53.25" customHeight="1" x14ac:dyDescent="0.35">
      <c r="A2" s="2"/>
      <c r="B2" s="2"/>
      <c r="C2" s="2"/>
      <c r="D2" s="2"/>
      <c r="E2" s="33" t="s">
        <v>5</v>
      </c>
      <c r="F2" s="33"/>
      <c r="G2" s="34" t="s">
        <v>16</v>
      </c>
      <c r="H2" s="35"/>
      <c r="I2" s="3" t="s">
        <v>6</v>
      </c>
      <c r="J2" s="3" t="s">
        <v>7</v>
      </c>
      <c r="K2" s="26" t="s">
        <v>18</v>
      </c>
      <c r="L2" s="27"/>
      <c r="M2" s="27"/>
      <c r="N2" s="28"/>
      <c r="O2" s="4" t="s">
        <v>10</v>
      </c>
      <c r="P2" s="5">
        <v>26873</v>
      </c>
      <c r="Q2" s="4" t="s">
        <v>13</v>
      </c>
      <c r="R2" s="26" t="s">
        <v>19</v>
      </c>
      <c r="S2" s="27"/>
      <c r="T2" s="27"/>
      <c r="U2" s="28"/>
      <c r="V2" s="4" t="s">
        <v>10</v>
      </c>
      <c r="W2" s="5">
        <v>26873</v>
      </c>
      <c r="X2" s="4" t="s">
        <v>13</v>
      </c>
    </row>
    <row r="3" spans="1:27" ht="26" x14ac:dyDescent="0.35">
      <c r="A3" s="6" t="s">
        <v>20</v>
      </c>
      <c r="B3" s="6" t="s">
        <v>23</v>
      </c>
      <c r="C3" s="6" t="s">
        <v>0</v>
      </c>
      <c r="D3" s="6" t="s">
        <v>25</v>
      </c>
      <c r="E3" s="7" t="s">
        <v>1</v>
      </c>
      <c r="F3" s="7" t="s">
        <v>2</v>
      </c>
      <c r="G3" s="7" t="s">
        <v>14</v>
      </c>
      <c r="H3" s="7" t="s">
        <v>15</v>
      </c>
      <c r="I3" s="3" t="s">
        <v>6</v>
      </c>
      <c r="J3" s="3" t="s">
        <v>7</v>
      </c>
      <c r="K3" s="6" t="s">
        <v>3</v>
      </c>
      <c r="L3" s="7" t="s">
        <v>4</v>
      </c>
      <c r="M3" s="7" t="s">
        <v>8</v>
      </c>
      <c r="N3" s="7" t="s">
        <v>9</v>
      </c>
      <c r="O3" s="7" t="s">
        <v>12</v>
      </c>
      <c r="P3" s="7" t="s">
        <v>11</v>
      </c>
      <c r="Q3" s="7" t="s">
        <v>17</v>
      </c>
      <c r="R3" s="6" t="s">
        <v>3</v>
      </c>
      <c r="S3" s="7" t="s">
        <v>4</v>
      </c>
      <c r="T3" s="7" t="s">
        <v>8</v>
      </c>
      <c r="U3" s="7" t="s">
        <v>9</v>
      </c>
      <c r="V3" s="7" t="s">
        <v>12</v>
      </c>
      <c r="W3" s="7" t="s">
        <v>11</v>
      </c>
      <c r="X3" s="7" t="s">
        <v>17</v>
      </c>
    </row>
    <row r="4" spans="1:27" ht="13.5" thickBot="1" x14ac:dyDescent="0.4">
      <c r="A4" s="6">
        <v>1</v>
      </c>
      <c r="B4" s="8" t="s">
        <v>102</v>
      </c>
      <c r="C4" s="9" t="s">
        <v>26</v>
      </c>
      <c r="D4" s="9" t="s">
        <v>27</v>
      </c>
      <c r="E4" s="10" t="s">
        <v>46</v>
      </c>
      <c r="F4" s="10" t="s">
        <v>47</v>
      </c>
      <c r="G4" s="11">
        <v>2</v>
      </c>
      <c r="H4" s="11">
        <v>-78.11</v>
      </c>
      <c r="I4" s="10">
        <v>0.45277777777777778</v>
      </c>
      <c r="J4" s="12">
        <v>44315</v>
      </c>
      <c r="K4" s="9"/>
      <c r="L4" s="9"/>
      <c r="M4" s="9">
        <f t="shared" ref="M4:M32" si="0">L4-K4</f>
        <v>0</v>
      </c>
      <c r="N4" s="9">
        <f>M4/10</f>
        <v>0</v>
      </c>
      <c r="O4" s="9">
        <f>(M4*26873)/999999</f>
        <v>0</v>
      </c>
      <c r="P4" s="9">
        <f>O4*100/300</f>
        <v>0</v>
      </c>
      <c r="Q4" s="13">
        <f>POWER(0.5,2)*3.1416*O4/4</f>
        <v>0</v>
      </c>
      <c r="R4" s="9">
        <v>69620</v>
      </c>
      <c r="S4" s="9">
        <v>70199</v>
      </c>
      <c r="T4" s="14">
        <f t="shared" ref="T4:T34" si="1">S4-R4</f>
        <v>579</v>
      </c>
      <c r="U4" s="15">
        <f>T4/10</f>
        <v>57.9</v>
      </c>
      <c r="V4" s="15">
        <f>(T4*26873)/999999</f>
        <v>15.559482559482559</v>
      </c>
      <c r="W4" s="15">
        <f>V4*100/300</f>
        <v>5.186494186494186</v>
      </c>
      <c r="X4" s="16">
        <f>POWER(0.5,2)*3.1416*V4/4</f>
        <v>3.0551044005544004</v>
      </c>
    </row>
    <row r="5" spans="1:27" x14ac:dyDescent="0.35">
      <c r="A5" s="6">
        <v>2</v>
      </c>
      <c r="B5" s="8" t="s">
        <v>103</v>
      </c>
      <c r="C5" s="9" t="s">
        <v>28</v>
      </c>
      <c r="D5" s="9" t="s">
        <v>27</v>
      </c>
      <c r="E5" s="10" t="s">
        <v>48</v>
      </c>
      <c r="F5" s="10" t="s">
        <v>49</v>
      </c>
      <c r="G5" s="11">
        <v>2</v>
      </c>
      <c r="H5" s="11">
        <v>-78.11</v>
      </c>
      <c r="I5" s="10">
        <v>0.49236111111111108</v>
      </c>
      <c r="J5" s="12">
        <v>44315</v>
      </c>
      <c r="K5" s="9"/>
      <c r="L5" s="9"/>
      <c r="M5" s="9">
        <f t="shared" si="0"/>
        <v>0</v>
      </c>
      <c r="N5" s="9">
        <f t="shared" ref="N5:N14" si="2">M5/10</f>
        <v>0</v>
      </c>
      <c r="O5" s="9">
        <f t="shared" ref="O5:O32" si="3">(M5*26873)/999999</f>
        <v>0</v>
      </c>
      <c r="P5" s="9">
        <f t="shared" ref="P5:P32" si="4">O5*100/300</f>
        <v>0</v>
      </c>
      <c r="Q5" s="13">
        <f t="shared" ref="Q5:Q32" si="5">POWER(0.5,2)*3.1416*O5/4</f>
        <v>0</v>
      </c>
      <c r="R5" s="9">
        <v>70217</v>
      </c>
      <c r="S5" s="9">
        <v>70883</v>
      </c>
      <c r="T5" s="14">
        <f t="shared" si="1"/>
        <v>666</v>
      </c>
      <c r="U5" s="15">
        <f t="shared" ref="U5:U14" si="6">T5/10</f>
        <v>66.599999999999994</v>
      </c>
      <c r="V5" s="15">
        <f t="shared" ref="V5:V32" si="7">(T5*26873)/999999</f>
        <v>17.897435897435898</v>
      </c>
      <c r="W5" s="15">
        <f t="shared" ref="W5:W32" si="8">V5*100/300</f>
        <v>5.9658119658119659</v>
      </c>
      <c r="X5" s="16">
        <f t="shared" ref="X5:X32" si="9">POWER(0.5,2)*3.1416*V5/4</f>
        <v>3.5141615384615386</v>
      </c>
      <c r="Z5" s="29" t="s">
        <v>22</v>
      </c>
      <c r="AA5" s="30"/>
    </row>
    <row r="6" spans="1:27" ht="13.5" thickBot="1" x14ac:dyDescent="0.4">
      <c r="A6" s="6">
        <v>3</v>
      </c>
      <c r="B6" s="8" t="s">
        <v>104</v>
      </c>
      <c r="C6" s="9" t="s">
        <v>26</v>
      </c>
      <c r="D6" s="9" t="s">
        <v>29</v>
      </c>
      <c r="E6" s="10" t="s">
        <v>46</v>
      </c>
      <c r="F6" s="10" t="s">
        <v>47</v>
      </c>
      <c r="G6" s="11">
        <v>2</v>
      </c>
      <c r="H6" s="11">
        <v>-78.11</v>
      </c>
      <c r="I6" s="10">
        <v>0.69444444444444453</v>
      </c>
      <c r="J6" s="12">
        <v>44315</v>
      </c>
      <c r="K6" s="9"/>
      <c r="L6" s="9"/>
      <c r="M6" s="9">
        <f t="shared" si="0"/>
        <v>0</v>
      </c>
      <c r="N6" s="9">
        <f t="shared" si="2"/>
        <v>0</v>
      </c>
      <c r="O6" s="9">
        <f t="shared" si="3"/>
        <v>0</v>
      </c>
      <c r="P6" s="9">
        <f t="shared" si="4"/>
        <v>0</v>
      </c>
      <c r="Q6" s="13">
        <f t="shared" si="5"/>
        <v>0</v>
      </c>
      <c r="R6" s="9">
        <v>70831</v>
      </c>
      <c r="S6" s="9">
        <v>71491</v>
      </c>
      <c r="T6" s="14">
        <f t="shared" si="1"/>
        <v>660</v>
      </c>
      <c r="U6" s="15">
        <f t="shared" si="6"/>
        <v>66</v>
      </c>
      <c r="V6" s="15">
        <f t="shared" si="7"/>
        <v>17.736197736197735</v>
      </c>
      <c r="W6" s="15">
        <f t="shared" si="8"/>
        <v>5.9120659120659118</v>
      </c>
      <c r="X6" s="16">
        <f t="shared" si="9"/>
        <v>3.4825024255024251</v>
      </c>
      <c r="Z6" s="31"/>
      <c r="AA6" s="32"/>
    </row>
    <row r="7" spans="1:27" x14ac:dyDescent="0.35">
      <c r="A7" s="6">
        <v>4</v>
      </c>
      <c r="B7" s="8" t="s">
        <v>105</v>
      </c>
      <c r="C7" s="9" t="s">
        <v>28</v>
      </c>
      <c r="D7" s="9" t="s">
        <v>29</v>
      </c>
      <c r="E7" s="10" t="s">
        <v>48</v>
      </c>
      <c r="F7" s="10" t="s">
        <v>49</v>
      </c>
      <c r="G7" s="11">
        <v>2</v>
      </c>
      <c r="H7" s="11">
        <v>-78.11</v>
      </c>
      <c r="I7" s="10">
        <v>0.72916666666666663</v>
      </c>
      <c r="J7" s="12">
        <v>44315</v>
      </c>
      <c r="K7" s="9"/>
      <c r="L7" s="9"/>
      <c r="M7" s="9">
        <f t="shared" si="0"/>
        <v>0</v>
      </c>
      <c r="N7" s="9">
        <f t="shared" si="2"/>
        <v>0</v>
      </c>
      <c r="O7" s="9">
        <f t="shared" si="3"/>
        <v>0</v>
      </c>
      <c r="P7" s="9">
        <f t="shared" si="4"/>
        <v>0</v>
      </c>
      <c r="Q7" s="13">
        <f t="shared" si="5"/>
        <v>0</v>
      </c>
      <c r="R7" s="9">
        <v>71493</v>
      </c>
      <c r="S7" s="9">
        <v>72175</v>
      </c>
      <c r="T7" s="14">
        <f t="shared" si="1"/>
        <v>682</v>
      </c>
      <c r="U7" s="15">
        <f t="shared" si="6"/>
        <v>68.2</v>
      </c>
      <c r="V7" s="15">
        <f t="shared" si="7"/>
        <v>18.327404327404327</v>
      </c>
      <c r="W7" s="15">
        <f t="shared" si="8"/>
        <v>6.1091347758014418</v>
      </c>
      <c r="X7" s="16">
        <f t="shared" si="9"/>
        <v>3.5985858396858394</v>
      </c>
    </row>
    <row r="8" spans="1:27" x14ac:dyDescent="0.35">
      <c r="A8" s="6">
        <v>5</v>
      </c>
      <c r="B8" s="8" t="s">
        <v>106</v>
      </c>
      <c r="C8" s="9" t="s">
        <v>30</v>
      </c>
      <c r="D8" s="9" t="s">
        <v>29</v>
      </c>
      <c r="E8" s="10" t="s">
        <v>50</v>
      </c>
      <c r="F8" s="10" t="s">
        <v>51</v>
      </c>
      <c r="G8" s="11">
        <v>2</v>
      </c>
      <c r="H8" s="11">
        <v>-78.11</v>
      </c>
      <c r="I8" s="10">
        <v>0.28472222222222221</v>
      </c>
      <c r="J8" s="12">
        <v>44316</v>
      </c>
      <c r="K8" s="9"/>
      <c r="L8" s="9"/>
      <c r="M8" s="9">
        <f t="shared" si="0"/>
        <v>0</v>
      </c>
      <c r="N8" s="9">
        <f t="shared" si="2"/>
        <v>0</v>
      </c>
      <c r="O8" s="9">
        <f t="shared" si="3"/>
        <v>0</v>
      </c>
      <c r="P8" s="9">
        <f t="shared" si="4"/>
        <v>0</v>
      </c>
      <c r="Q8" s="13">
        <f t="shared" si="5"/>
        <v>0</v>
      </c>
      <c r="R8" s="9">
        <v>72208</v>
      </c>
      <c r="S8" s="9">
        <v>72928</v>
      </c>
      <c r="T8" s="14">
        <f t="shared" si="1"/>
        <v>720</v>
      </c>
      <c r="U8" s="15">
        <f t="shared" si="6"/>
        <v>72</v>
      </c>
      <c r="V8" s="15">
        <f t="shared" si="7"/>
        <v>19.348579348579349</v>
      </c>
      <c r="W8" s="15">
        <f t="shared" si="8"/>
        <v>6.4495264495264495</v>
      </c>
      <c r="X8" s="16">
        <f t="shared" si="9"/>
        <v>3.7990935550935552</v>
      </c>
    </row>
    <row r="9" spans="1:27" x14ac:dyDescent="0.35">
      <c r="A9" s="6">
        <v>6</v>
      </c>
      <c r="B9" s="8" t="s">
        <v>107</v>
      </c>
      <c r="C9" s="9" t="s">
        <v>31</v>
      </c>
      <c r="D9" s="9" t="s">
        <v>29</v>
      </c>
      <c r="E9" s="10" t="s">
        <v>52</v>
      </c>
      <c r="F9" s="10" t="s">
        <v>53</v>
      </c>
      <c r="G9" s="11">
        <v>2</v>
      </c>
      <c r="H9" s="11">
        <v>-78.11</v>
      </c>
      <c r="I9" s="10">
        <v>0.30069444444444443</v>
      </c>
      <c r="J9" s="12">
        <v>44316</v>
      </c>
      <c r="K9" s="9"/>
      <c r="L9" s="9"/>
      <c r="M9" s="9">
        <f t="shared" si="0"/>
        <v>0</v>
      </c>
      <c r="N9" s="9">
        <f t="shared" si="2"/>
        <v>0</v>
      </c>
      <c r="O9" s="9">
        <f t="shared" si="3"/>
        <v>0</v>
      </c>
      <c r="P9" s="9">
        <f t="shared" si="4"/>
        <v>0</v>
      </c>
      <c r="Q9" s="13">
        <f t="shared" si="5"/>
        <v>0</v>
      </c>
      <c r="R9" s="9">
        <v>72928</v>
      </c>
      <c r="S9" s="9">
        <v>73695</v>
      </c>
      <c r="T9" s="14">
        <f t="shared" si="1"/>
        <v>767</v>
      </c>
      <c r="U9" s="15">
        <f t="shared" si="6"/>
        <v>76.7</v>
      </c>
      <c r="V9" s="15">
        <f t="shared" si="7"/>
        <v>20.611611611611611</v>
      </c>
      <c r="W9" s="15">
        <f t="shared" si="8"/>
        <v>6.870537203870537</v>
      </c>
      <c r="X9" s="16">
        <f t="shared" si="9"/>
        <v>4.0470899399399398</v>
      </c>
    </row>
    <row r="10" spans="1:27" x14ac:dyDescent="0.35">
      <c r="A10" s="6">
        <v>7</v>
      </c>
      <c r="B10" s="8" t="s">
        <v>108</v>
      </c>
      <c r="C10" s="9" t="s">
        <v>30</v>
      </c>
      <c r="D10" s="9" t="s">
        <v>27</v>
      </c>
      <c r="E10" s="10" t="s">
        <v>50</v>
      </c>
      <c r="F10" s="10" t="s">
        <v>51</v>
      </c>
      <c r="G10" s="11">
        <v>2</v>
      </c>
      <c r="H10" s="11">
        <v>-78.11</v>
      </c>
      <c r="I10" s="10">
        <v>0.51874999999999993</v>
      </c>
      <c r="J10" s="12">
        <v>44316</v>
      </c>
      <c r="K10" s="9"/>
      <c r="L10" s="9"/>
      <c r="M10" s="9">
        <f t="shared" si="0"/>
        <v>0</v>
      </c>
      <c r="N10" s="9">
        <f t="shared" si="2"/>
        <v>0</v>
      </c>
      <c r="O10" s="9">
        <f t="shared" si="3"/>
        <v>0</v>
      </c>
      <c r="P10" s="9">
        <f t="shared" si="4"/>
        <v>0</v>
      </c>
      <c r="Q10" s="13">
        <f t="shared" si="5"/>
        <v>0</v>
      </c>
      <c r="R10" s="9">
        <v>73693</v>
      </c>
      <c r="S10" s="9">
        <v>74444</v>
      </c>
      <c r="T10" s="14">
        <f t="shared" si="1"/>
        <v>751</v>
      </c>
      <c r="U10" s="15">
        <f t="shared" si="6"/>
        <v>75.099999999999994</v>
      </c>
      <c r="V10" s="15">
        <f t="shared" si="7"/>
        <v>20.181643181643182</v>
      </c>
      <c r="W10" s="15">
        <f t="shared" si="8"/>
        <v>6.7272143938810602</v>
      </c>
      <c r="X10" s="16">
        <f t="shared" si="9"/>
        <v>3.9626656387156385</v>
      </c>
    </row>
    <row r="11" spans="1:27" x14ac:dyDescent="0.35">
      <c r="A11" s="6">
        <v>8</v>
      </c>
      <c r="B11" s="8" t="s">
        <v>109</v>
      </c>
      <c r="C11" s="9" t="s">
        <v>31</v>
      </c>
      <c r="D11" s="9" t="s">
        <v>27</v>
      </c>
      <c r="E11" s="10" t="s">
        <v>52</v>
      </c>
      <c r="F11" s="10" t="s">
        <v>53</v>
      </c>
      <c r="G11" s="11">
        <v>2</v>
      </c>
      <c r="H11" s="11">
        <v>-78.11</v>
      </c>
      <c r="I11" s="10">
        <v>0.30069444444444443</v>
      </c>
      <c r="J11" s="12">
        <v>44316</v>
      </c>
      <c r="K11" s="9"/>
      <c r="L11" s="9"/>
      <c r="M11" s="9">
        <f t="shared" si="0"/>
        <v>0</v>
      </c>
      <c r="N11" s="9">
        <f t="shared" si="2"/>
        <v>0</v>
      </c>
      <c r="O11" s="9">
        <f t="shared" si="3"/>
        <v>0</v>
      </c>
      <c r="P11" s="9">
        <f t="shared" si="4"/>
        <v>0</v>
      </c>
      <c r="Q11" s="13">
        <f t="shared" si="5"/>
        <v>0</v>
      </c>
      <c r="R11" s="9">
        <v>74445</v>
      </c>
      <c r="S11" s="9">
        <v>75241</v>
      </c>
      <c r="T11" s="14">
        <f t="shared" si="1"/>
        <v>796</v>
      </c>
      <c r="U11" s="15">
        <f t="shared" si="6"/>
        <v>79.599999999999994</v>
      </c>
      <c r="V11" s="15">
        <f t="shared" si="7"/>
        <v>21.39092939092939</v>
      </c>
      <c r="W11" s="15">
        <f t="shared" si="8"/>
        <v>7.1303097969764639</v>
      </c>
      <c r="X11" s="16">
        <f t="shared" si="9"/>
        <v>4.2001089859089857</v>
      </c>
    </row>
    <row r="12" spans="1:27" x14ac:dyDescent="0.35">
      <c r="A12" s="6">
        <v>9</v>
      </c>
      <c r="B12" s="8" t="s">
        <v>110</v>
      </c>
      <c r="C12" s="9" t="s">
        <v>32</v>
      </c>
      <c r="D12" s="9" t="s">
        <v>29</v>
      </c>
      <c r="E12" s="10" t="s">
        <v>54</v>
      </c>
      <c r="F12" s="10" t="s">
        <v>55</v>
      </c>
      <c r="G12" s="11">
        <v>2</v>
      </c>
      <c r="H12" s="11">
        <v>-78.14</v>
      </c>
      <c r="I12" s="10">
        <v>0.28680555555555554</v>
      </c>
      <c r="J12" s="12">
        <v>44317</v>
      </c>
      <c r="K12" s="9"/>
      <c r="L12" s="9"/>
      <c r="M12" s="9">
        <f t="shared" si="0"/>
        <v>0</v>
      </c>
      <c r="N12" s="9">
        <f t="shared" si="2"/>
        <v>0</v>
      </c>
      <c r="O12" s="9">
        <f t="shared" si="3"/>
        <v>0</v>
      </c>
      <c r="P12" s="9">
        <f t="shared" si="4"/>
        <v>0</v>
      </c>
      <c r="Q12" s="13">
        <f t="shared" si="5"/>
        <v>0</v>
      </c>
      <c r="R12" s="9">
        <v>75313</v>
      </c>
      <c r="S12" s="9">
        <v>76146</v>
      </c>
      <c r="T12" s="14">
        <f t="shared" si="1"/>
        <v>833</v>
      </c>
      <c r="U12" s="15">
        <f t="shared" si="6"/>
        <v>83.3</v>
      </c>
      <c r="V12" s="15">
        <f t="shared" si="7"/>
        <v>22.385231385231386</v>
      </c>
      <c r="W12" s="15">
        <f t="shared" si="8"/>
        <v>7.4617437950771288</v>
      </c>
      <c r="X12" s="16">
        <f t="shared" si="9"/>
        <v>4.3953401824901821</v>
      </c>
    </row>
    <row r="13" spans="1:27" x14ac:dyDescent="0.35">
      <c r="A13" s="6">
        <v>10</v>
      </c>
      <c r="B13" s="8" t="s">
        <v>111</v>
      </c>
      <c r="C13" s="9" t="s">
        <v>33</v>
      </c>
      <c r="D13" s="9" t="s">
        <v>29</v>
      </c>
      <c r="E13" s="10" t="s">
        <v>56</v>
      </c>
      <c r="F13" s="10" t="s">
        <v>57</v>
      </c>
      <c r="G13" s="11">
        <v>2</v>
      </c>
      <c r="H13" s="11">
        <v>-78.14</v>
      </c>
      <c r="I13" s="10">
        <v>0.30624999999999997</v>
      </c>
      <c r="J13" s="12">
        <v>44317</v>
      </c>
      <c r="K13" s="9"/>
      <c r="L13" s="9"/>
      <c r="M13" s="9">
        <f t="shared" si="0"/>
        <v>0</v>
      </c>
      <c r="N13" s="9">
        <f t="shared" si="2"/>
        <v>0</v>
      </c>
      <c r="O13" s="9">
        <f t="shared" si="3"/>
        <v>0</v>
      </c>
      <c r="P13" s="9">
        <f t="shared" si="4"/>
        <v>0</v>
      </c>
      <c r="Q13" s="13">
        <f t="shared" si="5"/>
        <v>0</v>
      </c>
      <c r="R13" s="9">
        <v>76749</v>
      </c>
      <c r="S13" s="9">
        <v>78116</v>
      </c>
      <c r="T13" s="14">
        <f t="shared" si="1"/>
        <v>1367</v>
      </c>
      <c r="U13" s="15">
        <f t="shared" si="6"/>
        <v>136.69999999999999</v>
      </c>
      <c r="V13" s="15">
        <f t="shared" si="7"/>
        <v>36.735427735427734</v>
      </c>
      <c r="W13" s="15">
        <f t="shared" si="8"/>
        <v>12.245142578475912</v>
      </c>
      <c r="X13" s="16">
        <f t="shared" si="9"/>
        <v>7.2130012358512356</v>
      </c>
    </row>
    <row r="14" spans="1:27" x14ac:dyDescent="0.35">
      <c r="A14" s="6">
        <v>11</v>
      </c>
      <c r="B14" s="8" t="s">
        <v>112</v>
      </c>
      <c r="C14" s="9" t="s">
        <v>34</v>
      </c>
      <c r="D14" s="9" t="s">
        <v>29</v>
      </c>
      <c r="E14" s="10" t="s">
        <v>58</v>
      </c>
      <c r="F14" s="10" t="s">
        <v>59</v>
      </c>
      <c r="G14" s="11">
        <v>2</v>
      </c>
      <c r="H14" s="11">
        <v>-78.14</v>
      </c>
      <c r="I14" s="10">
        <v>0.32430555555555557</v>
      </c>
      <c r="J14" s="12">
        <v>44317</v>
      </c>
      <c r="K14" s="9"/>
      <c r="L14" s="9"/>
      <c r="M14" s="9">
        <f t="shared" si="0"/>
        <v>0</v>
      </c>
      <c r="N14" s="9">
        <f t="shared" si="2"/>
        <v>0</v>
      </c>
      <c r="O14" s="9">
        <f t="shared" si="3"/>
        <v>0</v>
      </c>
      <c r="P14" s="9">
        <f t="shared" si="4"/>
        <v>0</v>
      </c>
      <c r="Q14" s="13">
        <f t="shared" si="5"/>
        <v>0</v>
      </c>
      <c r="R14" s="9">
        <v>78117</v>
      </c>
      <c r="S14" s="9">
        <v>79391</v>
      </c>
      <c r="T14" s="14">
        <f t="shared" si="1"/>
        <v>1274</v>
      </c>
      <c r="U14" s="15">
        <f t="shared" si="6"/>
        <v>127.4</v>
      </c>
      <c r="V14" s="15">
        <f t="shared" si="7"/>
        <v>34.236236236236238</v>
      </c>
      <c r="W14" s="15">
        <f t="shared" si="8"/>
        <v>11.412078745412078</v>
      </c>
      <c r="X14" s="16">
        <f t="shared" si="9"/>
        <v>6.7222849849849853</v>
      </c>
    </row>
    <row r="15" spans="1:27" x14ac:dyDescent="0.35">
      <c r="A15" s="6">
        <v>12</v>
      </c>
      <c r="B15" s="8" t="s">
        <v>113</v>
      </c>
      <c r="C15" s="9" t="s">
        <v>32</v>
      </c>
      <c r="D15" s="9" t="s">
        <v>27</v>
      </c>
      <c r="E15" s="10" t="s">
        <v>54</v>
      </c>
      <c r="F15" s="10" t="s">
        <v>55</v>
      </c>
      <c r="G15" s="11">
        <v>2</v>
      </c>
      <c r="H15" s="11">
        <v>-78.14</v>
      </c>
      <c r="I15" s="10">
        <v>0.55347222222222225</v>
      </c>
      <c r="J15" s="12">
        <v>44317</v>
      </c>
      <c r="K15" s="9"/>
      <c r="L15" s="9"/>
      <c r="M15" s="9">
        <f t="shared" si="0"/>
        <v>0</v>
      </c>
      <c r="N15" s="9">
        <f>M15/10</f>
        <v>0</v>
      </c>
      <c r="O15" s="9">
        <f t="shared" si="3"/>
        <v>0</v>
      </c>
      <c r="P15" s="9">
        <f t="shared" si="4"/>
        <v>0</v>
      </c>
      <c r="Q15" s="13">
        <f t="shared" si="5"/>
        <v>0</v>
      </c>
      <c r="R15" s="9">
        <v>79390</v>
      </c>
      <c r="S15" s="9">
        <v>80538</v>
      </c>
      <c r="T15" s="14">
        <f t="shared" si="1"/>
        <v>1148</v>
      </c>
      <c r="U15" s="15">
        <f>T15/10</f>
        <v>114.8</v>
      </c>
      <c r="V15" s="15">
        <f t="shared" si="7"/>
        <v>30.850234850234852</v>
      </c>
      <c r="W15" s="15">
        <f t="shared" si="8"/>
        <v>10.283411616744951</v>
      </c>
      <c r="X15" s="16">
        <f t="shared" si="9"/>
        <v>6.0574436128436133</v>
      </c>
    </row>
    <row r="16" spans="1:27" x14ac:dyDescent="0.35">
      <c r="A16" s="6">
        <v>13</v>
      </c>
      <c r="B16" s="8" t="s">
        <v>114</v>
      </c>
      <c r="C16" s="9" t="s">
        <v>33</v>
      </c>
      <c r="D16" s="9" t="s">
        <v>27</v>
      </c>
      <c r="E16" s="10" t="s">
        <v>56</v>
      </c>
      <c r="F16" s="10" t="s">
        <v>57</v>
      </c>
      <c r="G16" s="11">
        <v>2</v>
      </c>
      <c r="H16" s="11">
        <v>-78.14</v>
      </c>
      <c r="I16" s="10">
        <v>0.57152777777777775</v>
      </c>
      <c r="J16" s="12">
        <v>44317</v>
      </c>
      <c r="K16" s="9"/>
      <c r="L16" s="9"/>
      <c r="M16" s="9">
        <f t="shared" si="0"/>
        <v>0</v>
      </c>
      <c r="N16" s="9">
        <f>M16/10</f>
        <v>0</v>
      </c>
      <c r="O16" s="9">
        <f t="shared" si="3"/>
        <v>0</v>
      </c>
      <c r="P16" s="9">
        <f t="shared" si="4"/>
        <v>0</v>
      </c>
      <c r="Q16" s="13">
        <f t="shared" si="5"/>
        <v>0</v>
      </c>
      <c r="R16" s="9">
        <v>80539</v>
      </c>
      <c r="S16" s="9">
        <v>81724</v>
      </c>
      <c r="T16" s="14">
        <f t="shared" si="1"/>
        <v>1185</v>
      </c>
      <c r="U16" s="15">
        <f>T16/10</f>
        <v>118.5</v>
      </c>
      <c r="V16" s="15">
        <f t="shared" si="7"/>
        <v>31.844536844536844</v>
      </c>
      <c r="W16" s="15">
        <f t="shared" si="8"/>
        <v>10.614845614845613</v>
      </c>
      <c r="X16" s="16">
        <f t="shared" si="9"/>
        <v>6.2526748094248088</v>
      </c>
    </row>
    <row r="17" spans="1:24" x14ac:dyDescent="0.35">
      <c r="A17" s="6">
        <v>14</v>
      </c>
      <c r="B17" s="8" t="s">
        <v>115</v>
      </c>
      <c r="C17" s="9" t="s">
        <v>34</v>
      </c>
      <c r="D17" s="9" t="s">
        <v>27</v>
      </c>
      <c r="E17" s="10" t="s">
        <v>58</v>
      </c>
      <c r="F17" s="10" t="s">
        <v>59</v>
      </c>
      <c r="G17" s="11">
        <v>2</v>
      </c>
      <c r="H17" s="11">
        <v>-78.14</v>
      </c>
      <c r="I17" s="10">
        <v>0.59791666666666665</v>
      </c>
      <c r="J17" s="12">
        <v>44317</v>
      </c>
      <c r="K17" s="9"/>
      <c r="L17" s="9"/>
      <c r="M17" s="9">
        <f t="shared" si="0"/>
        <v>0</v>
      </c>
      <c r="N17" s="9">
        <f>M17/10</f>
        <v>0</v>
      </c>
      <c r="O17" s="9">
        <f t="shared" si="3"/>
        <v>0</v>
      </c>
      <c r="P17" s="9">
        <f t="shared" si="4"/>
        <v>0</v>
      </c>
      <c r="Q17" s="13">
        <f t="shared" si="5"/>
        <v>0</v>
      </c>
      <c r="R17" s="9">
        <v>81724</v>
      </c>
      <c r="S17" s="9">
        <v>82946</v>
      </c>
      <c r="T17" s="14">
        <f t="shared" si="1"/>
        <v>1222</v>
      </c>
      <c r="U17" s="15">
        <f>T17/10</f>
        <v>122.2</v>
      </c>
      <c r="V17" s="15">
        <f t="shared" si="7"/>
        <v>32.838838838838839</v>
      </c>
      <c r="W17" s="15">
        <f t="shared" si="8"/>
        <v>10.946279612946279</v>
      </c>
      <c r="X17" s="16">
        <f t="shared" si="9"/>
        <v>6.4479060060060061</v>
      </c>
    </row>
    <row r="18" spans="1:24" x14ac:dyDescent="0.35">
      <c r="A18" s="6">
        <v>15</v>
      </c>
      <c r="B18" s="8" t="s">
        <v>116</v>
      </c>
      <c r="C18" s="9" t="s">
        <v>35</v>
      </c>
      <c r="D18" s="9" t="s">
        <v>29</v>
      </c>
      <c r="E18" s="10" t="s">
        <v>60</v>
      </c>
      <c r="F18" s="10" t="s">
        <v>61</v>
      </c>
      <c r="G18" s="11">
        <v>2</v>
      </c>
      <c r="H18" s="11">
        <v>-78.14</v>
      </c>
      <c r="I18" s="10">
        <v>0.32361111111111113</v>
      </c>
      <c r="J18" s="12">
        <v>44318</v>
      </c>
      <c r="K18" s="9"/>
      <c r="L18" s="9"/>
      <c r="M18" s="9">
        <f t="shared" si="0"/>
        <v>0</v>
      </c>
      <c r="N18" s="9">
        <f>M18/10</f>
        <v>0</v>
      </c>
      <c r="O18" s="9">
        <f t="shared" si="3"/>
        <v>0</v>
      </c>
      <c r="P18" s="9">
        <f t="shared" si="4"/>
        <v>0</v>
      </c>
      <c r="Q18" s="13">
        <f t="shared" si="5"/>
        <v>0</v>
      </c>
      <c r="R18" s="9">
        <v>82948</v>
      </c>
      <c r="S18" s="9">
        <v>83963</v>
      </c>
      <c r="T18" s="14">
        <f t="shared" si="1"/>
        <v>1015</v>
      </c>
      <c r="U18" s="15">
        <f>T18/10</f>
        <v>101.5</v>
      </c>
      <c r="V18" s="15">
        <f t="shared" si="7"/>
        <v>27.276122276122276</v>
      </c>
      <c r="W18" s="15">
        <f t="shared" si="8"/>
        <v>9.0920407587074266</v>
      </c>
      <c r="X18" s="16">
        <f t="shared" si="9"/>
        <v>5.355666608916609</v>
      </c>
    </row>
    <row r="19" spans="1:24" x14ac:dyDescent="0.35">
      <c r="A19" s="6">
        <v>16</v>
      </c>
      <c r="B19" s="8" t="s">
        <v>117</v>
      </c>
      <c r="C19" s="9" t="s">
        <v>36</v>
      </c>
      <c r="D19" s="9" t="s">
        <v>29</v>
      </c>
      <c r="E19" s="10" t="s">
        <v>62</v>
      </c>
      <c r="F19" s="10" t="s">
        <v>63</v>
      </c>
      <c r="G19" s="11">
        <v>2</v>
      </c>
      <c r="H19" s="11">
        <v>-78.14</v>
      </c>
      <c r="I19" s="10">
        <v>0.3430555555555555</v>
      </c>
      <c r="J19" s="12">
        <v>44318</v>
      </c>
      <c r="K19" s="9"/>
      <c r="L19" s="9"/>
      <c r="M19" s="9">
        <f t="shared" si="0"/>
        <v>0</v>
      </c>
      <c r="N19" s="9">
        <f>M19/10</f>
        <v>0</v>
      </c>
      <c r="O19" s="9">
        <f t="shared" si="3"/>
        <v>0</v>
      </c>
      <c r="P19" s="9">
        <f t="shared" si="4"/>
        <v>0</v>
      </c>
      <c r="Q19" s="13">
        <f t="shared" si="5"/>
        <v>0</v>
      </c>
      <c r="R19" s="9">
        <v>83964</v>
      </c>
      <c r="S19" s="9">
        <v>85197</v>
      </c>
      <c r="T19" s="14">
        <f t="shared" si="1"/>
        <v>1233</v>
      </c>
      <c r="U19" s="15">
        <f>T19/10</f>
        <v>123.3</v>
      </c>
      <c r="V19" s="15">
        <f t="shared" si="7"/>
        <v>33.134442134442132</v>
      </c>
      <c r="W19" s="15">
        <f t="shared" si="8"/>
        <v>11.044814044814045</v>
      </c>
      <c r="X19" s="16">
        <f t="shared" si="9"/>
        <v>6.5059477130977124</v>
      </c>
    </row>
    <row r="20" spans="1:24" x14ac:dyDescent="0.35">
      <c r="A20" s="6">
        <v>17</v>
      </c>
      <c r="B20" s="8" t="s">
        <v>118</v>
      </c>
      <c r="C20" s="9" t="s">
        <v>37</v>
      </c>
      <c r="D20" s="9" t="s">
        <v>29</v>
      </c>
      <c r="E20" s="10" t="s">
        <v>64</v>
      </c>
      <c r="F20" s="10" t="s">
        <v>65</v>
      </c>
      <c r="G20" s="11">
        <v>2</v>
      </c>
      <c r="H20" s="11">
        <v>-78.14</v>
      </c>
      <c r="I20" s="10">
        <v>0.36180555555555555</v>
      </c>
      <c r="J20" s="12">
        <v>44318</v>
      </c>
      <c r="K20" s="9"/>
      <c r="L20" s="9"/>
      <c r="M20" s="9">
        <f t="shared" ref="M20:M28" si="10">L20-K20</f>
        <v>0</v>
      </c>
      <c r="N20" s="9">
        <f t="shared" ref="N20:N28" si="11">M20/10</f>
        <v>0</v>
      </c>
      <c r="O20" s="9">
        <f t="shared" ref="O20:O28" si="12">(M20*26873)/999999</f>
        <v>0</v>
      </c>
      <c r="P20" s="9">
        <f t="shared" ref="P20:P28" si="13">O20*100/300</f>
        <v>0</v>
      </c>
      <c r="Q20" s="13">
        <f t="shared" ref="Q20:Q28" si="14">POWER(0.5,2)*3.1416*O20/4</f>
        <v>0</v>
      </c>
      <c r="R20" s="9">
        <v>85198</v>
      </c>
      <c r="S20" s="9">
        <v>86223</v>
      </c>
      <c r="T20" s="14">
        <f t="shared" ref="T20:T28" si="15">S20-R20</f>
        <v>1025</v>
      </c>
      <c r="U20" s="15">
        <f t="shared" ref="U20:U28" si="16">T20/10</f>
        <v>102.5</v>
      </c>
      <c r="V20" s="15">
        <f t="shared" ref="V20:V28" si="17">(T20*26873)/999999</f>
        <v>27.544852544852546</v>
      </c>
      <c r="W20" s="15">
        <f t="shared" ref="W20:W28" si="18">V20*100/300</f>
        <v>9.1816175149508492</v>
      </c>
      <c r="X20" s="16">
        <f t="shared" ref="X20:X28" si="19">POWER(0.5,2)*3.1416*V20/4</f>
        <v>5.4084317971817972</v>
      </c>
    </row>
    <row r="21" spans="1:24" x14ac:dyDescent="0.35">
      <c r="A21" s="6">
        <v>18</v>
      </c>
      <c r="B21" s="8" t="s">
        <v>119</v>
      </c>
      <c r="C21" s="9" t="s">
        <v>35</v>
      </c>
      <c r="D21" s="9" t="s">
        <v>27</v>
      </c>
      <c r="E21" s="10" t="s">
        <v>60</v>
      </c>
      <c r="F21" s="10" t="s">
        <v>61</v>
      </c>
      <c r="G21" s="11">
        <v>2</v>
      </c>
      <c r="H21" s="11">
        <v>-78.14</v>
      </c>
      <c r="I21" s="10">
        <v>0.58958333333333335</v>
      </c>
      <c r="J21" s="12">
        <v>44318</v>
      </c>
      <c r="K21" s="9"/>
      <c r="L21" s="9"/>
      <c r="M21" s="9">
        <f t="shared" si="10"/>
        <v>0</v>
      </c>
      <c r="N21" s="9">
        <f t="shared" si="11"/>
        <v>0</v>
      </c>
      <c r="O21" s="9">
        <f t="shared" si="12"/>
        <v>0</v>
      </c>
      <c r="P21" s="9">
        <f t="shared" si="13"/>
        <v>0</v>
      </c>
      <c r="Q21" s="13">
        <f t="shared" si="14"/>
        <v>0</v>
      </c>
      <c r="R21" s="9">
        <v>86224</v>
      </c>
      <c r="S21" s="9">
        <v>87280</v>
      </c>
      <c r="T21" s="14">
        <f t="shared" si="15"/>
        <v>1056</v>
      </c>
      <c r="U21" s="15">
        <f t="shared" si="16"/>
        <v>105.6</v>
      </c>
      <c r="V21" s="15">
        <f t="shared" si="17"/>
        <v>28.377916377916378</v>
      </c>
      <c r="W21" s="15">
        <f t="shared" si="18"/>
        <v>9.4593054593054582</v>
      </c>
      <c r="X21" s="16">
        <f t="shared" si="19"/>
        <v>5.572003880803881</v>
      </c>
    </row>
    <row r="22" spans="1:24" x14ac:dyDescent="0.35">
      <c r="A22" s="6">
        <v>19</v>
      </c>
      <c r="B22" s="8" t="s">
        <v>120</v>
      </c>
      <c r="C22" s="9" t="s">
        <v>36</v>
      </c>
      <c r="D22" s="9" t="s">
        <v>27</v>
      </c>
      <c r="E22" s="10" t="s">
        <v>62</v>
      </c>
      <c r="F22" s="10" t="s">
        <v>63</v>
      </c>
      <c r="G22" s="11">
        <v>2</v>
      </c>
      <c r="H22" s="11">
        <v>-78.14</v>
      </c>
      <c r="I22" s="10">
        <v>0.60555555555555551</v>
      </c>
      <c r="J22" s="12">
        <v>44318</v>
      </c>
      <c r="K22" s="9"/>
      <c r="L22" s="9"/>
      <c r="M22" s="9">
        <f t="shared" si="10"/>
        <v>0</v>
      </c>
      <c r="N22" s="9">
        <f t="shared" si="11"/>
        <v>0</v>
      </c>
      <c r="O22" s="9">
        <f t="shared" si="12"/>
        <v>0</v>
      </c>
      <c r="P22" s="9">
        <f t="shared" si="13"/>
        <v>0</v>
      </c>
      <c r="Q22" s="13">
        <f t="shared" si="14"/>
        <v>0</v>
      </c>
      <c r="R22" s="9">
        <v>87281</v>
      </c>
      <c r="S22" s="9">
        <v>88340</v>
      </c>
      <c r="T22" s="14">
        <f t="shared" si="15"/>
        <v>1059</v>
      </c>
      <c r="U22" s="15">
        <f t="shared" si="16"/>
        <v>105.9</v>
      </c>
      <c r="V22" s="15">
        <f t="shared" si="17"/>
        <v>28.458535458535458</v>
      </c>
      <c r="W22" s="15">
        <f t="shared" si="18"/>
        <v>9.4861784861784866</v>
      </c>
      <c r="X22" s="16">
        <f t="shared" si="19"/>
        <v>5.5878334372834368</v>
      </c>
    </row>
    <row r="23" spans="1:24" x14ac:dyDescent="0.35">
      <c r="A23" s="6">
        <v>20</v>
      </c>
      <c r="B23" s="8" t="s">
        <v>121</v>
      </c>
      <c r="C23" s="9" t="s">
        <v>37</v>
      </c>
      <c r="D23" s="9" t="s">
        <v>27</v>
      </c>
      <c r="E23" s="10" t="s">
        <v>64</v>
      </c>
      <c r="F23" s="10" t="s">
        <v>65</v>
      </c>
      <c r="G23" s="11">
        <v>2</v>
      </c>
      <c r="H23" s="11">
        <v>-78.14</v>
      </c>
      <c r="I23" s="10">
        <v>0.36180555555555555</v>
      </c>
      <c r="J23" s="12">
        <v>44318</v>
      </c>
      <c r="K23" s="9"/>
      <c r="L23" s="9"/>
      <c r="M23" s="9">
        <f t="shared" si="10"/>
        <v>0</v>
      </c>
      <c r="N23" s="9">
        <f t="shared" si="11"/>
        <v>0</v>
      </c>
      <c r="O23" s="9">
        <f t="shared" si="12"/>
        <v>0</v>
      </c>
      <c r="P23" s="9">
        <f t="shared" si="13"/>
        <v>0</v>
      </c>
      <c r="Q23" s="13">
        <f t="shared" si="14"/>
        <v>0</v>
      </c>
      <c r="R23" s="9">
        <v>88339</v>
      </c>
      <c r="S23" s="9">
        <v>89472</v>
      </c>
      <c r="T23" s="14">
        <f t="shared" si="15"/>
        <v>1133</v>
      </c>
      <c r="U23" s="15">
        <f t="shared" si="16"/>
        <v>113.3</v>
      </c>
      <c r="V23" s="15">
        <f t="shared" si="17"/>
        <v>30.447139447139445</v>
      </c>
      <c r="W23" s="15">
        <f t="shared" si="18"/>
        <v>10.149046482379815</v>
      </c>
      <c r="X23" s="16">
        <f t="shared" si="19"/>
        <v>5.9782958304458296</v>
      </c>
    </row>
    <row r="24" spans="1:24" x14ac:dyDescent="0.35">
      <c r="A24" s="6">
        <v>21</v>
      </c>
      <c r="B24" s="8" t="s">
        <v>122</v>
      </c>
      <c r="C24" s="9" t="s">
        <v>38</v>
      </c>
      <c r="D24" s="9" t="s">
        <v>29</v>
      </c>
      <c r="E24" s="10" t="s">
        <v>66</v>
      </c>
      <c r="F24" s="10" t="s">
        <v>67</v>
      </c>
      <c r="G24" s="11">
        <v>2</v>
      </c>
      <c r="H24" s="11">
        <v>-78.069999999999993</v>
      </c>
      <c r="I24" s="10">
        <v>0.35347222222222219</v>
      </c>
      <c r="J24" s="12">
        <v>44319</v>
      </c>
      <c r="K24" s="9"/>
      <c r="L24" s="9"/>
      <c r="M24" s="9">
        <f t="shared" si="10"/>
        <v>0</v>
      </c>
      <c r="N24" s="9">
        <f t="shared" si="11"/>
        <v>0</v>
      </c>
      <c r="O24" s="9">
        <f t="shared" si="12"/>
        <v>0</v>
      </c>
      <c r="P24" s="9">
        <f t="shared" si="13"/>
        <v>0</v>
      </c>
      <c r="Q24" s="13">
        <f t="shared" si="14"/>
        <v>0</v>
      </c>
      <c r="R24" s="9">
        <v>88473</v>
      </c>
      <c r="S24" s="9">
        <v>90481</v>
      </c>
      <c r="T24" s="14">
        <f t="shared" si="15"/>
        <v>2008</v>
      </c>
      <c r="U24" s="15">
        <f t="shared" si="16"/>
        <v>200.8</v>
      </c>
      <c r="V24" s="15">
        <f t="shared" si="17"/>
        <v>53.96103796103796</v>
      </c>
      <c r="W24" s="15">
        <f t="shared" si="18"/>
        <v>17.987012653679322</v>
      </c>
      <c r="X24" s="16">
        <f t="shared" si="19"/>
        <v>10.595249803649804</v>
      </c>
    </row>
    <row r="25" spans="1:24" x14ac:dyDescent="0.35">
      <c r="A25" s="6">
        <v>22</v>
      </c>
      <c r="B25" s="8" t="s">
        <v>123</v>
      </c>
      <c r="C25" s="9" t="s">
        <v>39</v>
      </c>
      <c r="D25" s="9" t="s">
        <v>29</v>
      </c>
      <c r="E25" s="10" t="s">
        <v>68</v>
      </c>
      <c r="F25" s="10" t="s">
        <v>69</v>
      </c>
      <c r="G25" s="11">
        <v>2</v>
      </c>
      <c r="H25" s="11">
        <v>-78.069999999999993</v>
      </c>
      <c r="I25" s="10">
        <v>0.37152777777777773</v>
      </c>
      <c r="J25" s="12">
        <v>44319</v>
      </c>
      <c r="K25" s="9"/>
      <c r="L25" s="9"/>
      <c r="M25" s="9">
        <f t="shared" si="10"/>
        <v>0</v>
      </c>
      <c r="N25" s="9">
        <f t="shared" si="11"/>
        <v>0</v>
      </c>
      <c r="O25" s="9">
        <f t="shared" si="12"/>
        <v>0</v>
      </c>
      <c r="P25" s="9">
        <f t="shared" si="13"/>
        <v>0</v>
      </c>
      <c r="Q25" s="13">
        <f t="shared" si="14"/>
        <v>0</v>
      </c>
      <c r="R25" s="9">
        <v>90481</v>
      </c>
      <c r="S25" s="9">
        <v>91491</v>
      </c>
      <c r="T25" s="14">
        <f t="shared" si="15"/>
        <v>1010</v>
      </c>
      <c r="U25" s="15">
        <f t="shared" si="16"/>
        <v>101</v>
      </c>
      <c r="V25" s="15">
        <f t="shared" si="17"/>
        <v>27.141757141757143</v>
      </c>
      <c r="W25" s="15">
        <f t="shared" si="18"/>
        <v>9.0472523805857143</v>
      </c>
      <c r="X25" s="16">
        <f t="shared" si="19"/>
        <v>5.3292840147840153</v>
      </c>
    </row>
    <row r="26" spans="1:24" x14ac:dyDescent="0.35">
      <c r="A26" s="6">
        <v>23</v>
      </c>
      <c r="B26" s="8" t="s">
        <v>124</v>
      </c>
      <c r="C26" s="9" t="s">
        <v>40</v>
      </c>
      <c r="D26" s="9" t="s">
        <v>29</v>
      </c>
      <c r="E26" s="10" t="s">
        <v>70</v>
      </c>
      <c r="F26" s="10" t="s">
        <v>69</v>
      </c>
      <c r="G26" s="11">
        <v>2</v>
      </c>
      <c r="H26" s="11">
        <v>-78.069999999999993</v>
      </c>
      <c r="I26" s="10">
        <v>0.3888888888888889</v>
      </c>
      <c r="J26" s="12">
        <v>44319</v>
      </c>
      <c r="K26" s="9"/>
      <c r="L26" s="9"/>
      <c r="M26" s="9">
        <f t="shared" si="10"/>
        <v>0</v>
      </c>
      <c r="N26" s="9">
        <f t="shared" si="11"/>
        <v>0</v>
      </c>
      <c r="O26" s="9">
        <f t="shared" si="12"/>
        <v>0</v>
      </c>
      <c r="P26" s="9">
        <f t="shared" si="13"/>
        <v>0</v>
      </c>
      <c r="Q26" s="13">
        <f t="shared" si="14"/>
        <v>0</v>
      </c>
      <c r="R26" s="9">
        <v>91491</v>
      </c>
      <c r="S26" s="9">
        <v>92489</v>
      </c>
      <c r="T26" s="14">
        <f t="shared" si="15"/>
        <v>998</v>
      </c>
      <c r="U26" s="15">
        <f t="shared" si="16"/>
        <v>99.8</v>
      </c>
      <c r="V26" s="15">
        <f t="shared" si="17"/>
        <v>26.81928081928082</v>
      </c>
      <c r="W26" s="15">
        <f t="shared" si="18"/>
        <v>8.9397602730936061</v>
      </c>
      <c r="X26" s="16">
        <f t="shared" si="19"/>
        <v>5.2659657888657891</v>
      </c>
    </row>
    <row r="27" spans="1:24" x14ac:dyDescent="0.35">
      <c r="A27" s="6">
        <v>24</v>
      </c>
      <c r="B27" s="8" t="s">
        <v>125</v>
      </c>
      <c r="C27" s="9" t="s">
        <v>41</v>
      </c>
      <c r="D27" s="9" t="s">
        <v>29</v>
      </c>
      <c r="E27" s="10" t="s">
        <v>71</v>
      </c>
      <c r="F27" s="10" t="s">
        <v>72</v>
      </c>
      <c r="G27" s="11">
        <v>2</v>
      </c>
      <c r="H27" s="11">
        <v>-78.069999999999993</v>
      </c>
      <c r="I27" s="10">
        <v>0.40416666666666662</v>
      </c>
      <c r="J27" s="12">
        <v>44319</v>
      </c>
      <c r="K27" s="9"/>
      <c r="L27" s="9"/>
      <c r="M27" s="9">
        <f t="shared" si="10"/>
        <v>0</v>
      </c>
      <c r="N27" s="9">
        <f t="shared" si="11"/>
        <v>0</v>
      </c>
      <c r="O27" s="9">
        <f t="shared" si="12"/>
        <v>0</v>
      </c>
      <c r="P27" s="9">
        <f t="shared" si="13"/>
        <v>0</v>
      </c>
      <c r="Q27" s="13">
        <f t="shared" si="14"/>
        <v>0</v>
      </c>
      <c r="R27" s="9">
        <v>92489</v>
      </c>
      <c r="S27" s="9">
        <v>93494</v>
      </c>
      <c r="T27" s="14">
        <f t="shared" si="15"/>
        <v>1005</v>
      </c>
      <c r="U27" s="15">
        <f t="shared" si="16"/>
        <v>100.5</v>
      </c>
      <c r="V27" s="15">
        <f t="shared" si="17"/>
        <v>27.007392007392006</v>
      </c>
      <c r="W27" s="15">
        <f t="shared" si="18"/>
        <v>9.0024640024640021</v>
      </c>
      <c r="X27" s="16">
        <f t="shared" si="19"/>
        <v>5.3029014206514207</v>
      </c>
    </row>
    <row r="28" spans="1:24" x14ac:dyDescent="0.35">
      <c r="A28" s="6">
        <v>25</v>
      </c>
      <c r="B28" s="8" t="s">
        <v>126</v>
      </c>
      <c r="C28" s="9" t="s">
        <v>38</v>
      </c>
      <c r="D28" s="9" t="s">
        <v>27</v>
      </c>
      <c r="E28" s="10" t="s">
        <v>66</v>
      </c>
      <c r="F28" s="10" t="s">
        <v>67</v>
      </c>
      <c r="G28" s="11">
        <v>2</v>
      </c>
      <c r="H28" s="11">
        <v>-78.069999999999993</v>
      </c>
      <c r="I28" s="10">
        <v>0.61111111111111105</v>
      </c>
      <c r="J28" s="12">
        <v>44319</v>
      </c>
      <c r="K28" s="9"/>
      <c r="L28" s="9"/>
      <c r="M28" s="9">
        <f t="shared" si="10"/>
        <v>0</v>
      </c>
      <c r="N28" s="9">
        <f t="shared" si="11"/>
        <v>0</v>
      </c>
      <c r="O28" s="9">
        <f t="shared" si="12"/>
        <v>0</v>
      </c>
      <c r="P28" s="9">
        <f t="shared" si="13"/>
        <v>0</v>
      </c>
      <c r="Q28" s="13">
        <f t="shared" si="14"/>
        <v>0</v>
      </c>
      <c r="R28" s="9">
        <v>93494</v>
      </c>
      <c r="S28" s="9">
        <v>94199</v>
      </c>
      <c r="T28" s="14">
        <f t="shared" si="15"/>
        <v>705</v>
      </c>
      <c r="U28" s="15">
        <f t="shared" si="16"/>
        <v>70.5</v>
      </c>
      <c r="V28" s="15">
        <f t="shared" si="17"/>
        <v>18.945483945483947</v>
      </c>
      <c r="W28" s="15">
        <f t="shared" si="18"/>
        <v>6.3151613151613155</v>
      </c>
      <c r="X28" s="16">
        <f t="shared" si="19"/>
        <v>3.7199457726957728</v>
      </c>
    </row>
    <row r="29" spans="1:24" x14ac:dyDescent="0.35">
      <c r="A29" s="6">
        <v>26</v>
      </c>
      <c r="B29" s="8" t="s">
        <v>127</v>
      </c>
      <c r="C29" s="9" t="s">
        <v>39</v>
      </c>
      <c r="D29" s="9" t="s">
        <v>27</v>
      </c>
      <c r="E29" s="10" t="s">
        <v>68</v>
      </c>
      <c r="F29" s="10" t="s">
        <v>69</v>
      </c>
      <c r="G29" s="11">
        <v>2</v>
      </c>
      <c r="H29" s="11">
        <v>-78.069999999999993</v>
      </c>
      <c r="I29" s="10">
        <v>0.63194444444444442</v>
      </c>
      <c r="J29" s="12">
        <v>44319</v>
      </c>
      <c r="K29" s="9"/>
      <c r="L29" s="9"/>
      <c r="M29" s="9">
        <f t="shared" si="0"/>
        <v>0</v>
      </c>
      <c r="N29" s="9">
        <f t="shared" ref="N29:N35" si="20">M29/10</f>
        <v>0</v>
      </c>
      <c r="O29" s="9">
        <f t="shared" si="3"/>
        <v>0</v>
      </c>
      <c r="P29" s="9">
        <f t="shared" si="4"/>
        <v>0</v>
      </c>
      <c r="Q29" s="13">
        <f t="shared" si="5"/>
        <v>0</v>
      </c>
      <c r="R29" s="9">
        <v>94200</v>
      </c>
      <c r="S29" s="9">
        <v>95226</v>
      </c>
      <c r="T29" s="14">
        <f t="shared" si="1"/>
        <v>1026</v>
      </c>
      <c r="U29" s="15">
        <f t="shared" ref="U29:U35" si="21">T29/10</f>
        <v>102.6</v>
      </c>
      <c r="V29" s="15">
        <f t="shared" si="7"/>
        <v>27.571725571725572</v>
      </c>
      <c r="W29" s="15">
        <f t="shared" si="8"/>
        <v>9.190575190575192</v>
      </c>
      <c r="X29" s="16">
        <f t="shared" si="9"/>
        <v>5.4137083160083161</v>
      </c>
    </row>
    <row r="30" spans="1:24" x14ac:dyDescent="0.35">
      <c r="A30" s="6">
        <v>27</v>
      </c>
      <c r="B30" s="8" t="s">
        <v>128</v>
      </c>
      <c r="C30" s="9" t="s">
        <v>40</v>
      </c>
      <c r="D30" s="9" t="s">
        <v>27</v>
      </c>
      <c r="E30" s="10" t="s">
        <v>70</v>
      </c>
      <c r="F30" s="10" t="s">
        <v>69</v>
      </c>
      <c r="G30" s="11">
        <v>2</v>
      </c>
      <c r="H30" s="11">
        <v>-78.069999999999993</v>
      </c>
      <c r="I30" s="10">
        <v>0.65138888888888891</v>
      </c>
      <c r="J30" s="12">
        <v>44319</v>
      </c>
      <c r="K30" s="9"/>
      <c r="L30" s="9"/>
      <c r="M30" s="9">
        <f t="shared" si="0"/>
        <v>0</v>
      </c>
      <c r="N30" s="9">
        <f t="shared" si="20"/>
        <v>0</v>
      </c>
      <c r="O30" s="9">
        <f t="shared" si="3"/>
        <v>0</v>
      </c>
      <c r="P30" s="9">
        <f t="shared" si="4"/>
        <v>0</v>
      </c>
      <c r="Q30" s="13">
        <f t="shared" si="5"/>
        <v>0</v>
      </c>
      <c r="R30" s="9">
        <v>94997</v>
      </c>
      <c r="S30" s="9">
        <v>96245</v>
      </c>
      <c r="T30" s="14">
        <f t="shared" si="1"/>
        <v>1248</v>
      </c>
      <c r="U30" s="15">
        <f t="shared" si="21"/>
        <v>124.8</v>
      </c>
      <c r="V30" s="15">
        <f t="shared" si="7"/>
        <v>33.537537537537538</v>
      </c>
      <c r="W30" s="15">
        <f t="shared" si="8"/>
        <v>11.179179179179179</v>
      </c>
      <c r="X30" s="16">
        <f t="shared" si="9"/>
        <v>6.5850954954954952</v>
      </c>
    </row>
    <row r="31" spans="1:24" x14ac:dyDescent="0.35">
      <c r="A31" s="6">
        <v>28</v>
      </c>
      <c r="B31" s="8" t="s">
        <v>129</v>
      </c>
      <c r="C31" s="9" t="s">
        <v>41</v>
      </c>
      <c r="D31" s="9" t="s">
        <v>27</v>
      </c>
      <c r="E31" s="10" t="s">
        <v>71</v>
      </c>
      <c r="F31" s="10" t="s">
        <v>72</v>
      </c>
      <c r="G31" s="11">
        <v>2</v>
      </c>
      <c r="H31" s="11">
        <v>-78.069999999999993</v>
      </c>
      <c r="I31" s="10">
        <v>0.67152777777777783</v>
      </c>
      <c r="J31" s="12">
        <v>0.67152777777777783</v>
      </c>
      <c r="K31" s="9"/>
      <c r="L31" s="9"/>
      <c r="M31" s="9">
        <f t="shared" si="0"/>
        <v>0</v>
      </c>
      <c r="N31" s="9">
        <f t="shared" si="20"/>
        <v>0</v>
      </c>
      <c r="O31" s="9">
        <f t="shared" si="3"/>
        <v>0</v>
      </c>
      <c r="P31" s="9">
        <f t="shared" si="4"/>
        <v>0</v>
      </c>
      <c r="Q31" s="13">
        <f t="shared" si="5"/>
        <v>0</v>
      </c>
      <c r="R31" s="9">
        <v>96245</v>
      </c>
      <c r="S31" s="9">
        <v>97291</v>
      </c>
      <c r="T31" s="14">
        <f t="shared" si="1"/>
        <v>1046</v>
      </c>
      <c r="U31" s="15">
        <f t="shared" si="21"/>
        <v>104.6</v>
      </c>
      <c r="V31" s="15">
        <f t="shared" si="7"/>
        <v>28.109186109186108</v>
      </c>
      <c r="W31" s="15">
        <f t="shared" si="8"/>
        <v>9.3697287030620355</v>
      </c>
      <c r="X31" s="16">
        <f t="shared" si="9"/>
        <v>5.5192386925386927</v>
      </c>
    </row>
    <row r="32" spans="1:24" x14ac:dyDescent="0.35">
      <c r="A32" s="6">
        <v>29</v>
      </c>
      <c r="B32" s="8" t="s">
        <v>130</v>
      </c>
      <c r="C32" s="9" t="s">
        <v>42</v>
      </c>
      <c r="D32" s="9" t="s">
        <v>29</v>
      </c>
      <c r="E32" s="9" t="s">
        <v>73</v>
      </c>
      <c r="F32" s="9" t="s">
        <v>74</v>
      </c>
      <c r="G32" s="11">
        <v>2</v>
      </c>
      <c r="H32" s="11">
        <v>-78.11</v>
      </c>
      <c r="I32" s="10">
        <v>0.4069444444444445</v>
      </c>
      <c r="J32" s="12">
        <v>44320</v>
      </c>
      <c r="K32" s="9"/>
      <c r="L32" s="9"/>
      <c r="M32" s="9">
        <f t="shared" si="0"/>
        <v>0</v>
      </c>
      <c r="N32" s="9">
        <f t="shared" si="20"/>
        <v>0</v>
      </c>
      <c r="O32" s="9">
        <f t="shared" si="3"/>
        <v>0</v>
      </c>
      <c r="P32" s="9">
        <f t="shared" si="4"/>
        <v>0</v>
      </c>
      <c r="Q32" s="13">
        <f t="shared" si="5"/>
        <v>0</v>
      </c>
      <c r="R32" s="9">
        <v>97292</v>
      </c>
      <c r="S32" s="9">
        <v>98471</v>
      </c>
      <c r="T32" s="14">
        <f t="shared" si="1"/>
        <v>1179</v>
      </c>
      <c r="U32" s="15">
        <f t="shared" si="21"/>
        <v>117.9</v>
      </c>
      <c r="V32" s="15">
        <f t="shared" si="7"/>
        <v>31.683298683298684</v>
      </c>
      <c r="W32" s="15">
        <f t="shared" si="8"/>
        <v>10.561099561099562</v>
      </c>
      <c r="X32" s="16">
        <f t="shared" si="9"/>
        <v>6.2210156964656962</v>
      </c>
    </row>
    <row r="33" spans="1:24" x14ac:dyDescent="0.35">
      <c r="A33" s="6">
        <v>30</v>
      </c>
      <c r="B33" s="8" t="s">
        <v>131</v>
      </c>
      <c r="C33" s="9" t="s">
        <v>43</v>
      </c>
      <c r="D33" s="9" t="s">
        <v>29</v>
      </c>
      <c r="E33" s="10" t="s">
        <v>75</v>
      </c>
      <c r="F33" s="10" t="s">
        <v>76</v>
      </c>
      <c r="G33" s="11">
        <v>2</v>
      </c>
      <c r="H33" s="11">
        <v>-78.11</v>
      </c>
      <c r="I33" s="10">
        <v>0.42291666666666666</v>
      </c>
      <c r="J33" s="12">
        <v>44320</v>
      </c>
      <c r="K33" s="9"/>
      <c r="L33" s="9"/>
      <c r="M33" s="9">
        <f>L33-K33</f>
        <v>0</v>
      </c>
      <c r="N33" s="9">
        <f t="shared" si="20"/>
        <v>0</v>
      </c>
      <c r="O33" s="9">
        <f>(M33*26873)/999999</f>
        <v>0</v>
      </c>
      <c r="P33" s="9">
        <f>O33*100/300</f>
        <v>0</v>
      </c>
      <c r="Q33" s="13">
        <f>POWER(0.5,2)*3.1416*O33/4</f>
        <v>0</v>
      </c>
      <c r="R33" s="9">
        <v>98472</v>
      </c>
      <c r="S33" s="9">
        <v>99510</v>
      </c>
      <c r="T33" s="14">
        <f t="shared" si="1"/>
        <v>1038</v>
      </c>
      <c r="U33" s="15">
        <f t="shared" si="21"/>
        <v>103.8</v>
      </c>
      <c r="V33" s="15">
        <f t="shared" ref="V33:V39" si="22">(T33*26873)/999999</f>
        <v>27.894201894201895</v>
      </c>
      <c r="W33" s="15">
        <f t="shared" ref="W33:W39" si="23">V33*100/300</f>
        <v>9.2980672980672985</v>
      </c>
      <c r="X33" s="16">
        <f t="shared" ref="X33:X39" si="24">POWER(0.5,2)*3.1416*V33/4</f>
        <v>5.4770265419265423</v>
      </c>
    </row>
    <row r="34" spans="1:24" x14ac:dyDescent="0.35">
      <c r="A34" s="6">
        <v>31</v>
      </c>
      <c r="B34" s="8" t="s">
        <v>132</v>
      </c>
      <c r="C34" s="9" t="s">
        <v>44</v>
      </c>
      <c r="D34" s="9" t="s">
        <v>29</v>
      </c>
      <c r="E34" s="10" t="s">
        <v>77</v>
      </c>
      <c r="F34" s="9" t="s">
        <v>78</v>
      </c>
      <c r="G34" s="11">
        <v>2</v>
      </c>
      <c r="H34" s="11">
        <v>-78.069999999999993</v>
      </c>
      <c r="I34" s="10">
        <v>0.46597222222222223</v>
      </c>
      <c r="J34" s="12">
        <v>44320</v>
      </c>
      <c r="K34" s="9"/>
      <c r="L34" s="9"/>
      <c r="M34" s="9">
        <f>L34-K34</f>
        <v>0</v>
      </c>
      <c r="N34" s="9">
        <f t="shared" si="20"/>
        <v>0</v>
      </c>
      <c r="O34" s="9">
        <f>(M34*26873)/999999</f>
        <v>0</v>
      </c>
      <c r="P34" s="9">
        <f>O34*100/300</f>
        <v>0</v>
      </c>
      <c r="Q34" s="13">
        <f>POWER(0.5,2)*3.1416*O34/4</f>
        <v>0</v>
      </c>
      <c r="R34" s="17" t="s">
        <v>81</v>
      </c>
      <c r="S34" s="17" t="s">
        <v>82</v>
      </c>
      <c r="T34" s="14">
        <f t="shared" si="1"/>
        <v>1033</v>
      </c>
      <c r="U34" s="15">
        <f t="shared" si="21"/>
        <v>103.3</v>
      </c>
      <c r="V34" s="15">
        <f t="shared" si="22"/>
        <v>27.759836759836759</v>
      </c>
      <c r="W34" s="15">
        <f t="shared" si="23"/>
        <v>9.2532789199455863</v>
      </c>
      <c r="X34" s="16">
        <f t="shared" si="24"/>
        <v>5.4506439477939477</v>
      </c>
    </row>
    <row r="35" spans="1:24" x14ac:dyDescent="0.35">
      <c r="A35" s="6">
        <v>32</v>
      </c>
      <c r="B35" s="8" t="s">
        <v>133</v>
      </c>
      <c r="C35" s="9" t="s">
        <v>45</v>
      </c>
      <c r="D35" s="9" t="s">
        <v>29</v>
      </c>
      <c r="E35" s="10" t="s">
        <v>79</v>
      </c>
      <c r="F35" s="9" t="s">
        <v>80</v>
      </c>
      <c r="G35" s="11">
        <v>2</v>
      </c>
      <c r="H35" s="11">
        <v>-78.069999999999993</v>
      </c>
      <c r="I35" s="10">
        <v>0.4513888888888889</v>
      </c>
      <c r="J35" s="12">
        <v>44320</v>
      </c>
      <c r="K35" s="9"/>
      <c r="L35" s="9"/>
      <c r="M35" s="9">
        <f>L35-K35</f>
        <v>0</v>
      </c>
      <c r="N35" s="9">
        <f t="shared" si="20"/>
        <v>0</v>
      </c>
      <c r="O35" s="9">
        <f>(M35*26873)/999999</f>
        <v>0</v>
      </c>
      <c r="P35" s="9">
        <f>O35*100/300</f>
        <v>0</v>
      </c>
      <c r="Q35" s="13">
        <f>POWER(0.5,2)*3.1416*O35/4</f>
        <v>0</v>
      </c>
      <c r="R35" s="9">
        <v>99502</v>
      </c>
      <c r="S35" s="17" t="s">
        <v>101</v>
      </c>
      <c r="T35" s="14">
        <f>S35-R35</f>
        <v>1232</v>
      </c>
      <c r="U35" s="15">
        <f t="shared" si="21"/>
        <v>123.2</v>
      </c>
      <c r="V35" s="15">
        <f t="shared" si="22"/>
        <v>33.107569107569105</v>
      </c>
      <c r="W35" s="15">
        <f t="shared" si="23"/>
        <v>11.035856369189702</v>
      </c>
      <c r="X35" s="16">
        <f t="shared" si="24"/>
        <v>6.5006711942711934</v>
      </c>
    </row>
    <row r="36" spans="1:24" x14ac:dyDescent="0.35">
      <c r="A36" s="6">
        <v>33</v>
      </c>
      <c r="B36" s="8" t="s">
        <v>134</v>
      </c>
      <c r="C36" s="9" t="s">
        <v>42</v>
      </c>
      <c r="D36" s="9" t="s">
        <v>27</v>
      </c>
      <c r="E36" s="9" t="s">
        <v>73</v>
      </c>
      <c r="F36" s="9" t="s">
        <v>74</v>
      </c>
      <c r="G36" s="11">
        <v>2</v>
      </c>
      <c r="H36" s="11">
        <v>-78.069999999999993</v>
      </c>
      <c r="I36" s="10">
        <v>0.66111111111111109</v>
      </c>
      <c r="J36" s="12">
        <v>44320</v>
      </c>
      <c r="K36" s="9"/>
      <c r="L36" s="9"/>
      <c r="M36" s="9"/>
      <c r="N36" s="9"/>
      <c r="O36" s="9"/>
      <c r="P36" s="9"/>
      <c r="Q36" s="9"/>
      <c r="R36" s="17" t="s">
        <v>82</v>
      </c>
      <c r="S36" s="17" t="s">
        <v>83</v>
      </c>
      <c r="T36" s="14">
        <f>S36-R36</f>
        <v>1041</v>
      </c>
      <c r="U36" s="15">
        <f>T36/10</f>
        <v>104.1</v>
      </c>
      <c r="V36" s="15">
        <f t="shared" si="22"/>
        <v>27.974820974820975</v>
      </c>
      <c r="W36" s="15">
        <f t="shared" si="23"/>
        <v>9.3249403249403251</v>
      </c>
      <c r="X36" s="16">
        <f t="shared" si="24"/>
        <v>5.4928560984060981</v>
      </c>
    </row>
    <row r="37" spans="1:24" x14ac:dyDescent="0.35">
      <c r="A37" s="6">
        <v>34</v>
      </c>
      <c r="B37" s="8" t="s">
        <v>135</v>
      </c>
      <c r="C37" s="9" t="s">
        <v>43</v>
      </c>
      <c r="D37" s="9" t="s">
        <v>27</v>
      </c>
      <c r="E37" s="10" t="s">
        <v>75</v>
      </c>
      <c r="F37" s="10" t="s">
        <v>76</v>
      </c>
      <c r="G37" s="11">
        <v>2</v>
      </c>
      <c r="H37" s="11">
        <v>-78.11</v>
      </c>
      <c r="I37" s="10">
        <v>0.67638888888888893</v>
      </c>
      <c r="J37" s="12">
        <v>44320</v>
      </c>
      <c r="K37" s="9"/>
      <c r="L37" s="9"/>
      <c r="M37" s="9"/>
      <c r="N37" s="9"/>
      <c r="O37" s="9"/>
      <c r="P37" s="9"/>
      <c r="Q37" s="9"/>
      <c r="R37" s="17" t="s">
        <v>84</v>
      </c>
      <c r="S37" s="17" t="s">
        <v>85</v>
      </c>
      <c r="T37" s="14">
        <f>S37-R37</f>
        <v>968</v>
      </c>
      <c r="U37" s="15">
        <f>T37/10</f>
        <v>96.8</v>
      </c>
      <c r="V37" s="15">
        <f t="shared" si="22"/>
        <v>26.013090013090014</v>
      </c>
      <c r="W37" s="15">
        <f t="shared" si="23"/>
        <v>8.6710300043633382</v>
      </c>
      <c r="X37" s="16">
        <f t="shared" si="24"/>
        <v>5.1076702240702243</v>
      </c>
    </row>
    <row r="38" spans="1:24" x14ac:dyDescent="0.35">
      <c r="A38" s="6">
        <v>35</v>
      </c>
      <c r="B38" s="8" t="s">
        <v>136</v>
      </c>
      <c r="C38" s="9" t="s">
        <v>44</v>
      </c>
      <c r="D38" s="9" t="s">
        <v>27</v>
      </c>
      <c r="E38" s="10" t="s">
        <v>77</v>
      </c>
      <c r="F38" s="9" t="s">
        <v>78</v>
      </c>
      <c r="G38" s="11">
        <v>2</v>
      </c>
      <c r="H38" s="11">
        <v>-78.069999999999993</v>
      </c>
      <c r="I38" s="10">
        <v>0.69861111111111107</v>
      </c>
      <c r="J38" s="12">
        <v>44320</v>
      </c>
      <c r="K38" s="9"/>
      <c r="L38" s="9"/>
      <c r="M38" s="9"/>
      <c r="N38" s="9"/>
      <c r="O38" s="9"/>
      <c r="P38" s="9"/>
      <c r="Q38" s="9"/>
      <c r="R38" s="17" t="s">
        <v>86</v>
      </c>
      <c r="S38" s="17" t="s">
        <v>87</v>
      </c>
      <c r="T38" s="14">
        <f>S38-R38</f>
        <v>967</v>
      </c>
      <c r="U38" s="15">
        <f>T38/10</f>
        <v>96.7</v>
      </c>
      <c r="V38" s="15">
        <f t="shared" si="22"/>
        <v>25.986216986216988</v>
      </c>
      <c r="W38" s="15">
        <f t="shared" si="23"/>
        <v>8.6620723287389954</v>
      </c>
      <c r="X38" s="16">
        <f t="shared" si="24"/>
        <v>5.1023937052437054</v>
      </c>
    </row>
    <row r="39" spans="1:24" x14ac:dyDescent="0.35">
      <c r="A39" s="6">
        <v>36</v>
      </c>
      <c r="B39" s="8" t="s">
        <v>137</v>
      </c>
      <c r="C39" s="9" t="s">
        <v>45</v>
      </c>
      <c r="D39" s="9" t="s">
        <v>27</v>
      </c>
      <c r="E39" s="10" t="s">
        <v>79</v>
      </c>
      <c r="F39" s="9" t="s">
        <v>80</v>
      </c>
      <c r="G39" s="11">
        <v>2</v>
      </c>
      <c r="H39" s="11">
        <v>-78.069999999999993</v>
      </c>
      <c r="I39" s="10">
        <v>0.71180555555555547</v>
      </c>
      <c r="J39" s="12">
        <v>44320</v>
      </c>
      <c r="K39" s="9"/>
      <c r="L39" s="9"/>
      <c r="M39" s="9"/>
      <c r="N39" s="9"/>
      <c r="O39" s="9"/>
      <c r="P39" s="9"/>
      <c r="Q39" s="9"/>
      <c r="R39" s="17" t="s">
        <v>87</v>
      </c>
      <c r="S39" s="17" t="s">
        <v>88</v>
      </c>
      <c r="T39" s="14">
        <f>S39-R39</f>
        <v>746</v>
      </c>
      <c r="U39" s="15">
        <f>T39/10</f>
        <v>74.599999999999994</v>
      </c>
      <c r="V39" s="15">
        <f t="shared" si="22"/>
        <v>20.047278047278049</v>
      </c>
      <c r="W39" s="15">
        <f t="shared" si="23"/>
        <v>6.6824260157593498</v>
      </c>
      <c r="X39" s="16">
        <f t="shared" si="24"/>
        <v>3.9362830445830448</v>
      </c>
    </row>
    <row r="40" spans="1:24" x14ac:dyDescent="0.35">
      <c r="J40" s="18"/>
    </row>
    <row r="41" spans="1:24" x14ac:dyDescent="0.35">
      <c r="G41" s="20"/>
      <c r="J41" s="18"/>
    </row>
    <row r="42" spans="1:24" x14ac:dyDescent="0.35">
      <c r="G42" s="20"/>
      <c r="J42" s="18"/>
    </row>
    <row r="43" spans="1:24" x14ac:dyDescent="0.35">
      <c r="G43" s="20"/>
      <c r="J43" s="18"/>
    </row>
    <row r="44" spans="1:24" x14ac:dyDescent="0.35">
      <c r="G44" s="20"/>
      <c r="J44" s="21"/>
    </row>
    <row r="45" spans="1:24" x14ac:dyDescent="0.35">
      <c r="G45" s="20"/>
      <c r="J45" s="22"/>
    </row>
    <row r="46" spans="1:24" x14ac:dyDescent="0.35">
      <c r="G46" s="20"/>
      <c r="J46" s="22"/>
    </row>
    <row r="47" spans="1:24" x14ac:dyDescent="0.35">
      <c r="G47" s="20"/>
      <c r="J47" s="22"/>
    </row>
    <row r="48" spans="1:24" x14ac:dyDescent="0.35">
      <c r="G48" s="20"/>
      <c r="J48" s="22"/>
    </row>
    <row r="49" spans="7:10" x14ac:dyDescent="0.35">
      <c r="G49" s="20"/>
      <c r="J49" s="22"/>
    </row>
    <row r="50" spans="7:10" x14ac:dyDescent="0.35">
      <c r="G50" s="20"/>
    </row>
    <row r="51" spans="7:10" x14ac:dyDescent="0.35">
      <c r="G51" s="20"/>
    </row>
    <row r="52" spans="7:10" x14ac:dyDescent="0.35">
      <c r="G52" s="20"/>
    </row>
    <row r="53" spans="7:10" x14ac:dyDescent="0.35">
      <c r="G53" s="20"/>
    </row>
    <row r="54" spans="7:10" x14ac:dyDescent="0.35">
      <c r="G54" s="20"/>
    </row>
    <row r="55" spans="7:10" x14ac:dyDescent="0.35">
      <c r="G55" s="20"/>
    </row>
    <row r="56" spans="7:10" x14ac:dyDescent="0.35">
      <c r="G56" s="20"/>
    </row>
    <row r="57" spans="7:10" x14ac:dyDescent="0.35">
      <c r="G57" s="20"/>
    </row>
    <row r="58" spans="7:10" x14ac:dyDescent="0.35">
      <c r="G58" s="20"/>
    </row>
    <row r="59" spans="7:10" x14ac:dyDescent="0.35">
      <c r="G59" s="20"/>
    </row>
    <row r="60" spans="7:10" x14ac:dyDescent="0.35">
      <c r="G60" s="20"/>
    </row>
    <row r="61" spans="7:10" x14ac:dyDescent="0.35">
      <c r="G61" s="20"/>
    </row>
    <row r="62" spans="7:10" x14ac:dyDescent="0.35">
      <c r="G62" s="20"/>
    </row>
    <row r="63" spans="7:10" x14ac:dyDescent="0.35">
      <c r="G63" s="20"/>
    </row>
    <row r="64" spans="7:10" x14ac:dyDescent="0.35">
      <c r="G64" s="20"/>
    </row>
    <row r="65" spans="7:7" x14ac:dyDescent="0.35">
      <c r="G65" s="20"/>
    </row>
    <row r="66" spans="7:7" x14ac:dyDescent="0.35">
      <c r="G66" s="20"/>
    </row>
    <row r="67" spans="7:7" x14ac:dyDescent="0.35">
      <c r="G67" s="20"/>
    </row>
    <row r="68" spans="7:7" x14ac:dyDescent="0.35">
      <c r="G68" s="20"/>
    </row>
    <row r="69" spans="7:7" x14ac:dyDescent="0.35">
      <c r="G69" s="20"/>
    </row>
    <row r="70" spans="7:7" x14ac:dyDescent="0.35">
      <c r="G70" s="20"/>
    </row>
    <row r="71" spans="7:7" x14ac:dyDescent="0.35">
      <c r="G71" s="20"/>
    </row>
    <row r="72" spans="7:7" x14ac:dyDescent="0.35">
      <c r="G72" s="20"/>
    </row>
  </sheetData>
  <mergeCells count="6">
    <mergeCell ref="K1:X1"/>
    <mergeCell ref="K2:N2"/>
    <mergeCell ref="Z5:AA6"/>
    <mergeCell ref="E2:F2"/>
    <mergeCell ref="G2:H2"/>
    <mergeCell ref="R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zoomScaleNormal="100" workbookViewId="0"/>
  </sheetViews>
  <sheetFormatPr baseColWidth="10" defaultRowHeight="13" x14ac:dyDescent="0.3"/>
  <cols>
    <col min="1" max="4" width="15.26953125" style="1" customWidth="1"/>
    <col min="5" max="5" width="11.36328125" style="1" bestFit="1" customWidth="1"/>
    <col min="6" max="6" width="12.36328125" style="1" bestFit="1" customWidth="1"/>
    <col min="7" max="8" width="11.453125" style="1" customWidth="1"/>
    <col min="9" max="10" width="12.81640625" style="1" customWidth="1"/>
    <col min="11" max="16" width="11.453125" style="1" customWidth="1"/>
    <col min="17" max="17" width="11.453125" style="1"/>
    <col min="18" max="16384" width="10.90625" style="23"/>
  </cols>
  <sheetData>
    <row r="1" spans="1:17" x14ac:dyDescent="0.3">
      <c r="K1" s="23"/>
      <c r="L1" s="23"/>
      <c r="M1" s="23"/>
      <c r="N1" s="23"/>
      <c r="O1" s="23"/>
      <c r="P1" s="23"/>
      <c r="Q1" s="23"/>
    </row>
    <row r="2" spans="1:17" ht="26" x14ac:dyDescent="0.3">
      <c r="A2" s="2"/>
      <c r="B2" s="2"/>
      <c r="C2" s="2"/>
      <c r="D2" s="2"/>
      <c r="E2" s="33" t="s">
        <v>5</v>
      </c>
      <c r="F2" s="33"/>
      <c r="G2" s="34" t="s">
        <v>16</v>
      </c>
      <c r="H2" s="35"/>
      <c r="I2" s="3" t="s">
        <v>6</v>
      </c>
      <c r="J2" s="3" t="s">
        <v>7</v>
      </c>
      <c r="K2" s="26" t="s">
        <v>18</v>
      </c>
      <c r="L2" s="27"/>
      <c r="M2" s="27"/>
      <c r="N2" s="28"/>
      <c r="O2" s="4" t="s">
        <v>10</v>
      </c>
      <c r="P2" s="5">
        <v>26873</v>
      </c>
      <c r="Q2" s="4" t="s">
        <v>13</v>
      </c>
    </row>
    <row r="3" spans="1:17" ht="26" x14ac:dyDescent="0.3">
      <c r="A3" s="6" t="s">
        <v>20</v>
      </c>
      <c r="B3" s="6" t="s">
        <v>24</v>
      </c>
      <c r="C3" s="6" t="s">
        <v>0</v>
      </c>
      <c r="D3" s="6" t="s">
        <v>25</v>
      </c>
      <c r="E3" s="7" t="s">
        <v>1</v>
      </c>
      <c r="F3" s="7" t="s">
        <v>2</v>
      </c>
      <c r="G3" s="7" t="s">
        <v>14</v>
      </c>
      <c r="H3" s="7" t="s">
        <v>15</v>
      </c>
      <c r="I3" s="3" t="s">
        <v>6</v>
      </c>
      <c r="J3" s="3" t="s">
        <v>7</v>
      </c>
      <c r="K3" s="6" t="s">
        <v>3</v>
      </c>
      <c r="L3" s="7" t="s">
        <v>4</v>
      </c>
      <c r="M3" s="24" t="s">
        <v>8</v>
      </c>
      <c r="N3" s="7" t="s">
        <v>9</v>
      </c>
      <c r="O3" s="7" t="s">
        <v>12</v>
      </c>
      <c r="P3" s="7" t="s">
        <v>11</v>
      </c>
      <c r="Q3" s="7" t="s">
        <v>17</v>
      </c>
    </row>
    <row r="4" spans="1:17" x14ac:dyDescent="0.3">
      <c r="A4" s="6">
        <v>1</v>
      </c>
      <c r="B4" s="8" t="s">
        <v>138</v>
      </c>
      <c r="C4" s="9" t="s">
        <v>26</v>
      </c>
      <c r="D4" s="9" t="s">
        <v>27</v>
      </c>
      <c r="E4" s="9" t="s">
        <v>46</v>
      </c>
      <c r="F4" s="9" t="s">
        <v>47</v>
      </c>
      <c r="G4" s="11">
        <v>2</v>
      </c>
      <c r="H4" s="11">
        <v>-78.11</v>
      </c>
      <c r="I4" s="10">
        <v>0.45277777777777778</v>
      </c>
      <c r="J4" s="12">
        <v>44315</v>
      </c>
      <c r="K4" s="9">
        <v>66687</v>
      </c>
      <c r="L4" s="9">
        <v>67690</v>
      </c>
      <c r="M4" s="14">
        <f t="shared" ref="M4:M32" si="0">L4-K4</f>
        <v>1003</v>
      </c>
      <c r="N4" s="15">
        <f>M4/10</f>
        <v>100.3</v>
      </c>
      <c r="O4" s="15">
        <f>(M4*26873)/999999</f>
        <v>26.953645953645953</v>
      </c>
      <c r="P4" s="15">
        <f>O4*100/300</f>
        <v>8.9845486512153183</v>
      </c>
      <c r="Q4" s="16">
        <f>POWER(0.5,2)*3.1416*O4/4</f>
        <v>5.2923483829983828</v>
      </c>
    </row>
    <row r="5" spans="1:17" x14ac:dyDescent="0.3">
      <c r="A5" s="6">
        <v>2</v>
      </c>
      <c r="B5" s="8" t="s">
        <v>139</v>
      </c>
      <c r="C5" s="9" t="s">
        <v>28</v>
      </c>
      <c r="D5" s="9" t="s">
        <v>27</v>
      </c>
      <c r="E5" s="10" t="s">
        <v>48</v>
      </c>
      <c r="F5" s="10" t="s">
        <v>49</v>
      </c>
      <c r="G5" s="11">
        <v>2</v>
      </c>
      <c r="H5" s="11">
        <v>-78.11</v>
      </c>
      <c r="I5" s="10">
        <v>0.49236111111111108</v>
      </c>
      <c r="J5" s="12">
        <v>44315</v>
      </c>
      <c r="K5" s="9">
        <v>67701</v>
      </c>
      <c r="L5" s="9">
        <v>68424</v>
      </c>
      <c r="M5" s="14">
        <f t="shared" si="0"/>
        <v>723</v>
      </c>
      <c r="N5" s="15">
        <f t="shared" ref="N5:N14" si="1">M5/10</f>
        <v>72.3</v>
      </c>
      <c r="O5" s="15">
        <f t="shared" ref="O5:O32" si="2">(M5*26873)/999999</f>
        <v>19.429198429198429</v>
      </c>
      <c r="P5" s="15">
        <f t="shared" ref="P5:P32" si="3">O5*100/300</f>
        <v>6.4763994763994761</v>
      </c>
      <c r="Q5" s="16">
        <f t="shared" ref="Q5:Q32" si="4">POWER(0.5,2)*3.1416*O5/4</f>
        <v>3.8149231115731115</v>
      </c>
    </row>
    <row r="6" spans="1:17" x14ac:dyDescent="0.3">
      <c r="A6" s="6">
        <v>3</v>
      </c>
      <c r="B6" s="8" t="s">
        <v>140</v>
      </c>
      <c r="C6" s="9" t="s">
        <v>26</v>
      </c>
      <c r="D6" s="9" t="s">
        <v>29</v>
      </c>
      <c r="E6" s="10" t="s">
        <v>46</v>
      </c>
      <c r="F6" s="10" t="s">
        <v>47</v>
      </c>
      <c r="G6" s="11">
        <v>2</v>
      </c>
      <c r="H6" s="11">
        <v>-78.11</v>
      </c>
      <c r="I6" s="10">
        <v>0.69444444444444453</v>
      </c>
      <c r="J6" s="12">
        <v>44315</v>
      </c>
      <c r="K6" s="9">
        <v>68425</v>
      </c>
      <c r="L6" s="9">
        <v>69204</v>
      </c>
      <c r="M6" s="14">
        <f t="shared" si="0"/>
        <v>779</v>
      </c>
      <c r="N6" s="15">
        <f t="shared" si="1"/>
        <v>77.900000000000006</v>
      </c>
      <c r="O6" s="15">
        <f t="shared" si="2"/>
        <v>20.934087934087934</v>
      </c>
      <c r="P6" s="15">
        <f t="shared" si="3"/>
        <v>6.9780293113626444</v>
      </c>
      <c r="Q6" s="16">
        <f t="shared" si="4"/>
        <v>4.1104081658581659</v>
      </c>
    </row>
    <row r="7" spans="1:17" x14ac:dyDescent="0.3">
      <c r="A7" s="6">
        <v>4</v>
      </c>
      <c r="B7" s="8" t="s">
        <v>141</v>
      </c>
      <c r="C7" s="9" t="s">
        <v>28</v>
      </c>
      <c r="D7" s="9" t="s">
        <v>29</v>
      </c>
      <c r="E7" s="10" t="s">
        <v>48</v>
      </c>
      <c r="F7" s="10" t="s">
        <v>49</v>
      </c>
      <c r="G7" s="11">
        <v>2</v>
      </c>
      <c r="H7" s="11">
        <v>-78.11</v>
      </c>
      <c r="I7" s="10">
        <v>0.72916666666666663</v>
      </c>
      <c r="J7" s="12">
        <v>44315</v>
      </c>
      <c r="K7" s="9">
        <v>69207</v>
      </c>
      <c r="L7" s="9">
        <v>70055</v>
      </c>
      <c r="M7" s="14">
        <f t="shared" si="0"/>
        <v>848</v>
      </c>
      <c r="N7" s="15">
        <f t="shared" si="1"/>
        <v>84.8</v>
      </c>
      <c r="O7" s="15">
        <f t="shared" si="2"/>
        <v>22.788326788326788</v>
      </c>
      <c r="P7" s="15">
        <f t="shared" si="3"/>
        <v>7.5961089294422637</v>
      </c>
      <c r="Q7" s="16">
        <f t="shared" si="4"/>
        <v>4.474487964887965</v>
      </c>
    </row>
    <row r="8" spans="1:17" x14ac:dyDescent="0.3">
      <c r="A8" s="6">
        <v>5</v>
      </c>
      <c r="B8" s="8" t="s">
        <v>142</v>
      </c>
      <c r="C8" s="9" t="s">
        <v>30</v>
      </c>
      <c r="D8" s="9" t="s">
        <v>29</v>
      </c>
      <c r="E8" s="10" t="s">
        <v>50</v>
      </c>
      <c r="F8" s="10" t="s">
        <v>51</v>
      </c>
      <c r="G8" s="11">
        <v>2</v>
      </c>
      <c r="H8" s="11">
        <v>-78.11</v>
      </c>
      <c r="I8" s="10">
        <v>0.28472222222222221</v>
      </c>
      <c r="J8" s="12">
        <v>44316</v>
      </c>
      <c r="K8" s="9">
        <v>70093</v>
      </c>
      <c r="L8" s="9">
        <v>70905</v>
      </c>
      <c r="M8" s="14">
        <f t="shared" si="0"/>
        <v>812</v>
      </c>
      <c r="N8" s="15">
        <f t="shared" si="1"/>
        <v>81.2</v>
      </c>
      <c r="O8" s="15">
        <f t="shared" si="2"/>
        <v>21.820897820897819</v>
      </c>
      <c r="P8" s="15">
        <f t="shared" si="3"/>
        <v>7.2736326069659407</v>
      </c>
      <c r="Q8" s="16">
        <f t="shared" si="4"/>
        <v>4.2845332871332866</v>
      </c>
    </row>
    <row r="9" spans="1:17" x14ac:dyDescent="0.3">
      <c r="A9" s="6">
        <v>6</v>
      </c>
      <c r="B9" s="8" t="s">
        <v>143</v>
      </c>
      <c r="C9" s="9" t="s">
        <v>31</v>
      </c>
      <c r="D9" s="9" t="s">
        <v>29</v>
      </c>
      <c r="E9" s="10" t="s">
        <v>52</v>
      </c>
      <c r="F9" s="10" t="s">
        <v>53</v>
      </c>
      <c r="G9" s="11">
        <v>2</v>
      </c>
      <c r="H9" s="11">
        <v>-78.11</v>
      </c>
      <c r="I9" s="10">
        <v>0.30069444444444443</v>
      </c>
      <c r="J9" s="12">
        <v>44316</v>
      </c>
      <c r="K9" s="9">
        <v>70905</v>
      </c>
      <c r="L9" s="9">
        <v>71835</v>
      </c>
      <c r="M9" s="14">
        <f t="shared" si="0"/>
        <v>930</v>
      </c>
      <c r="N9" s="15">
        <f t="shared" si="1"/>
        <v>93</v>
      </c>
      <c r="O9" s="15">
        <f t="shared" si="2"/>
        <v>24.991914991914992</v>
      </c>
      <c r="P9" s="15">
        <f t="shared" si="3"/>
        <v>8.3306383306383296</v>
      </c>
      <c r="Q9" s="16">
        <f t="shared" si="4"/>
        <v>4.907162508662509</v>
      </c>
    </row>
    <row r="10" spans="1:17" x14ac:dyDescent="0.3">
      <c r="A10" s="6">
        <v>7</v>
      </c>
      <c r="B10" s="8" t="s">
        <v>144</v>
      </c>
      <c r="C10" s="9" t="s">
        <v>30</v>
      </c>
      <c r="D10" s="9" t="s">
        <v>27</v>
      </c>
      <c r="E10" s="10" t="s">
        <v>50</v>
      </c>
      <c r="F10" s="10" t="s">
        <v>51</v>
      </c>
      <c r="G10" s="11">
        <v>2</v>
      </c>
      <c r="H10" s="11">
        <v>-78.11</v>
      </c>
      <c r="I10" s="10">
        <v>0.51874999999999993</v>
      </c>
      <c r="J10" s="12">
        <v>44316</v>
      </c>
      <c r="K10" s="9">
        <v>71835</v>
      </c>
      <c r="L10" s="9">
        <v>72721</v>
      </c>
      <c r="M10" s="14">
        <f t="shared" si="0"/>
        <v>886</v>
      </c>
      <c r="N10" s="15">
        <f t="shared" si="1"/>
        <v>88.6</v>
      </c>
      <c r="O10" s="15">
        <f t="shared" si="2"/>
        <v>23.80950180950181</v>
      </c>
      <c r="P10" s="15">
        <f t="shared" si="3"/>
        <v>7.9365006031672705</v>
      </c>
      <c r="Q10" s="16">
        <f t="shared" si="4"/>
        <v>4.6749956802956802</v>
      </c>
    </row>
    <row r="11" spans="1:17" x14ac:dyDescent="0.3">
      <c r="A11" s="6">
        <v>8</v>
      </c>
      <c r="B11" s="8" t="s">
        <v>145</v>
      </c>
      <c r="C11" s="9" t="s">
        <v>31</v>
      </c>
      <c r="D11" s="9" t="s">
        <v>27</v>
      </c>
      <c r="E11" s="10" t="s">
        <v>52</v>
      </c>
      <c r="F11" s="10" t="s">
        <v>53</v>
      </c>
      <c r="G11" s="11">
        <v>2</v>
      </c>
      <c r="H11" s="11">
        <v>-78.11</v>
      </c>
      <c r="I11" s="10">
        <v>0.30069444444444443</v>
      </c>
      <c r="J11" s="12">
        <v>44316</v>
      </c>
      <c r="K11" s="9">
        <v>72721</v>
      </c>
      <c r="L11" s="9">
        <v>73678</v>
      </c>
      <c r="M11" s="14">
        <f t="shared" si="0"/>
        <v>957</v>
      </c>
      <c r="N11" s="15">
        <f t="shared" si="1"/>
        <v>95.7</v>
      </c>
      <c r="O11" s="15">
        <f t="shared" si="2"/>
        <v>25.717486717486718</v>
      </c>
      <c r="P11" s="15">
        <f t="shared" si="3"/>
        <v>8.5724955724955727</v>
      </c>
      <c r="Q11" s="16">
        <f t="shared" si="4"/>
        <v>5.0496285169785171</v>
      </c>
    </row>
    <row r="12" spans="1:17" x14ac:dyDescent="0.3">
      <c r="A12" s="6">
        <v>9</v>
      </c>
      <c r="B12" s="8" t="s">
        <v>146</v>
      </c>
      <c r="C12" s="9" t="s">
        <v>32</v>
      </c>
      <c r="D12" s="9" t="s">
        <v>29</v>
      </c>
      <c r="E12" s="10" t="s">
        <v>54</v>
      </c>
      <c r="F12" s="10" t="s">
        <v>55</v>
      </c>
      <c r="G12" s="11">
        <v>2</v>
      </c>
      <c r="H12" s="11">
        <v>-78.14</v>
      </c>
      <c r="I12" s="10">
        <v>0.28680555555555554</v>
      </c>
      <c r="J12" s="12">
        <v>44317</v>
      </c>
      <c r="K12" s="9">
        <v>73758</v>
      </c>
      <c r="L12" s="9">
        <v>75256</v>
      </c>
      <c r="M12" s="14">
        <f t="shared" si="0"/>
        <v>1498</v>
      </c>
      <c r="N12" s="15">
        <f t="shared" si="1"/>
        <v>149.80000000000001</v>
      </c>
      <c r="O12" s="15">
        <f t="shared" si="2"/>
        <v>40.255794255794257</v>
      </c>
      <c r="P12" s="15">
        <f t="shared" si="3"/>
        <v>13.418598085264753</v>
      </c>
      <c r="Q12" s="16">
        <f t="shared" si="4"/>
        <v>7.9042252021252022</v>
      </c>
    </row>
    <row r="13" spans="1:17" x14ac:dyDescent="0.3">
      <c r="A13" s="6">
        <v>10</v>
      </c>
      <c r="B13" s="8" t="s">
        <v>147</v>
      </c>
      <c r="C13" s="9" t="s">
        <v>33</v>
      </c>
      <c r="D13" s="9" t="s">
        <v>29</v>
      </c>
      <c r="E13" s="10" t="s">
        <v>56</v>
      </c>
      <c r="F13" s="10" t="s">
        <v>57</v>
      </c>
      <c r="G13" s="11">
        <v>2</v>
      </c>
      <c r="H13" s="11">
        <v>-78.14</v>
      </c>
      <c r="I13" s="10">
        <v>0.30624999999999997</v>
      </c>
      <c r="J13" s="12">
        <v>44317</v>
      </c>
      <c r="K13" s="9">
        <v>75258</v>
      </c>
      <c r="L13" s="9">
        <v>76782</v>
      </c>
      <c r="M13" s="14">
        <f t="shared" si="0"/>
        <v>1524</v>
      </c>
      <c r="N13" s="15">
        <f t="shared" si="1"/>
        <v>152.4</v>
      </c>
      <c r="O13" s="15">
        <f t="shared" si="2"/>
        <v>40.954492954492956</v>
      </c>
      <c r="P13" s="15">
        <f t="shared" si="3"/>
        <v>13.651497651497653</v>
      </c>
      <c r="Q13" s="16">
        <f t="shared" si="4"/>
        <v>8.0414146916146922</v>
      </c>
    </row>
    <row r="14" spans="1:17" x14ac:dyDescent="0.3">
      <c r="A14" s="6">
        <v>11</v>
      </c>
      <c r="B14" s="8" t="s">
        <v>148</v>
      </c>
      <c r="C14" s="9" t="s">
        <v>34</v>
      </c>
      <c r="D14" s="9" t="s">
        <v>29</v>
      </c>
      <c r="E14" s="10" t="s">
        <v>58</v>
      </c>
      <c r="F14" s="10" t="s">
        <v>59</v>
      </c>
      <c r="G14" s="11">
        <v>2</v>
      </c>
      <c r="H14" s="11">
        <v>-78.14</v>
      </c>
      <c r="I14" s="10">
        <v>0.32430555555555557</v>
      </c>
      <c r="J14" s="12">
        <v>44317</v>
      </c>
      <c r="K14" s="9">
        <v>76784</v>
      </c>
      <c r="L14" s="9">
        <v>78137</v>
      </c>
      <c r="M14" s="14">
        <f t="shared" si="0"/>
        <v>1353</v>
      </c>
      <c r="N14" s="15">
        <f t="shared" si="1"/>
        <v>135.30000000000001</v>
      </c>
      <c r="O14" s="15">
        <f t="shared" si="2"/>
        <v>36.359205359205362</v>
      </c>
      <c r="P14" s="15">
        <f t="shared" si="3"/>
        <v>12.11973511973512</v>
      </c>
      <c r="Q14" s="16">
        <f t="shared" si="4"/>
        <v>7.1391299722799726</v>
      </c>
    </row>
    <row r="15" spans="1:17" x14ac:dyDescent="0.3">
      <c r="A15" s="6">
        <v>12</v>
      </c>
      <c r="B15" s="8" t="s">
        <v>149</v>
      </c>
      <c r="C15" s="9" t="s">
        <v>32</v>
      </c>
      <c r="D15" s="9" t="s">
        <v>27</v>
      </c>
      <c r="E15" s="10" t="s">
        <v>54</v>
      </c>
      <c r="F15" s="10" t="s">
        <v>55</v>
      </c>
      <c r="G15" s="11">
        <v>2</v>
      </c>
      <c r="H15" s="11">
        <v>-78.14</v>
      </c>
      <c r="I15" s="10">
        <v>0.55347222222222225</v>
      </c>
      <c r="J15" s="12">
        <v>44317</v>
      </c>
      <c r="K15" s="9">
        <v>78174</v>
      </c>
      <c r="L15" s="9">
        <v>79443</v>
      </c>
      <c r="M15" s="14">
        <f t="shared" si="0"/>
        <v>1269</v>
      </c>
      <c r="N15" s="15">
        <f>M15/10</f>
        <v>126.9</v>
      </c>
      <c r="O15" s="15">
        <f t="shared" si="2"/>
        <v>34.101871101871104</v>
      </c>
      <c r="P15" s="15">
        <f t="shared" si="3"/>
        <v>11.367290367290369</v>
      </c>
      <c r="Q15" s="16">
        <f t="shared" si="4"/>
        <v>6.6959023908523916</v>
      </c>
    </row>
    <row r="16" spans="1:17" x14ac:dyDescent="0.3">
      <c r="A16" s="6">
        <v>13</v>
      </c>
      <c r="B16" s="8" t="s">
        <v>150</v>
      </c>
      <c r="C16" s="9" t="s">
        <v>33</v>
      </c>
      <c r="D16" s="9" t="s">
        <v>27</v>
      </c>
      <c r="E16" s="10" t="s">
        <v>56</v>
      </c>
      <c r="F16" s="10" t="s">
        <v>57</v>
      </c>
      <c r="G16" s="11">
        <v>2</v>
      </c>
      <c r="H16" s="11">
        <v>-78.14</v>
      </c>
      <c r="I16" s="10">
        <v>0.57152777777777775</v>
      </c>
      <c r="J16" s="12">
        <v>44317</v>
      </c>
      <c r="K16" s="9">
        <v>79444</v>
      </c>
      <c r="L16" s="9">
        <v>80690</v>
      </c>
      <c r="M16" s="14">
        <f t="shared" si="0"/>
        <v>1246</v>
      </c>
      <c r="N16" s="15">
        <f>M16/10</f>
        <v>124.6</v>
      </c>
      <c r="O16" s="15">
        <f t="shared" si="2"/>
        <v>33.483791483791485</v>
      </c>
      <c r="P16" s="15">
        <f t="shared" si="3"/>
        <v>11.161263827930494</v>
      </c>
      <c r="Q16" s="16">
        <f t="shared" si="4"/>
        <v>6.5745424578424583</v>
      </c>
    </row>
    <row r="17" spans="1:17" x14ac:dyDescent="0.3">
      <c r="A17" s="6">
        <v>14</v>
      </c>
      <c r="B17" s="8" t="s">
        <v>151</v>
      </c>
      <c r="C17" s="9" t="s">
        <v>34</v>
      </c>
      <c r="D17" s="9" t="s">
        <v>27</v>
      </c>
      <c r="E17" s="10" t="s">
        <v>58</v>
      </c>
      <c r="F17" s="10" t="s">
        <v>59</v>
      </c>
      <c r="G17" s="11">
        <v>2</v>
      </c>
      <c r="H17" s="11">
        <v>-78.14</v>
      </c>
      <c r="I17" s="10">
        <v>0.59791666666666665</v>
      </c>
      <c r="J17" s="12">
        <v>44317</v>
      </c>
      <c r="K17" s="9">
        <v>80691</v>
      </c>
      <c r="L17" s="9">
        <v>81969</v>
      </c>
      <c r="M17" s="14">
        <f t="shared" si="0"/>
        <v>1278</v>
      </c>
      <c r="N17" s="15">
        <f>M17/10</f>
        <v>127.8</v>
      </c>
      <c r="O17" s="15">
        <f t="shared" si="2"/>
        <v>34.343728343728344</v>
      </c>
      <c r="P17" s="15">
        <f t="shared" si="3"/>
        <v>11.447909447909447</v>
      </c>
      <c r="Q17" s="16">
        <f t="shared" si="4"/>
        <v>6.7433910602910601</v>
      </c>
    </row>
    <row r="18" spans="1:17" x14ac:dyDescent="0.3">
      <c r="A18" s="6">
        <v>15</v>
      </c>
      <c r="B18" s="8" t="s">
        <v>152</v>
      </c>
      <c r="C18" s="9" t="s">
        <v>35</v>
      </c>
      <c r="D18" s="9" t="s">
        <v>29</v>
      </c>
      <c r="E18" s="10" t="s">
        <v>60</v>
      </c>
      <c r="F18" s="10" t="s">
        <v>61</v>
      </c>
      <c r="G18" s="11">
        <v>2</v>
      </c>
      <c r="H18" s="11">
        <v>-78.14</v>
      </c>
      <c r="I18" s="10">
        <v>0.32361111111111113</v>
      </c>
      <c r="J18" s="12">
        <v>44318</v>
      </c>
      <c r="K18" s="9">
        <v>81970</v>
      </c>
      <c r="L18" s="9">
        <v>83009</v>
      </c>
      <c r="M18" s="14">
        <f t="shared" si="0"/>
        <v>1039</v>
      </c>
      <c r="N18" s="15">
        <f>M18/10</f>
        <v>103.9</v>
      </c>
      <c r="O18" s="15">
        <f t="shared" si="2"/>
        <v>27.921074921074922</v>
      </c>
      <c r="P18" s="15">
        <f t="shared" si="3"/>
        <v>9.3070249736916413</v>
      </c>
      <c r="Q18" s="16">
        <f t="shared" si="4"/>
        <v>5.4823030607530612</v>
      </c>
    </row>
    <row r="19" spans="1:17" x14ac:dyDescent="0.3">
      <c r="A19" s="6">
        <v>16</v>
      </c>
      <c r="B19" s="8" t="s">
        <v>153</v>
      </c>
      <c r="C19" s="9" t="s">
        <v>36</v>
      </c>
      <c r="D19" s="9" t="s">
        <v>29</v>
      </c>
      <c r="E19" s="10" t="s">
        <v>62</v>
      </c>
      <c r="F19" s="10" t="s">
        <v>63</v>
      </c>
      <c r="G19" s="11">
        <v>2</v>
      </c>
      <c r="H19" s="11">
        <v>-78.14</v>
      </c>
      <c r="I19" s="10">
        <v>0.3430555555555555</v>
      </c>
      <c r="J19" s="12">
        <v>44318</v>
      </c>
      <c r="K19" s="9">
        <v>83010</v>
      </c>
      <c r="L19" s="9">
        <v>84397</v>
      </c>
      <c r="M19" s="14">
        <f t="shared" si="0"/>
        <v>1387</v>
      </c>
      <c r="N19" s="15">
        <f>M19/10</f>
        <v>138.69999999999999</v>
      </c>
      <c r="O19" s="15">
        <f t="shared" si="2"/>
        <v>37.272888272888274</v>
      </c>
      <c r="P19" s="15">
        <f t="shared" si="3"/>
        <v>12.424296090962757</v>
      </c>
      <c r="Q19" s="16">
        <f t="shared" si="4"/>
        <v>7.3185316123816122</v>
      </c>
    </row>
    <row r="20" spans="1:17" x14ac:dyDescent="0.3">
      <c r="A20" s="6">
        <v>17</v>
      </c>
      <c r="B20" s="8" t="s">
        <v>154</v>
      </c>
      <c r="C20" s="9" t="s">
        <v>37</v>
      </c>
      <c r="D20" s="9" t="s">
        <v>29</v>
      </c>
      <c r="E20" s="10" t="s">
        <v>64</v>
      </c>
      <c r="F20" s="10" t="s">
        <v>65</v>
      </c>
      <c r="G20" s="11">
        <v>2</v>
      </c>
      <c r="H20" s="11">
        <v>-78.14</v>
      </c>
      <c r="I20" s="10">
        <v>0.36180555555555555</v>
      </c>
      <c r="J20" s="12">
        <v>44318</v>
      </c>
      <c r="K20" s="9">
        <v>84397</v>
      </c>
      <c r="L20" s="9">
        <v>85471</v>
      </c>
      <c r="M20" s="14">
        <f t="shared" si="0"/>
        <v>1074</v>
      </c>
      <c r="N20" s="15">
        <f t="shared" ref="N20:N35" si="5">M20/10</f>
        <v>107.4</v>
      </c>
      <c r="O20" s="15">
        <f t="shared" si="2"/>
        <v>28.861630861630861</v>
      </c>
      <c r="P20" s="15">
        <f t="shared" si="3"/>
        <v>9.6205436205436197</v>
      </c>
      <c r="Q20" s="16">
        <f t="shared" si="4"/>
        <v>5.6669812196812197</v>
      </c>
    </row>
    <row r="21" spans="1:17" x14ac:dyDescent="0.3">
      <c r="A21" s="6">
        <v>18</v>
      </c>
      <c r="B21" s="8" t="s">
        <v>155</v>
      </c>
      <c r="C21" s="9" t="s">
        <v>35</v>
      </c>
      <c r="D21" s="9" t="s">
        <v>27</v>
      </c>
      <c r="E21" s="10" t="s">
        <v>60</v>
      </c>
      <c r="F21" s="10" t="s">
        <v>61</v>
      </c>
      <c r="G21" s="11">
        <v>2</v>
      </c>
      <c r="H21" s="11">
        <v>-78.14</v>
      </c>
      <c r="I21" s="10">
        <v>0.58958333333333335</v>
      </c>
      <c r="J21" s="12">
        <v>44318</v>
      </c>
      <c r="K21" s="9">
        <v>85471</v>
      </c>
      <c r="L21" s="9">
        <v>86592</v>
      </c>
      <c r="M21" s="14">
        <f t="shared" si="0"/>
        <v>1121</v>
      </c>
      <c r="N21" s="15">
        <f t="shared" si="5"/>
        <v>112.1</v>
      </c>
      <c r="O21" s="15">
        <f t="shared" si="2"/>
        <v>30.124663124663126</v>
      </c>
      <c r="P21" s="15">
        <f t="shared" si="3"/>
        <v>10.041554374887708</v>
      </c>
      <c r="Q21" s="16">
        <f t="shared" si="4"/>
        <v>5.9149776045276043</v>
      </c>
    </row>
    <row r="22" spans="1:17" x14ac:dyDescent="0.3">
      <c r="A22" s="6">
        <v>19</v>
      </c>
      <c r="B22" s="8" t="s">
        <v>156</v>
      </c>
      <c r="C22" s="9" t="s">
        <v>36</v>
      </c>
      <c r="D22" s="9" t="s">
        <v>27</v>
      </c>
      <c r="E22" s="10" t="s">
        <v>62</v>
      </c>
      <c r="F22" s="10" t="s">
        <v>63</v>
      </c>
      <c r="G22" s="11">
        <v>2</v>
      </c>
      <c r="H22" s="11">
        <v>-78.14</v>
      </c>
      <c r="I22" s="10">
        <v>0.60555555555555551</v>
      </c>
      <c r="J22" s="12">
        <v>44318</v>
      </c>
      <c r="K22" s="9">
        <v>86592</v>
      </c>
      <c r="L22" s="9">
        <v>87740</v>
      </c>
      <c r="M22" s="14">
        <f t="shared" si="0"/>
        <v>1148</v>
      </c>
      <c r="N22" s="15">
        <f t="shared" si="5"/>
        <v>114.8</v>
      </c>
      <c r="O22" s="15">
        <f t="shared" si="2"/>
        <v>30.850234850234852</v>
      </c>
      <c r="P22" s="15">
        <f t="shared" si="3"/>
        <v>10.283411616744951</v>
      </c>
      <c r="Q22" s="16">
        <f t="shared" si="4"/>
        <v>6.0574436128436133</v>
      </c>
    </row>
    <row r="23" spans="1:17" x14ac:dyDescent="0.3">
      <c r="A23" s="6">
        <v>20</v>
      </c>
      <c r="B23" s="8" t="s">
        <v>157</v>
      </c>
      <c r="C23" s="9" t="s">
        <v>37</v>
      </c>
      <c r="D23" s="9" t="s">
        <v>27</v>
      </c>
      <c r="E23" s="10" t="s">
        <v>64</v>
      </c>
      <c r="F23" s="10" t="s">
        <v>65</v>
      </c>
      <c r="G23" s="11">
        <v>2</v>
      </c>
      <c r="H23" s="11">
        <v>-78.14</v>
      </c>
      <c r="I23" s="10">
        <v>0.36180555555555555</v>
      </c>
      <c r="J23" s="12">
        <v>44318</v>
      </c>
      <c r="K23" s="9">
        <v>87740</v>
      </c>
      <c r="L23" s="9">
        <v>88937</v>
      </c>
      <c r="M23" s="14">
        <f t="shared" si="0"/>
        <v>1197</v>
      </c>
      <c r="N23" s="15">
        <f t="shared" si="5"/>
        <v>119.7</v>
      </c>
      <c r="O23" s="15">
        <f t="shared" si="2"/>
        <v>32.167013167013167</v>
      </c>
      <c r="P23" s="15">
        <f t="shared" si="3"/>
        <v>10.722337722337722</v>
      </c>
      <c r="Q23" s="16">
        <f t="shared" si="4"/>
        <v>6.3159930353430349</v>
      </c>
    </row>
    <row r="24" spans="1:17" x14ac:dyDescent="0.3">
      <c r="A24" s="6">
        <v>21</v>
      </c>
      <c r="B24" s="8" t="s">
        <v>158</v>
      </c>
      <c r="C24" s="9" t="s">
        <v>38</v>
      </c>
      <c r="D24" s="9" t="s">
        <v>29</v>
      </c>
      <c r="E24" s="10" t="s">
        <v>66</v>
      </c>
      <c r="F24" s="10" t="s">
        <v>67</v>
      </c>
      <c r="G24" s="11">
        <v>2</v>
      </c>
      <c r="H24" s="11">
        <v>-78.069999999999993</v>
      </c>
      <c r="I24" s="10">
        <v>0.35347222222222219</v>
      </c>
      <c r="J24" s="12">
        <v>44319</v>
      </c>
      <c r="K24" s="9">
        <v>88938</v>
      </c>
      <c r="L24" s="9">
        <v>90057</v>
      </c>
      <c r="M24" s="14">
        <f t="shared" si="0"/>
        <v>1119</v>
      </c>
      <c r="N24" s="15">
        <f t="shared" si="5"/>
        <v>111.9</v>
      </c>
      <c r="O24" s="15">
        <f t="shared" si="2"/>
        <v>30.070917070917069</v>
      </c>
      <c r="P24" s="15">
        <f t="shared" si="3"/>
        <v>10.023639023639024</v>
      </c>
      <c r="Q24" s="16">
        <f t="shared" si="4"/>
        <v>5.9044245668745665</v>
      </c>
    </row>
    <row r="25" spans="1:17" x14ac:dyDescent="0.3">
      <c r="A25" s="6">
        <v>22</v>
      </c>
      <c r="B25" s="8" t="s">
        <v>159</v>
      </c>
      <c r="C25" s="9" t="s">
        <v>39</v>
      </c>
      <c r="D25" s="9" t="s">
        <v>29</v>
      </c>
      <c r="E25" s="10" t="s">
        <v>68</v>
      </c>
      <c r="F25" s="10" t="s">
        <v>69</v>
      </c>
      <c r="G25" s="11">
        <v>2</v>
      </c>
      <c r="H25" s="11">
        <v>-78.069999999999993</v>
      </c>
      <c r="I25" s="10">
        <v>0.37152777777777773</v>
      </c>
      <c r="J25" s="12">
        <v>44319</v>
      </c>
      <c r="K25" s="9">
        <v>90057</v>
      </c>
      <c r="L25" s="9">
        <v>91298</v>
      </c>
      <c r="M25" s="14">
        <f t="shared" si="0"/>
        <v>1241</v>
      </c>
      <c r="N25" s="15">
        <f t="shared" si="5"/>
        <v>124.1</v>
      </c>
      <c r="O25" s="15">
        <f t="shared" si="2"/>
        <v>33.349426349426352</v>
      </c>
      <c r="P25" s="15">
        <f t="shared" si="3"/>
        <v>11.116475449808785</v>
      </c>
      <c r="Q25" s="16">
        <f t="shared" si="4"/>
        <v>6.5481598637098637</v>
      </c>
    </row>
    <row r="26" spans="1:17" x14ac:dyDescent="0.3">
      <c r="A26" s="6">
        <v>23</v>
      </c>
      <c r="B26" s="8" t="s">
        <v>160</v>
      </c>
      <c r="C26" s="9" t="s">
        <v>40</v>
      </c>
      <c r="D26" s="9" t="s">
        <v>29</v>
      </c>
      <c r="E26" s="10" t="s">
        <v>70</v>
      </c>
      <c r="F26" s="10" t="s">
        <v>69</v>
      </c>
      <c r="G26" s="11">
        <v>2</v>
      </c>
      <c r="H26" s="11">
        <v>-78.069999999999993</v>
      </c>
      <c r="I26" s="10">
        <v>0.3888888888888889</v>
      </c>
      <c r="J26" s="12">
        <v>44319</v>
      </c>
      <c r="K26" s="9">
        <v>91299</v>
      </c>
      <c r="L26" s="9">
        <v>92482</v>
      </c>
      <c r="M26" s="14">
        <f t="shared" si="0"/>
        <v>1183</v>
      </c>
      <c r="N26" s="15">
        <f t="shared" si="5"/>
        <v>118.3</v>
      </c>
      <c r="O26" s="15">
        <f t="shared" si="2"/>
        <v>31.790790790790791</v>
      </c>
      <c r="P26" s="15">
        <f t="shared" si="3"/>
        <v>10.59693026359693</v>
      </c>
      <c r="Q26" s="16">
        <f t="shared" si="4"/>
        <v>6.2421217717717719</v>
      </c>
    </row>
    <row r="27" spans="1:17" x14ac:dyDescent="0.3">
      <c r="A27" s="6">
        <v>24</v>
      </c>
      <c r="B27" s="8" t="s">
        <v>161</v>
      </c>
      <c r="C27" s="9" t="s">
        <v>41</v>
      </c>
      <c r="D27" s="9" t="s">
        <v>29</v>
      </c>
      <c r="E27" s="10" t="s">
        <v>71</v>
      </c>
      <c r="F27" s="10" t="s">
        <v>72</v>
      </c>
      <c r="G27" s="11">
        <v>2</v>
      </c>
      <c r="H27" s="11">
        <v>-78.069999999999993</v>
      </c>
      <c r="I27" s="10">
        <v>0.40416666666666662</v>
      </c>
      <c r="J27" s="12">
        <v>44319</v>
      </c>
      <c r="K27" s="9">
        <v>92484</v>
      </c>
      <c r="L27" s="9">
        <v>93728</v>
      </c>
      <c r="M27" s="14">
        <f t="shared" si="0"/>
        <v>1244</v>
      </c>
      <c r="N27" s="15">
        <f t="shared" si="5"/>
        <v>124.4</v>
      </c>
      <c r="O27" s="15">
        <f t="shared" si="2"/>
        <v>33.430045430045432</v>
      </c>
      <c r="P27" s="15">
        <f t="shared" si="3"/>
        <v>11.143348476681812</v>
      </c>
      <c r="Q27" s="16">
        <f t="shared" si="4"/>
        <v>6.5639894201894204</v>
      </c>
    </row>
    <row r="28" spans="1:17" x14ac:dyDescent="0.3">
      <c r="A28" s="6">
        <v>25</v>
      </c>
      <c r="B28" s="8" t="s">
        <v>162</v>
      </c>
      <c r="C28" s="9" t="s">
        <v>38</v>
      </c>
      <c r="D28" s="9" t="s">
        <v>27</v>
      </c>
      <c r="E28" s="10" t="s">
        <v>66</v>
      </c>
      <c r="F28" s="10" t="s">
        <v>67</v>
      </c>
      <c r="G28" s="11">
        <v>2</v>
      </c>
      <c r="H28" s="11">
        <v>-78.069999999999993</v>
      </c>
      <c r="I28" s="10">
        <v>0.61111111111111105</v>
      </c>
      <c r="J28" s="12">
        <v>44319</v>
      </c>
      <c r="K28" s="9">
        <v>93684</v>
      </c>
      <c r="L28" s="9">
        <v>95182</v>
      </c>
      <c r="M28" s="14">
        <f t="shared" si="0"/>
        <v>1498</v>
      </c>
      <c r="N28" s="15">
        <f t="shared" si="5"/>
        <v>149.80000000000001</v>
      </c>
      <c r="O28" s="15">
        <f t="shared" si="2"/>
        <v>40.255794255794257</v>
      </c>
      <c r="P28" s="15">
        <f t="shared" si="3"/>
        <v>13.418598085264753</v>
      </c>
      <c r="Q28" s="16">
        <f t="shared" si="4"/>
        <v>7.9042252021252022</v>
      </c>
    </row>
    <row r="29" spans="1:17" x14ac:dyDescent="0.3">
      <c r="A29" s="6">
        <v>26</v>
      </c>
      <c r="B29" s="8" t="s">
        <v>163</v>
      </c>
      <c r="C29" s="9" t="s">
        <v>39</v>
      </c>
      <c r="D29" s="9" t="s">
        <v>27</v>
      </c>
      <c r="E29" s="10" t="s">
        <v>68</v>
      </c>
      <c r="F29" s="10" t="s">
        <v>69</v>
      </c>
      <c r="G29" s="11">
        <v>2</v>
      </c>
      <c r="H29" s="11">
        <v>-78.069999999999993</v>
      </c>
      <c r="I29" s="10">
        <v>0.63194444444444442</v>
      </c>
      <c r="J29" s="12">
        <v>44319</v>
      </c>
      <c r="K29" s="9">
        <v>95182</v>
      </c>
      <c r="L29" s="9">
        <v>96322</v>
      </c>
      <c r="M29" s="14">
        <f t="shared" si="0"/>
        <v>1140</v>
      </c>
      <c r="N29" s="15">
        <f t="shared" si="5"/>
        <v>114</v>
      </c>
      <c r="O29" s="15">
        <f t="shared" si="2"/>
        <v>30.635250635250635</v>
      </c>
      <c r="P29" s="15">
        <f t="shared" si="3"/>
        <v>10.211750211750212</v>
      </c>
      <c r="Q29" s="16">
        <f t="shared" si="4"/>
        <v>6.015231462231462</v>
      </c>
    </row>
    <row r="30" spans="1:17" x14ac:dyDescent="0.3">
      <c r="A30" s="6">
        <v>27</v>
      </c>
      <c r="B30" s="8" t="s">
        <v>164</v>
      </c>
      <c r="C30" s="9" t="s">
        <v>40</v>
      </c>
      <c r="D30" s="9" t="s">
        <v>27</v>
      </c>
      <c r="E30" s="10" t="s">
        <v>70</v>
      </c>
      <c r="F30" s="10" t="s">
        <v>69</v>
      </c>
      <c r="G30" s="11">
        <v>2</v>
      </c>
      <c r="H30" s="11">
        <v>-78.069999999999993</v>
      </c>
      <c r="I30" s="10">
        <v>0.65138888888888891</v>
      </c>
      <c r="J30" s="12">
        <v>44319</v>
      </c>
      <c r="K30" s="9">
        <v>96322</v>
      </c>
      <c r="L30" s="9">
        <v>97637</v>
      </c>
      <c r="M30" s="14">
        <f t="shared" si="0"/>
        <v>1315</v>
      </c>
      <c r="N30" s="15">
        <f t="shared" si="5"/>
        <v>131.5</v>
      </c>
      <c r="O30" s="15">
        <f t="shared" si="2"/>
        <v>35.338030338030336</v>
      </c>
      <c r="P30" s="15">
        <f t="shared" si="3"/>
        <v>11.779343446010111</v>
      </c>
      <c r="Q30" s="16">
        <f t="shared" si="4"/>
        <v>6.9386222568722564</v>
      </c>
    </row>
    <row r="31" spans="1:17" x14ac:dyDescent="0.3">
      <c r="A31" s="6">
        <v>28</v>
      </c>
      <c r="B31" s="8" t="s">
        <v>165</v>
      </c>
      <c r="C31" s="9" t="s">
        <v>41</v>
      </c>
      <c r="D31" s="9" t="s">
        <v>27</v>
      </c>
      <c r="E31" s="10" t="s">
        <v>71</v>
      </c>
      <c r="F31" s="10" t="s">
        <v>72</v>
      </c>
      <c r="G31" s="11">
        <v>2</v>
      </c>
      <c r="H31" s="11">
        <v>-78.069999999999993</v>
      </c>
      <c r="I31" s="10">
        <v>0.67152777777777783</v>
      </c>
      <c r="J31" s="12">
        <v>44319</v>
      </c>
      <c r="K31" s="9">
        <v>97638</v>
      </c>
      <c r="L31" s="9">
        <v>98761</v>
      </c>
      <c r="M31" s="14">
        <f t="shared" si="0"/>
        <v>1123</v>
      </c>
      <c r="N31" s="15">
        <f t="shared" si="5"/>
        <v>112.3</v>
      </c>
      <c r="O31" s="15">
        <f t="shared" si="2"/>
        <v>30.178409178409179</v>
      </c>
      <c r="P31" s="15">
        <f t="shared" si="3"/>
        <v>10.059469726136394</v>
      </c>
      <c r="Q31" s="16">
        <f t="shared" si="4"/>
        <v>5.9255306421806422</v>
      </c>
    </row>
    <row r="32" spans="1:17" x14ac:dyDescent="0.3">
      <c r="A32" s="6">
        <v>29</v>
      </c>
      <c r="B32" s="8" t="s">
        <v>166</v>
      </c>
      <c r="C32" s="9" t="s">
        <v>42</v>
      </c>
      <c r="D32" s="9" t="s">
        <v>29</v>
      </c>
      <c r="E32" s="9" t="s">
        <v>73</v>
      </c>
      <c r="F32" s="9" t="s">
        <v>74</v>
      </c>
      <c r="G32" s="11">
        <v>2</v>
      </c>
      <c r="H32" s="11">
        <v>-78.11</v>
      </c>
      <c r="I32" s="10">
        <v>0.4069444444444445</v>
      </c>
      <c r="J32" s="12">
        <v>44320</v>
      </c>
      <c r="K32" s="9">
        <v>98762</v>
      </c>
      <c r="L32" s="17" t="s">
        <v>174</v>
      </c>
      <c r="M32" s="14">
        <f t="shared" si="0"/>
        <v>1343</v>
      </c>
      <c r="N32" s="15">
        <f t="shared" si="5"/>
        <v>134.30000000000001</v>
      </c>
      <c r="O32" s="15">
        <f t="shared" si="2"/>
        <v>36.090475090475088</v>
      </c>
      <c r="P32" s="15">
        <f t="shared" si="3"/>
        <v>12.030158363491696</v>
      </c>
      <c r="Q32" s="16">
        <f t="shared" si="4"/>
        <v>7.0863647840147834</v>
      </c>
    </row>
    <row r="33" spans="1:17" x14ac:dyDescent="0.3">
      <c r="A33" s="6">
        <v>30</v>
      </c>
      <c r="B33" s="8" t="s">
        <v>167</v>
      </c>
      <c r="C33" s="9" t="s">
        <v>43</v>
      </c>
      <c r="D33" s="9" t="s">
        <v>29</v>
      </c>
      <c r="E33" s="10" t="s">
        <v>75</v>
      </c>
      <c r="F33" s="10" t="s">
        <v>76</v>
      </c>
      <c r="G33" s="11">
        <v>2</v>
      </c>
      <c r="H33" s="11">
        <v>-78.11</v>
      </c>
      <c r="I33" s="10">
        <v>0.46458333333333302</v>
      </c>
      <c r="J33" s="12">
        <v>44320</v>
      </c>
      <c r="K33" s="17" t="s">
        <v>89</v>
      </c>
      <c r="L33" s="17" t="s">
        <v>90</v>
      </c>
      <c r="M33" s="14">
        <f t="shared" ref="M33:M39" si="6">L33-K33</f>
        <v>1121</v>
      </c>
      <c r="N33" s="15">
        <f t="shared" si="5"/>
        <v>112.1</v>
      </c>
      <c r="O33" s="15">
        <f t="shared" ref="O33:O39" si="7">(M33*26873)/999999</f>
        <v>30.124663124663126</v>
      </c>
      <c r="P33" s="15">
        <f t="shared" ref="P33:P39" si="8">O33*100/300</f>
        <v>10.041554374887708</v>
      </c>
      <c r="Q33" s="16">
        <f t="shared" ref="Q33:Q39" si="9">POWER(0.5,2)*3.1416*O33/4</f>
        <v>5.9149776045276043</v>
      </c>
    </row>
    <row r="34" spans="1:17" x14ac:dyDescent="0.3">
      <c r="A34" s="6">
        <v>31</v>
      </c>
      <c r="B34" s="8" t="s">
        <v>168</v>
      </c>
      <c r="C34" s="9" t="s">
        <v>44</v>
      </c>
      <c r="D34" s="9" t="s">
        <v>29</v>
      </c>
      <c r="E34" s="10" t="s">
        <v>77</v>
      </c>
      <c r="F34" s="9" t="s">
        <v>78</v>
      </c>
      <c r="G34" s="11">
        <v>2</v>
      </c>
      <c r="H34" s="11">
        <v>-78.069999999999993</v>
      </c>
      <c r="I34" s="10">
        <v>0.46597222222222223</v>
      </c>
      <c r="J34" s="12">
        <v>44320</v>
      </c>
      <c r="K34" s="17" t="s">
        <v>91</v>
      </c>
      <c r="L34" s="17" t="s">
        <v>92</v>
      </c>
      <c r="M34" s="14">
        <f t="shared" si="6"/>
        <v>1120</v>
      </c>
      <c r="N34" s="15">
        <f t="shared" si="5"/>
        <v>112</v>
      </c>
      <c r="O34" s="15">
        <f t="shared" si="7"/>
        <v>30.097790097790099</v>
      </c>
      <c r="P34" s="15">
        <f t="shared" si="8"/>
        <v>10.032596699263365</v>
      </c>
      <c r="Q34" s="16">
        <f t="shared" si="9"/>
        <v>5.9097010857010863</v>
      </c>
    </row>
    <row r="35" spans="1:17" x14ac:dyDescent="0.3">
      <c r="A35" s="6">
        <v>32</v>
      </c>
      <c r="B35" s="8" t="s">
        <v>169</v>
      </c>
      <c r="C35" s="9" t="s">
        <v>45</v>
      </c>
      <c r="D35" s="9" t="s">
        <v>29</v>
      </c>
      <c r="E35" s="10" t="s">
        <v>79</v>
      </c>
      <c r="F35" s="9" t="s">
        <v>80</v>
      </c>
      <c r="G35" s="11">
        <v>2</v>
      </c>
      <c r="H35" s="11">
        <v>-78.069999999999993</v>
      </c>
      <c r="I35" s="10">
        <v>0.4513888888888889</v>
      </c>
      <c r="J35" s="12">
        <v>44320</v>
      </c>
      <c r="K35" s="17" t="s">
        <v>93</v>
      </c>
      <c r="L35" s="17" t="s">
        <v>94</v>
      </c>
      <c r="M35" s="14">
        <f t="shared" si="6"/>
        <v>1290</v>
      </c>
      <c r="N35" s="15">
        <f t="shared" si="5"/>
        <v>129</v>
      </c>
      <c r="O35" s="15">
        <f t="shared" si="7"/>
        <v>34.666204666204663</v>
      </c>
      <c r="P35" s="15">
        <f t="shared" si="8"/>
        <v>11.555401555401554</v>
      </c>
      <c r="Q35" s="16">
        <f t="shared" si="9"/>
        <v>6.8067092862092853</v>
      </c>
    </row>
    <row r="36" spans="1:17" x14ac:dyDescent="0.3">
      <c r="A36" s="6">
        <v>33</v>
      </c>
      <c r="B36" s="8" t="s">
        <v>170</v>
      </c>
      <c r="C36" s="9" t="s">
        <v>42</v>
      </c>
      <c r="D36" s="9" t="s">
        <v>27</v>
      </c>
      <c r="E36" s="9" t="s">
        <v>73</v>
      </c>
      <c r="F36" s="9" t="s">
        <v>74</v>
      </c>
      <c r="G36" s="11">
        <v>2</v>
      </c>
      <c r="H36" s="11">
        <v>-78.069999999999993</v>
      </c>
      <c r="I36" s="10">
        <v>0.66111111111111109</v>
      </c>
      <c r="J36" s="12">
        <v>44320</v>
      </c>
      <c r="K36" s="17" t="s">
        <v>92</v>
      </c>
      <c r="L36" s="17" t="s">
        <v>95</v>
      </c>
      <c r="M36" s="14">
        <f t="shared" si="6"/>
        <v>1233</v>
      </c>
      <c r="N36" s="15">
        <f>M36/10</f>
        <v>123.3</v>
      </c>
      <c r="O36" s="15">
        <f t="shared" si="7"/>
        <v>33.134442134442132</v>
      </c>
      <c r="P36" s="15">
        <f t="shared" si="8"/>
        <v>11.044814044814045</v>
      </c>
      <c r="Q36" s="16">
        <f t="shared" si="9"/>
        <v>6.5059477130977124</v>
      </c>
    </row>
    <row r="37" spans="1:17" x14ac:dyDescent="0.3">
      <c r="A37" s="6">
        <v>34</v>
      </c>
      <c r="B37" s="8" t="s">
        <v>171</v>
      </c>
      <c r="C37" s="9" t="s">
        <v>43</v>
      </c>
      <c r="D37" s="9" t="s">
        <v>27</v>
      </c>
      <c r="E37" s="10" t="s">
        <v>75</v>
      </c>
      <c r="F37" s="10" t="s">
        <v>76</v>
      </c>
      <c r="G37" s="11">
        <v>2</v>
      </c>
      <c r="H37" s="11">
        <v>-78.11</v>
      </c>
      <c r="I37" s="10">
        <v>0.67638888888888893</v>
      </c>
      <c r="J37" s="12">
        <v>44320</v>
      </c>
      <c r="K37" s="17" t="s">
        <v>95</v>
      </c>
      <c r="L37" s="17" t="s">
        <v>96</v>
      </c>
      <c r="M37" s="14">
        <f t="shared" si="6"/>
        <v>1236</v>
      </c>
      <c r="N37" s="15">
        <f>M37/10</f>
        <v>123.6</v>
      </c>
      <c r="O37" s="15">
        <f t="shared" si="7"/>
        <v>33.215061215061212</v>
      </c>
      <c r="P37" s="15">
        <f t="shared" si="8"/>
        <v>11.071687071687071</v>
      </c>
      <c r="Q37" s="16">
        <f t="shared" si="9"/>
        <v>6.5217772695772691</v>
      </c>
    </row>
    <row r="38" spans="1:17" x14ac:dyDescent="0.3">
      <c r="A38" s="6">
        <v>35</v>
      </c>
      <c r="B38" s="8" t="s">
        <v>172</v>
      </c>
      <c r="C38" s="9" t="s">
        <v>44</v>
      </c>
      <c r="D38" s="9" t="s">
        <v>27</v>
      </c>
      <c r="E38" s="10" t="s">
        <v>77</v>
      </c>
      <c r="F38" s="9" t="s">
        <v>78</v>
      </c>
      <c r="G38" s="11">
        <v>2</v>
      </c>
      <c r="H38" s="11">
        <v>-78.069999999999993</v>
      </c>
      <c r="I38" s="10">
        <v>0.69861111111111107</v>
      </c>
      <c r="J38" s="12">
        <v>44320</v>
      </c>
      <c r="K38" s="17" t="s">
        <v>97</v>
      </c>
      <c r="L38" s="17" t="s">
        <v>98</v>
      </c>
      <c r="M38" s="14">
        <f t="shared" si="6"/>
        <v>1626</v>
      </c>
      <c r="N38" s="15">
        <f>M38/10</f>
        <v>162.6</v>
      </c>
      <c r="O38" s="15">
        <f t="shared" si="7"/>
        <v>43.695541695541692</v>
      </c>
      <c r="P38" s="15">
        <f t="shared" si="8"/>
        <v>14.565180565180562</v>
      </c>
      <c r="Q38" s="16">
        <f t="shared" si="9"/>
        <v>8.5796196119196111</v>
      </c>
    </row>
    <row r="39" spans="1:17" x14ac:dyDescent="0.3">
      <c r="A39" s="6">
        <v>36</v>
      </c>
      <c r="B39" s="8" t="s">
        <v>173</v>
      </c>
      <c r="C39" s="9" t="s">
        <v>45</v>
      </c>
      <c r="D39" s="9" t="s">
        <v>27</v>
      </c>
      <c r="E39" s="10" t="s">
        <v>79</v>
      </c>
      <c r="F39" s="9" t="s">
        <v>80</v>
      </c>
      <c r="G39" s="11">
        <v>2</v>
      </c>
      <c r="H39" s="11">
        <v>-78.069999999999993</v>
      </c>
      <c r="I39" s="10">
        <v>0.71180555555555547</v>
      </c>
      <c r="J39" s="12">
        <v>44320</v>
      </c>
      <c r="K39" s="17" t="s">
        <v>99</v>
      </c>
      <c r="L39" s="17" t="s">
        <v>100</v>
      </c>
      <c r="M39" s="14">
        <f t="shared" si="6"/>
        <v>1003</v>
      </c>
      <c r="N39" s="15">
        <f>M39/10</f>
        <v>100.3</v>
      </c>
      <c r="O39" s="15">
        <f t="shared" si="7"/>
        <v>26.953645953645953</v>
      </c>
      <c r="P39" s="15">
        <f t="shared" si="8"/>
        <v>8.9845486512153183</v>
      </c>
      <c r="Q39" s="16">
        <f t="shared" si="9"/>
        <v>5.2923483829983828</v>
      </c>
    </row>
    <row r="40" spans="1:17" x14ac:dyDescent="0.3">
      <c r="J40" s="18"/>
    </row>
    <row r="41" spans="1:17" x14ac:dyDescent="0.3">
      <c r="G41" s="20"/>
      <c r="J41" s="18"/>
    </row>
    <row r="42" spans="1:17" x14ac:dyDescent="0.3">
      <c r="G42" s="20"/>
      <c r="J42" s="18"/>
    </row>
    <row r="43" spans="1:17" x14ac:dyDescent="0.3">
      <c r="G43" s="20"/>
      <c r="J43" s="18"/>
    </row>
    <row r="44" spans="1:17" x14ac:dyDescent="0.3">
      <c r="G44" s="20"/>
      <c r="J44" s="21"/>
    </row>
    <row r="45" spans="1:17" x14ac:dyDescent="0.3">
      <c r="G45" s="20"/>
      <c r="J45" s="22"/>
    </row>
    <row r="46" spans="1:17" x14ac:dyDescent="0.3">
      <c r="G46" s="20"/>
      <c r="J46" s="22"/>
    </row>
    <row r="47" spans="1:17" x14ac:dyDescent="0.3">
      <c r="G47" s="20"/>
      <c r="J47" s="22"/>
    </row>
    <row r="48" spans="1:17" x14ac:dyDescent="0.3">
      <c r="G48" s="20"/>
      <c r="J48" s="22"/>
    </row>
    <row r="49" spans="7:10" x14ac:dyDescent="0.3">
      <c r="G49" s="20"/>
      <c r="J49" s="22"/>
    </row>
    <row r="50" spans="7:10" x14ac:dyDescent="0.3">
      <c r="G50" s="20"/>
    </row>
    <row r="51" spans="7:10" x14ac:dyDescent="0.3">
      <c r="G51" s="20"/>
    </row>
    <row r="52" spans="7:10" x14ac:dyDescent="0.3">
      <c r="G52" s="20"/>
    </row>
    <row r="53" spans="7:10" x14ac:dyDescent="0.3">
      <c r="G53" s="20"/>
    </row>
    <row r="54" spans="7:10" x14ac:dyDescent="0.3">
      <c r="G54" s="20"/>
    </row>
    <row r="55" spans="7:10" x14ac:dyDescent="0.3">
      <c r="G55" s="20"/>
    </row>
    <row r="56" spans="7:10" x14ac:dyDescent="0.3">
      <c r="G56" s="20"/>
    </row>
    <row r="57" spans="7:10" x14ac:dyDescent="0.3">
      <c r="G57" s="20"/>
    </row>
    <row r="58" spans="7:10" x14ac:dyDescent="0.3">
      <c r="G58" s="20"/>
    </row>
    <row r="59" spans="7:10" x14ac:dyDescent="0.3">
      <c r="G59" s="20"/>
    </row>
    <row r="60" spans="7:10" x14ac:dyDescent="0.3">
      <c r="G60" s="20"/>
    </row>
    <row r="61" spans="7:10" x14ac:dyDescent="0.3">
      <c r="G61" s="20"/>
    </row>
    <row r="62" spans="7:10" x14ac:dyDescent="0.3">
      <c r="G62" s="20"/>
    </row>
    <row r="63" spans="7:10" x14ac:dyDescent="0.3">
      <c r="G63" s="20"/>
    </row>
    <row r="64" spans="7:10" x14ac:dyDescent="0.3">
      <c r="G64" s="20"/>
    </row>
    <row r="65" spans="7:7" x14ac:dyDescent="0.3">
      <c r="G65" s="20"/>
    </row>
    <row r="66" spans="7:7" x14ac:dyDescent="0.3">
      <c r="G66" s="20"/>
    </row>
    <row r="67" spans="7:7" x14ac:dyDescent="0.3">
      <c r="G67" s="20"/>
    </row>
    <row r="68" spans="7:7" x14ac:dyDescent="0.3">
      <c r="G68" s="20"/>
    </row>
    <row r="69" spans="7:7" x14ac:dyDescent="0.3">
      <c r="G69" s="20"/>
    </row>
    <row r="70" spans="7:7" x14ac:dyDescent="0.3">
      <c r="G70" s="20"/>
    </row>
    <row r="71" spans="7:7" x14ac:dyDescent="0.3">
      <c r="G71" s="20"/>
    </row>
    <row r="72" spans="7:7" x14ac:dyDescent="0.3">
      <c r="G72" s="20"/>
    </row>
  </sheetData>
  <mergeCells count="3">
    <mergeCell ref="E2:F2"/>
    <mergeCell ref="G2:H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300_µm</vt:lpstr>
      <vt:lpstr>500_µm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ASUS</cp:lastModifiedBy>
  <dcterms:created xsi:type="dcterms:W3CDTF">2016-12-16T13:22:12Z</dcterms:created>
  <dcterms:modified xsi:type="dcterms:W3CDTF">2022-02-08T19:51:26Z</dcterms:modified>
</cp:coreProperties>
</file>