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DwC\ExpedicionPacifico_2018\Occurrence\"/>
    </mc:Choice>
  </mc:AlternateContent>
  <xr:revisionPtr revIDLastSave="0" documentId="13_ncr:1_{0ABDF29F-66CB-4F25-9122-E33714EADA79}" xr6:coauthVersionLast="47" xr6:coauthVersionMax="47" xr10:uidLastSave="{00000000-0000-0000-0000-000000000000}"/>
  <bookViews>
    <workbookView xWindow="-120" yWindow="-120" windowWidth="29040" windowHeight="15840" tabRatio="736" xr2:uid="{E0A34ACB-CDBA-4BF0-BEB6-D4BCFFB19465}"/>
  </bookViews>
  <sheets>
    <sheet name="Formato" sheetId="18" r:id="rId1"/>
    <sheet name="Cáculos Marea Baja" sheetId="3" r:id="rId2"/>
    <sheet name="Cálculos Marea Alta" sheetId="4" r:id="rId3"/>
    <sheet name="Marea_Alta Final" sheetId="10" r:id="rId4"/>
    <sheet name="Marea_Baja_Final" sheetId="11" r:id="rId5"/>
    <sheet name="Total_Unificada" sheetId="12" r:id="rId6"/>
    <sheet name="Hoja2" sheetId="17" r:id="rId7"/>
    <sheet name="Total_Transpuesta" sheetId="13" r:id="rId8"/>
    <sheet name="Datos_MA_Perfiles" sheetId="15" r:id="rId9"/>
    <sheet name="Hoja1" sheetId="16" r:id="rId10"/>
    <sheet name="Hoja4" sheetId="19" r:id="rId11"/>
  </sheets>
  <definedNames>
    <definedName name="_xlnm._FilterDatabase" localSheetId="0" hidden="1">Formato!$A$2:$BD$36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2" i="16"/>
  <c r="C118" i="4" l="1"/>
  <c r="O121" i="4"/>
  <c r="K122" i="4"/>
  <c r="C124" i="4"/>
  <c r="C127" i="4"/>
  <c r="O130" i="4"/>
  <c r="K131" i="4"/>
  <c r="C133" i="4"/>
  <c r="C136" i="4"/>
  <c r="O139" i="4"/>
  <c r="K140" i="4"/>
  <c r="C142" i="4"/>
  <c r="C145" i="4"/>
  <c r="O148" i="4"/>
  <c r="K149" i="4"/>
  <c r="C151" i="4"/>
  <c r="C154" i="4"/>
  <c r="O157" i="4"/>
  <c r="K158" i="4"/>
  <c r="C160" i="4"/>
  <c r="C163" i="4"/>
  <c r="B158" i="4"/>
  <c r="S158" i="4" s="1"/>
  <c r="B126" i="4"/>
  <c r="C58" i="4"/>
  <c r="C117" i="4" s="1"/>
  <c r="D58" i="4"/>
  <c r="D117" i="4" s="1"/>
  <c r="E58" i="4"/>
  <c r="E117" i="4" s="1"/>
  <c r="F58" i="4"/>
  <c r="F117" i="4" s="1"/>
  <c r="G58" i="4"/>
  <c r="G117" i="4" s="1"/>
  <c r="H58" i="4"/>
  <c r="H117" i="4" s="1"/>
  <c r="I58" i="4"/>
  <c r="I117" i="4" s="1"/>
  <c r="J58" i="4"/>
  <c r="J117" i="4" s="1"/>
  <c r="K58" i="4"/>
  <c r="K117" i="4" s="1"/>
  <c r="L58" i="4"/>
  <c r="L117" i="4" s="1"/>
  <c r="M58" i="4"/>
  <c r="M117" i="4" s="1"/>
  <c r="N58" i="4"/>
  <c r="N117" i="4" s="1"/>
  <c r="O58" i="4"/>
  <c r="O117" i="4" s="1"/>
  <c r="P58" i="4"/>
  <c r="P117" i="4" s="1"/>
  <c r="Q58" i="4"/>
  <c r="Q117" i="4" s="1"/>
  <c r="R58" i="4"/>
  <c r="R117" i="4" s="1"/>
  <c r="C59" i="4"/>
  <c r="D59" i="4"/>
  <c r="D118" i="4" s="1"/>
  <c r="E59" i="4"/>
  <c r="E118" i="4" s="1"/>
  <c r="F59" i="4"/>
  <c r="F118" i="4" s="1"/>
  <c r="G59" i="4"/>
  <c r="G118" i="4" s="1"/>
  <c r="H59" i="4"/>
  <c r="H118" i="4" s="1"/>
  <c r="I59" i="4"/>
  <c r="I118" i="4" s="1"/>
  <c r="J59" i="4"/>
  <c r="J118" i="4" s="1"/>
  <c r="K59" i="4"/>
  <c r="K118" i="4" s="1"/>
  <c r="L59" i="4"/>
  <c r="L118" i="4" s="1"/>
  <c r="M59" i="4"/>
  <c r="M118" i="4" s="1"/>
  <c r="N59" i="4"/>
  <c r="N118" i="4" s="1"/>
  <c r="O59" i="4"/>
  <c r="O118" i="4" s="1"/>
  <c r="P59" i="4"/>
  <c r="P118" i="4" s="1"/>
  <c r="Q59" i="4"/>
  <c r="Q118" i="4" s="1"/>
  <c r="R59" i="4"/>
  <c r="R118" i="4" s="1"/>
  <c r="C60" i="4"/>
  <c r="C119" i="4" s="1"/>
  <c r="D60" i="4"/>
  <c r="D119" i="4" s="1"/>
  <c r="E60" i="4"/>
  <c r="E119" i="4" s="1"/>
  <c r="F60" i="4"/>
  <c r="F119" i="4" s="1"/>
  <c r="G60" i="4"/>
  <c r="G119" i="4" s="1"/>
  <c r="H60" i="4"/>
  <c r="H119" i="4" s="1"/>
  <c r="I60" i="4"/>
  <c r="I119" i="4" s="1"/>
  <c r="J60" i="4"/>
  <c r="J119" i="4" s="1"/>
  <c r="K60" i="4"/>
  <c r="K119" i="4" s="1"/>
  <c r="L60" i="4"/>
  <c r="L119" i="4" s="1"/>
  <c r="M60" i="4"/>
  <c r="M119" i="4" s="1"/>
  <c r="N60" i="4"/>
  <c r="N119" i="4" s="1"/>
  <c r="O60" i="4"/>
  <c r="O119" i="4" s="1"/>
  <c r="P60" i="4"/>
  <c r="P119" i="4" s="1"/>
  <c r="Q60" i="4"/>
  <c r="Q119" i="4" s="1"/>
  <c r="R60" i="4"/>
  <c r="R119" i="4" s="1"/>
  <c r="C61" i="4"/>
  <c r="C120" i="4" s="1"/>
  <c r="D61" i="4"/>
  <c r="D120" i="4" s="1"/>
  <c r="E61" i="4"/>
  <c r="E120" i="4" s="1"/>
  <c r="F61" i="4"/>
  <c r="F120" i="4" s="1"/>
  <c r="G61" i="4"/>
  <c r="G120" i="4" s="1"/>
  <c r="H61" i="4"/>
  <c r="H120" i="4" s="1"/>
  <c r="I61" i="4"/>
  <c r="I120" i="4" s="1"/>
  <c r="J61" i="4"/>
  <c r="J120" i="4" s="1"/>
  <c r="K61" i="4"/>
  <c r="K120" i="4" s="1"/>
  <c r="L61" i="4"/>
  <c r="L120" i="4" s="1"/>
  <c r="M61" i="4"/>
  <c r="M120" i="4" s="1"/>
  <c r="N61" i="4"/>
  <c r="N120" i="4" s="1"/>
  <c r="O61" i="4"/>
  <c r="O120" i="4" s="1"/>
  <c r="P61" i="4"/>
  <c r="P120" i="4" s="1"/>
  <c r="Q61" i="4"/>
  <c r="Q120" i="4" s="1"/>
  <c r="R61" i="4"/>
  <c r="R120" i="4" s="1"/>
  <c r="C62" i="4"/>
  <c r="C121" i="4" s="1"/>
  <c r="D62" i="4"/>
  <c r="D121" i="4" s="1"/>
  <c r="E62" i="4"/>
  <c r="E121" i="4" s="1"/>
  <c r="F62" i="4"/>
  <c r="F121" i="4" s="1"/>
  <c r="G62" i="4"/>
  <c r="G121" i="4" s="1"/>
  <c r="H62" i="4"/>
  <c r="H121" i="4" s="1"/>
  <c r="I62" i="4"/>
  <c r="I121" i="4" s="1"/>
  <c r="J62" i="4"/>
  <c r="J121" i="4" s="1"/>
  <c r="K62" i="4"/>
  <c r="K121" i="4" s="1"/>
  <c r="L62" i="4"/>
  <c r="L121" i="4" s="1"/>
  <c r="M62" i="4"/>
  <c r="M121" i="4" s="1"/>
  <c r="N62" i="4"/>
  <c r="N121" i="4" s="1"/>
  <c r="O62" i="4"/>
  <c r="P62" i="4"/>
  <c r="P121" i="4" s="1"/>
  <c r="Q62" i="4"/>
  <c r="Q121" i="4" s="1"/>
  <c r="R62" i="4"/>
  <c r="R121" i="4" s="1"/>
  <c r="C63" i="4"/>
  <c r="C122" i="4" s="1"/>
  <c r="D63" i="4"/>
  <c r="D122" i="4" s="1"/>
  <c r="E63" i="4"/>
  <c r="E122" i="4" s="1"/>
  <c r="F63" i="4"/>
  <c r="F122" i="4" s="1"/>
  <c r="G63" i="4"/>
  <c r="G122" i="4" s="1"/>
  <c r="H63" i="4"/>
  <c r="H122" i="4" s="1"/>
  <c r="I63" i="4"/>
  <c r="I122" i="4" s="1"/>
  <c r="J63" i="4"/>
  <c r="J122" i="4" s="1"/>
  <c r="K63" i="4"/>
  <c r="L63" i="4"/>
  <c r="L122" i="4" s="1"/>
  <c r="M63" i="4"/>
  <c r="M122" i="4" s="1"/>
  <c r="N63" i="4"/>
  <c r="N122" i="4" s="1"/>
  <c r="O63" i="4"/>
  <c r="O122" i="4" s="1"/>
  <c r="P63" i="4"/>
  <c r="P122" i="4" s="1"/>
  <c r="Q63" i="4"/>
  <c r="Q122" i="4" s="1"/>
  <c r="R63" i="4"/>
  <c r="R122" i="4" s="1"/>
  <c r="C64" i="4"/>
  <c r="C123" i="4" s="1"/>
  <c r="D64" i="4"/>
  <c r="D123" i="4" s="1"/>
  <c r="E64" i="4"/>
  <c r="E123" i="4" s="1"/>
  <c r="F64" i="4"/>
  <c r="F123" i="4" s="1"/>
  <c r="G64" i="4"/>
  <c r="G123" i="4" s="1"/>
  <c r="H64" i="4"/>
  <c r="H123" i="4" s="1"/>
  <c r="I64" i="4"/>
  <c r="I123" i="4" s="1"/>
  <c r="J64" i="4"/>
  <c r="J123" i="4" s="1"/>
  <c r="K64" i="4"/>
  <c r="K123" i="4" s="1"/>
  <c r="L64" i="4"/>
  <c r="L123" i="4" s="1"/>
  <c r="M64" i="4"/>
  <c r="M123" i="4" s="1"/>
  <c r="N64" i="4"/>
  <c r="N123" i="4" s="1"/>
  <c r="O64" i="4"/>
  <c r="O123" i="4" s="1"/>
  <c r="P64" i="4"/>
  <c r="P123" i="4" s="1"/>
  <c r="Q64" i="4"/>
  <c r="Q123" i="4" s="1"/>
  <c r="R64" i="4"/>
  <c r="R123" i="4" s="1"/>
  <c r="C65" i="4"/>
  <c r="D65" i="4"/>
  <c r="D124" i="4" s="1"/>
  <c r="E65" i="4"/>
  <c r="E124" i="4" s="1"/>
  <c r="F65" i="4"/>
  <c r="F124" i="4" s="1"/>
  <c r="G65" i="4"/>
  <c r="G124" i="4" s="1"/>
  <c r="H65" i="4"/>
  <c r="H124" i="4" s="1"/>
  <c r="I65" i="4"/>
  <c r="I124" i="4" s="1"/>
  <c r="J65" i="4"/>
  <c r="J124" i="4" s="1"/>
  <c r="K65" i="4"/>
  <c r="K124" i="4" s="1"/>
  <c r="L65" i="4"/>
  <c r="L124" i="4" s="1"/>
  <c r="M65" i="4"/>
  <c r="M124" i="4" s="1"/>
  <c r="N65" i="4"/>
  <c r="N124" i="4" s="1"/>
  <c r="O65" i="4"/>
  <c r="O124" i="4" s="1"/>
  <c r="P65" i="4"/>
  <c r="P124" i="4" s="1"/>
  <c r="Q65" i="4"/>
  <c r="Q124" i="4" s="1"/>
  <c r="R65" i="4"/>
  <c r="R124" i="4" s="1"/>
  <c r="C66" i="4"/>
  <c r="C125" i="4" s="1"/>
  <c r="D66" i="4"/>
  <c r="D125" i="4" s="1"/>
  <c r="E66" i="4"/>
  <c r="E125" i="4" s="1"/>
  <c r="F66" i="4"/>
  <c r="F125" i="4" s="1"/>
  <c r="G66" i="4"/>
  <c r="G125" i="4" s="1"/>
  <c r="H66" i="4"/>
  <c r="H125" i="4" s="1"/>
  <c r="I66" i="4"/>
  <c r="I125" i="4" s="1"/>
  <c r="J66" i="4"/>
  <c r="J125" i="4" s="1"/>
  <c r="K66" i="4"/>
  <c r="K125" i="4" s="1"/>
  <c r="L66" i="4"/>
  <c r="L125" i="4" s="1"/>
  <c r="M66" i="4"/>
  <c r="M125" i="4" s="1"/>
  <c r="N66" i="4"/>
  <c r="N125" i="4" s="1"/>
  <c r="O66" i="4"/>
  <c r="O125" i="4" s="1"/>
  <c r="P66" i="4"/>
  <c r="P125" i="4" s="1"/>
  <c r="Q66" i="4"/>
  <c r="Q125" i="4" s="1"/>
  <c r="R66" i="4"/>
  <c r="R125" i="4" s="1"/>
  <c r="C67" i="4"/>
  <c r="C126" i="4" s="1"/>
  <c r="D67" i="4"/>
  <c r="D126" i="4" s="1"/>
  <c r="E67" i="4"/>
  <c r="E126" i="4" s="1"/>
  <c r="F67" i="4"/>
  <c r="F126" i="4" s="1"/>
  <c r="G67" i="4"/>
  <c r="G126" i="4" s="1"/>
  <c r="H67" i="4"/>
  <c r="H126" i="4" s="1"/>
  <c r="I67" i="4"/>
  <c r="I126" i="4" s="1"/>
  <c r="J67" i="4"/>
  <c r="J126" i="4" s="1"/>
  <c r="K67" i="4"/>
  <c r="K126" i="4" s="1"/>
  <c r="L67" i="4"/>
  <c r="L126" i="4" s="1"/>
  <c r="M67" i="4"/>
  <c r="M126" i="4" s="1"/>
  <c r="N67" i="4"/>
  <c r="N126" i="4" s="1"/>
  <c r="O67" i="4"/>
  <c r="O126" i="4" s="1"/>
  <c r="P67" i="4"/>
  <c r="P126" i="4" s="1"/>
  <c r="Q67" i="4"/>
  <c r="Q126" i="4" s="1"/>
  <c r="R67" i="4"/>
  <c r="R126" i="4" s="1"/>
  <c r="C68" i="4"/>
  <c r="D68" i="4"/>
  <c r="D127" i="4" s="1"/>
  <c r="E68" i="4"/>
  <c r="E127" i="4" s="1"/>
  <c r="F68" i="4"/>
  <c r="F127" i="4" s="1"/>
  <c r="G68" i="4"/>
  <c r="G127" i="4" s="1"/>
  <c r="H68" i="4"/>
  <c r="H127" i="4" s="1"/>
  <c r="I68" i="4"/>
  <c r="I127" i="4" s="1"/>
  <c r="J68" i="4"/>
  <c r="J127" i="4" s="1"/>
  <c r="K68" i="4"/>
  <c r="K127" i="4" s="1"/>
  <c r="L68" i="4"/>
  <c r="L127" i="4" s="1"/>
  <c r="M68" i="4"/>
  <c r="M127" i="4" s="1"/>
  <c r="N68" i="4"/>
  <c r="N127" i="4" s="1"/>
  <c r="O68" i="4"/>
  <c r="O127" i="4" s="1"/>
  <c r="P68" i="4"/>
  <c r="P127" i="4" s="1"/>
  <c r="Q68" i="4"/>
  <c r="Q127" i="4" s="1"/>
  <c r="R68" i="4"/>
  <c r="R127" i="4" s="1"/>
  <c r="C69" i="4"/>
  <c r="C128" i="4" s="1"/>
  <c r="D69" i="4"/>
  <c r="D128" i="4" s="1"/>
  <c r="E69" i="4"/>
  <c r="E128" i="4" s="1"/>
  <c r="F69" i="4"/>
  <c r="F128" i="4" s="1"/>
  <c r="G69" i="4"/>
  <c r="G128" i="4" s="1"/>
  <c r="H69" i="4"/>
  <c r="H128" i="4" s="1"/>
  <c r="I69" i="4"/>
  <c r="I128" i="4" s="1"/>
  <c r="J69" i="4"/>
  <c r="J128" i="4" s="1"/>
  <c r="K69" i="4"/>
  <c r="K128" i="4" s="1"/>
  <c r="L69" i="4"/>
  <c r="L128" i="4" s="1"/>
  <c r="M69" i="4"/>
  <c r="M128" i="4" s="1"/>
  <c r="N69" i="4"/>
  <c r="N128" i="4" s="1"/>
  <c r="O69" i="4"/>
  <c r="O128" i="4" s="1"/>
  <c r="P69" i="4"/>
  <c r="P128" i="4" s="1"/>
  <c r="Q69" i="4"/>
  <c r="Q128" i="4" s="1"/>
  <c r="R69" i="4"/>
  <c r="R128" i="4" s="1"/>
  <c r="C70" i="4"/>
  <c r="C129" i="4" s="1"/>
  <c r="D70" i="4"/>
  <c r="D129" i="4" s="1"/>
  <c r="E70" i="4"/>
  <c r="E129" i="4" s="1"/>
  <c r="F70" i="4"/>
  <c r="F129" i="4" s="1"/>
  <c r="G70" i="4"/>
  <c r="G129" i="4" s="1"/>
  <c r="H70" i="4"/>
  <c r="H129" i="4" s="1"/>
  <c r="I70" i="4"/>
  <c r="I129" i="4" s="1"/>
  <c r="J70" i="4"/>
  <c r="J129" i="4" s="1"/>
  <c r="K70" i="4"/>
  <c r="K129" i="4" s="1"/>
  <c r="L70" i="4"/>
  <c r="L129" i="4" s="1"/>
  <c r="M70" i="4"/>
  <c r="M129" i="4" s="1"/>
  <c r="N70" i="4"/>
  <c r="N129" i="4" s="1"/>
  <c r="O70" i="4"/>
  <c r="O129" i="4" s="1"/>
  <c r="P70" i="4"/>
  <c r="P129" i="4" s="1"/>
  <c r="Q70" i="4"/>
  <c r="Q129" i="4" s="1"/>
  <c r="R70" i="4"/>
  <c r="R129" i="4" s="1"/>
  <c r="C71" i="4"/>
  <c r="C130" i="4" s="1"/>
  <c r="D71" i="4"/>
  <c r="D130" i="4" s="1"/>
  <c r="E71" i="4"/>
  <c r="E130" i="4" s="1"/>
  <c r="F71" i="4"/>
  <c r="F130" i="4" s="1"/>
  <c r="G71" i="4"/>
  <c r="G130" i="4" s="1"/>
  <c r="H71" i="4"/>
  <c r="H130" i="4" s="1"/>
  <c r="I71" i="4"/>
  <c r="I130" i="4" s="1"/>
  <c r="J71" i="4"/>
  <c r="J130" i="4" s="1"/>
  <c r="K71" i="4"/>
  <c r="K130" i="4" s="1"/>
  <c r="L71" i="4"/>
  <c r="L130" i="4" s="1"/>
  <c r="M71" i="4"/>
  <c r="M130" i="4" s="1"/>
  <c r="N71" i="4"/>
  <c r="N130" i="4" s="1"/>
  <c r="O71" i="4"/>
  <c r="P71" i="4"/>
  <c r="P130" i="4" s="1"/>
  <c r="Q71" i="4"/>
  <c r="Q130" i="4" s="1"/>
  <c r="R71" i="4"/>
  <c r="R130" i="4" s="1"/>
  <c r="C72" i="4"/>
  <c r="C131" i="4" s="1"/>
  <c r="D72" i="4"/>
  <c r="D131" i="4" s="1"/>
  <c r="E72" i="4"/>
  <c r="E131" i="4" s="1"/>
  <c r="F72" i="4"/>
  <c r="F131" i="4" s="1"/>
  <c r="G72" i="4"/>
  <c r="G131" i="4" s="1"/>
  <c r="H72" i="4"/>
  <c r="H131" i="4" s="1"/>
  <c r="I72" i="4"/>
  <c r="I131" i="4" s="1"/>
  <c r="J72" i="4"/>
  <c r="J131" i="4" s="1"/>
  <c r="K72" i="4"/>
  <c r="L72" i="4"/>
  <c r="L131" i="4" s="1"/>
  <c r="M72" i="4"/>
  <c r="M131" i="4" s="1"/>
  <c r="N72" i="4"/>
  <c r="N131" i="4" s="1"/>
  <c r="O72" i="4"/>
  <c r="O131" i="4" s="1"/>
  <c r="P72" i="4"/>
  <c r="P131" i="4" s="1"/>
  <c r="Q72" i="4"/>
  <c r="Q131" i="4" s="1"/>
  <c r="R72" i="4"/>
  <c r="R131" i="4" s="1"/>
  <c r="C73" i="4"/>
  <c r="C132" i="4" s="1"/>
  <c r="D73" i="4"/>
  <c r="D132" i="4" s="1"/>
  <c r="E73" i="4"/>
  <c r="E132" i="4" s="1"/>
  <c r="F73" i="4"/>
  <c r="F132" i="4" s="1"/>
  <c r="G73" i="4"/>
  <c r="G132" i="4" s="1"/>
  <c r="H73" i="4"/>
  <c r="H132" i="4" s="1"/>
  <c r="I73" i="4"/>
  <c r="I132" i="4" s="1"/>
  <c r="J73" i="4"/>
  <c r="J132" i="4" s="1"/>
  <c r="K73" i="4"/>
  <c r="K132" i="4" s="1"/>
  <c r="L73" i="4"/>
  <c r="L132" i="4" s="1"/>
  <c r="M73" i="4"/>
  <c r="M132" i="4" s="1"/>
  <c r="N73" i="4"/>
  <c r="N132" i="4" s="1"/>
  <c r="O73" i="4"/>
  <c r="O132" i="4" s="1"/>
  <c r="P73" i="4"/>
  <c r="P132" i="4" s="1"/>
  <c r="Q73" i="4"/>
  <c r="Q132" i="4" s="1"/>
  <c r="R73" i="4"/>
  <c r="R132" i="4" s="1"/>
  <c r="C74" i="4"/>
  <c r="D74" i="4"/>
  <c r="D133" i="4" s="1"/>
  <c r="E74" i="4"/>
  <c r="E133" i="4" s="1"/>
  <c r="F74" i="4"/>
  <c r="F133" i="4" s="1"/>
  <c r="G74" i="4"/>
  <c r="G133" i="4" s="1"/>
  <c r="H74" i="4"/>
  <c r="H133" i="4" s="1"/>
  <c r="I74" i="4"/>
  <c r="I133" i="4" s="1"/>
  <c r="J74" i="4"/>
  <c r="J133" i="4" s="1"/>
  <c r="K74" i="4"/>
  <c r="K133" i="4" s="1"/>
  <c r="L74" i="4"/>
  <c r="L133" i="4" s="1"/>
  <c r="M74" i="4"/>
  <c r="M133" i="4" s="1"/>
  <c r="N74" i="4"/>
  <c r="N133" i="4" s="1"/>
  <c r="O74" i="4"/>
  <c r="O133" i="4" s="1"/>
  <c r="P74" i="4"/>
  <c r="P133" i="4" s="1"/>
  <c r="Q74" i="4"/>
  <c r="Q133" i="4" s="1"/>
  <c r="R74" i="4"/>
  <c r="R133" i="4" s="1"/>
  <c r="C75" i="4"/>
  <c r="C134" i="4" s="1"/>
  <c r="D75" i="4"/>
  <c r="D134" i="4" s="1"/>
  <c r="E75" i="4"/>
  <c r="E134" i="4" s="1"/>
  <c r="F75" i="4"/>
  <c r="F134" i="4" s="1"/>
  <c r="G75" i="4"/>
  <c r="G134" i="4" s="1"/>
  <c r="H75" i="4"/>
  <c r="H134" i="4" s="1"/>
  <c r="I75" i="4"/>
  <c r="I134" i="4" s="1"/>
  <c r="J75" i="4"/>
  <c r="J134" i="4" s="1"/>
  <c r="K75" i="4"/>
  <c r="K134" i="4" s="1"/>
  <c r="L75" i="4"/>
  <c r="L134" i="4" s="1"/>
  <c r="M75" i="4"/>
  <c r="M134" i="4" s="1"/>
  <c r="N75" i="4"/>
  <c r="N134" i="4" s="1"/>
  <c r="O75" i="4"/>
  <c r="O134" i="4" s="1"/>
  <c r="P75" i="4"/>
  <c r="P134" i="4" s="1"/>
  <c r="Q75" i="4"/>
  <c r="Q134" i="4" s="1"/>
  <c r="R75" i="4"/>
  <c r="R134" i="4" s="1"/>
  <c r="C76" i="4"/>
  <c r="C135" i="4" s="1"/>
  <c r="D76" i="4"/>
  <c r="D135" i="4" s="1"/>
  <c r="E76" i="4"/>
  <c r="E135" i="4" s="1"/>
  <c r="F76" i="4"/>
  <c r="F135" i="4" s="1"/>
  <c r="G76" i="4"/>
  <c r="G135" i="4" s="1"/>
  <c r="H76" i="4"/>
  <c r="H135" i="4" s="1"/>
  <c r="I76" i="4"/>
  <c r="I135" i="4" s="1"/>
  <c r="J76" i="4"/>
  <c r="J135" i="4" s="1"/>
  <c r="K76" i="4"/>
  <c r="K135" i="4" s="1"/>
  <c r="L76" i="4"/>
  <c r="L135" i="4" s="1"/>
  <c r="M76" i="4"/>
  <c r="M135" i="4" s="1"/>
  <c r="N76" i="4"/>
  <c r="N135" i="4" s="1"/>
  <c r="O76" i="4"/>
  <c r="O135" i="4" s="1"/>
  <c r="P76" i="4"/>
  <c r="P135" i="4" s="1"/>
  <c r="Q76" i="4"/>
  <c r="Q135" i="4" s="1"/>
  <c r="R76" i="4"/>
  <c r="R135" i="4" s="1"/>
  <c r="C77" i="4"/>
  <c r="D77" i="4"/>
  <c r="D136" i="4" s="1"/>
  <c r="E77" i="4"/>
  <c r="E136" i="4" s="1"/>
  <c r="F77" i="4"/>
  <c r="F136" i="4" s="1"/>
  <c r="G77" i="4"/>
  <c r="G136" i="4" s="1"/>
  <c r="H77" i="4"/>
  <c r="H136" i="4" s="1"/>
  <c r="I77" i="4"/>
  <c r="I136" i="4" s="1"/>
  <c r="J77" i="4"/>
  <c r="J136" i="4" s="1"/>
  <c r="K77" i="4"/>
  <c r="K136" i="4" s="1"/>
  <c r="L77" i="4"/>
  <c r="L136" i="4" s="1"/>
  <c r="M77" i="4"/>
  <c r="M136" i="4" s="1"/>
  <c r="N77" i="4"/>
  <c r="N136" i="4" s="1"/>
  <c r="O77" i="4"/>
  <c r="O136" i="4" s="1"/>
  <c r="P77" i="4"/>
  <c r="P136" i="4" s="1"/>
  <c r="Q77" i="4"/>
  <c r="Q136" i="4" s="1"/>
  <c r="R77" i="4"/>
  <c r="R136" i="4" s="1"/>
  <c r="C78" i="4"/>
  <c r="C137" i="4" s="1"/>
  <c r="D78" i="4"/>
  <c r="D137" i="4" s="1"/>
  <c r="E78" i="4"/>
  <c r="E137" i="4" s="1"/>
  <c r="F78" i="4"/>
  <c r="F137" i="4" s="1"/>
  <c r="G78" i="4"/>
  <c r="G137" i="4" s="1"/>
  <c r="H78" i="4"/>
  <c r="H137" i="4" s="1"/>
  <c r="I78" i="4"/>
  <c r="I137" i="4" s="1"/>
  <c r="J78" i="4"/>
  <c r="J137" i="4" s="1"/>
  <c r="K78" i="4"/>
  <c r="K137" i="4" s="1"/>
  <c r="L78" i="4"/>
  <c r="L137" i="4" s="1"/>
  <c r="M78" i="4"/>
  <c r="M137" i="4" s="1"/>
  <c r="N78" i="4"/>
  <c r="N137" i="4" s="1"/>
  <c r="O78" i="4"/>
  <c r="O137" i="4" s="1"/>
  <c r="P78" i="4"/>
  <c r="P137" i="4" s="1"/>
  <c r="Q78" i="4"/>
  <c r="Q137" i="4" s="1"/>
  <c r="R78" i="4"/>
  <c r="R137" i="4" s="1"/>
  <c r="C79" i="4"/>
  <c r="C138" i="4" s="1"/>
  <c r="D79" i="4"/>
  <c r="D138" i="4" s="1"/>
  <c r="E79" i="4"/>
  <c r="E138" i="4" s="1"/>
  <c r="F79" i="4"/>
  <c r="F138" i="4" s="1"/>
  <c r="G79" i="4"/>
  <c r="G138" i="4" s="1"/>
  <c r="H79" i="4"/>
  <c r="H138" i="4" s="1"/>
  <c r="I79" i="4"/>
  <c r="I138" i="4" s="1"/>
  <c r="J79" i="4"/>
  <c r="J138" i="4" s="1"/>
  <c r="K79" i="4"/>
  <c r="K138" i="4" s="1"/>
  <c r="L79" i="4"/>
  <c r="L138" i="4" s="1"/>
  <c r="M79" i="4"/>
  <c r="M138" i="4" s="1"/>
  <c r="N79" i="4"/>
  <c r="N138" i="4" s="1"/>
  <c r="O79" i="4"/>
  <c r="O138" i="4" s="1"/>
  <c r="P79" i="4"/>
  <c r="P138" i="4" s="1"/>
  <c r="Q79" i="4"/>
  <c r="Q138" i="4" s="1"/>
  <c r="R79" i="4"/>
  <c r="R138" i="4" s="1"/>
  <c r="C80" i="4"/>
  <c r="C139" i="4" s="1"/>
  <c r="D80" i="4"/>
  <c r="D139" i="4" s="1"/>
  <c r="E80" i="4"/>
  <c r="E139" i="4" s="1"/>
  <c r="F80" i="4"/>
  <c r="F139" i="4" s="1"/>
  <c r="G80" i="4"/>
  <c r="G139" i="4" s="1"/>
  <c r="H80" i="4"/>
  <c r="H139" i="4" s="1"/>
  <c r="I80" i="4"/>
  <c r="I139" i="4" s="1"/>
  <c r="J80" i="4"/>
  <c r="J139" i="4" s="1"/>
  <c r="K80" i="4"/>
  <c r="K139" i="4" s="1"/>
  <c r="L80" i="4"/>
  <c r="L139" i="4" s="1"/>
  <c r="M80" i="4"/>
  <c r="M139" i="4" s="1"/>
  <c r="N80" i="4"/>
  <c r="N139" i="4" s="1"/>
  <c r="O80" i="4"/>
  <c r="P80" i="4"/>
  <c r="P139" i="4" s="1"/>
  <c r="Q80" i="4"/>
  <c r="Q139" i="4" s="1"/>
  <c r="R80" i="4"/>
  <c r="R139" i="4" s="1"/>
  <c r="C81" i="4"/>
  <c r="C140" i="4" s="1"/>
  <c r="D81" i="4"/>
  <c r="D140" i="4" s="1"/>
  <c r="E81" i="4"/>
  <c r="E140" i="4" s="1"/>
  <c r="F81" i="4"/>
  <c r="F140" i="4" s="1"/>
  <c r="G81" i="4"/>
  <c r="G140" i="4" s="1"/>
  <c r="H81" i="4"/>
  <c r="H140" i="4" s="1"/>
  <c r="I81" i="4"/>
  <c r="I140" i="4" s="1"/>
  <c r="J81" i="4"/>
  <c r="J140" i="4" s="1"/>
  <c r="K81" i="4"/>
  <c r="L81" i="4"/>
  <c r="L140" i="4" s="1"/>
  <c r="M81" i="4"/>
  <c r="M140" i="4" s="1"/>
  <c r="N81" i="4"/>
  <c r="N140" i="4" s="1"/>
  <c r="O81" i="4"/>
  <c r="O140" i="4" s="1"/>
  <c r="P81" i="4"/>
  <c r="P140" i="4" s="1"/>
  <c r="Q81" i="4"/>
  <c r="Q140" i="4" s="1"/>
  <c r="R81" i="4"/>
  <c r="R140" i="4" s="1"/>
  <c r="C82" i="4"/>
  <c r="C141" i="4" s="1"/>
  <c r="D82" i="4"/>
  <c r="D141" i="4" s="1"/>
  <c r="E82" i="4"/>
  <c r="E141" i="4" s="1"/>
  <c r="F82" i="4"/>
  <c r="F141" i="4" s="1"/>
  <c r="G82" i="4"/>
  <c r="G141" i="4" s="1"/>
  <c r="H82" i="4"/>
  <c r="H141" i="4" s="1"/>
  <c r="I82" i="4"/>
  <c r="I141" i="4" s="1"/>
  <c r="J82" i="4"/>
  <c r="J141" i="4" s="1"/>
  <c r="K82" i="4"/>
  <c r="K141" i="4" s="1"/>
  <c r="L82" i="4"/>
  <c r="L141" i="4" s="1"/>
  <c r="M82" i="4"/>
  <c r="M141" i="4" s="1"/>
  <c r="N82" i="4"/>
  <c r="N141" i="4" s="1"/>
  <c r="O82" i="4"/>
  <c r="O141" i="4" s="1"/>
  <c r="P82" i="4"/>
  <c r="P141" i="4" s="1"/>
  <c r="Q82" i="4"/>
  <c r="Q141" i="4" s="1"/>
  <c r="R82" i="4"/>
  <c r="R141" i="4" s="1"/>
  <c r="C83" i="4"/>
  <c r="D83" i="4"/>
  <c r="D142" i="4" s="1"/>
  <c r="E83" i="4"/>
  <c r="E142" i="4" s="1"/>
  <c r="F83" i="4"/>
  <c r="F142" i="4" s="1"/>
  <c r="G83" i="4"/>
  <c r="G142" i="4" s="1"/>
  <c r="H83" i="4"/>
  <c r="H142" i="4" s="1"/>
  <c r="I83" i="4"/>
  <c r="I142" i="4" s="1"/>
  <c r="J83" i="4"/>
  <c r="J142" i="4" s="1"/>
  <c r="K83" i="4"/>
  <c r="K142" i="4" s="1"/>
  <c r="L83" i="4"/>
  <c r="L142" i="4" s="1"/>
  <c r="M83" i="4"/>
  <c r="M142" i="4" s="1"/>
  <c r="N83" i="4"/>
  <c r="N142" i="4" s="1"/>
  <c r="O83" i="4"/>
  <c r="O142" i="4" s="1"/>
  <c r="P83" i="4"/>
  <c r="P142" i="4" s="1"/>
  <c r="Q83" i="4"/>
  <c r="Q142" i="4" s="1"/>
  <c r="R83" i="4"/>
  <c r="R142" i="4" s="1"/>
  <c r="C84" i="4"/>
  <c r="C143" i="4" s="1"/>
  <c r="D84" i="4"/>
  <c r="D143" i="4" s="1"/>
  <c r="E84" i="4"/>
  <c r="E143" i="4" s="1"/>
  <c r="F84" i="4"/>
  <c r="F143" i="4" s="1"/>
  <c r="G84" i="4"/>
  <c r="G143" i="4" s="1"/>
  <c r="H84" i="4"/>
  <c r="H143" i="4" s="1"/>
  <c r="I84" i="4"/>
  <c r="I143" i="4" s="1"/>
  <c r="J84" i="4"/>
  <c r="J143" i="4" s="1"/>
  <c r="K84" i="4"/>
  <c r="K143" i="4" s="1"/>
  <c r="L84" i="4"/>
  <c r="L143" i="4" s="1"/>
  <c r="M84" i="4"/>
  <c r="M143" i="4" s="1"/>
  <c r="N84" i="4"/>
  <c r="N143" i="4" s="1"/>
  <c r="O84" i="4"/>
  <c r="O143" i="4" s="1"/>
  <c r="P84" i="4"/>
  <c r="P143" i="4" s="1"/>
  <c r="Q84" i="4"/>
  <c r="Q143" i="4" s="1"/>
  <c r="R84" i="4"/>
  <c r="R143" i="4" s="1"/>
  <c r="C85" i="4"/>
  <c r="C144" i="4" s="1"/>
  <c r="D85" i="4"/>
  <c r="D144" i="4" s="1"/>
  <c r="E85" i="4"/>
  <c r="E144" i="4" s="1"/>
  <c r="F85" i="4"/>
  <c r="F144" i="4" s="1"/>
  <c r="G85" i="4"/>
  <c r="G144" i="4" s="1"/>
  <c r="H85" i="4"/>
  <c r="H144" i="4" s="1"/>
  <c r="I85" i="4"/>
  <c r="I144" i="4" s="1"/>
  <c r="J85" i="4"/>
  <c r="J144" i="4" s="1"/>
  <c r="K85" i="4"/>
  <c r="K144" i="4" s="1"/>
  <c r="L85" i="4"/>
  <c r="L144" i="4" s="1"/>
  <c r="M85" i="4"/>
  <c r="M144" i="4" s="1"/>
  <c r="N85" i="4"/>
  <c r="N144" i="4" s="1"/>
  <c r="O85" i="4"/>
  <c r="O144" i="4" s="1"/>
  <c r="P85" i="4"/>
  <c r="P144" i="4" s="1"/>
  <c r="Q85" i="4"/>
  <c r="Q144" i="4" s="1"/>
  <c r="R85" i="4"/>
  <c r="R144" i="4" s="1"/>
  <c r="C86" i="4"/>
  <c r="D86" i="4"/>
  <c r="D145" i="4" s="1"/>
  <c r="E86" i="4"/>
  <c r="E145" i="4" s="1"/>
  <c r="F86" i="4"/>
  <c r="F145" i="4" s="1"/>
  <c r="G86" i="4"/>
  <c r="G145" i="4" s="1"/>
  <c r="H86" i="4"/>
  <c r="H145" i="4" s="1"/>
  <c r="I86" i="4"/>
  <c r="I145" i="4" s="1"/>
  <c r="J86" i="4"/>
  <c r="J145" i="4" s="1"/>
  <c r="K86" i="4"/>
  <c r="K145" i="4" s="1"/>
  <c r="L86" i="4"/>
  <c r="L145" i="4" s="1"/>
  <c r="M86" i="4"/>
  <c r="M145" i="4" s="1"/>
  <c r="N86" i="4"/>
  <c r="N145" i="4" s="1"/>
  <c r="O86" i="4"/>
  <c r="O145" i="4" s="1"/>
  <c r="P86" i="4"/>
  <c r="P145" i="4" s="1"/>
  <c r="Q86" i="4"/>
  <c r="Q145" i="4" s="1"/>
  <c r="R86" i="4"/>
  <c r="R145" i="4" s="1"/>
  <c r="C87" i="4"/>
  <c r="C146" i="4" s="1"/>
  <c r="D87" i="4"/>
  <c r="D146" i="4" s="1"/>
  <c r="E87" i="4"/>
  <c r="E146" i="4" s="1"/>
  <c r="F87" i="4"/>
  <c r="F146" i="4" s="1"/>
  <c r="G87" i="4"/>
  <c r="G146" i="4" s="1"/>
  <c r="H87" i="4"/>
  <c r="H146" i="4" s="1"/>
  <c r="I87" i="4"/>
  <c r="I146" i="4" s="1"/>
  <c r="J87" i="4"/>
  <c r="J146" i="4" s="1"/>
  <c r="K87" i="4"/>
  <c r="K146" i="4" s="1"/>
  <c r="L87" i="4"/>
  <c r="L146" i="4" s="1"/>
  <c r="M87" i="4"/>
  <c r="M146" i="4" s="1"/>
  <c r="N87" i="4"/>
  <c r="N146" i="4" s="1"/>
  <c r="O87" i="4"/>
  <c r="O146" i="4" s="1"/>
  <c r="P87" i="4"/>
  <c r="P146" i="4" s="1"/>
  <c r="Q87" i="4"/>
  <c r="Q146" i="4" s="1"/>
  <c r="R87" i="4"/>
  <c r="R146" i="4" s="1"/>
  <c r="C88" i="4"/>
  <c r="C147" i="4" s="1"/>
  <c r="D88" i="4"/>
  <c r="D147" i="4" s="1"/>
  <c r="E88" i="4"/>
  <c r="E147" i="4" s="1"/>
  <c r="F88" i="4"/>
  <c r="F147" i="4" s="1"/>
  <c r="G88" i="4"/>
  <c r="G147" i="4" s="1"/>
  <c r="H88" i="4"/>
  <c r="H147" i="4" s="1"/>
  <c r="I88" i="4"/>
  <c r="I147" i="4" s="1"/>
  <c r="J88" i="4"/>
  <c r="J147" i="4" s="1"/>
  <c r="K88" i="4"/>
  <c r="K147" i="4" s="1"/>
  <c r="L88" i="4"/>
  <c r="L147" i="4" s="1"/>
  <c r="M88" i="4"/>
  <c r="M147" i="4" s="1"/>
  <c r="N88" i="4"/>
  <c r="N147" i="4" s="1"/>
  <c r="O88" i="4"/>
  <c r="O147" i="4" s="1"/>
  <c r="P88" i="4"/>
  <c r="P147" i="4" s="1"/>
  <c r="Q88" i="4"/>
  <c r="Q147" i="4" s="1"/>
  <c r="R88" i="4"/>
  <c r="R147" i="4" s="1"/>
  <c r="C89" i="4"/>
  <c r="C148" i="4" s="1"/>
  <c r="D89" i="4"/>
  <c r="D148" i="4" s="1"/>
  <c r="E89" i="4"/>
  <c r="E148" i="4" s="1"/>
  <c r="F89" i="4"/>
  <c r="F148" i="4" s="1"/>
  <c r="G89" i="4"/>
  <c r="G148" i="4" s="1"/>
  <c r="H89" i="4"/>
  <c r="H148" i="4" s="1"/>
  <c r="I89" i="4"/>
  <c r="I148" i="4" s="1"/>
  <c r="J89" i="4"/>
  <c r="J148" i="4" s="1"/>
  <c r="K89" i="4"/>
  <c r="K148" i="4" s="1"/>
  <c r="L89" i="4"/>
  <c r="L148" i="4" s="1"/>
  <c r="M89" i="4"/>
  <c r="M148" i="4" s="1"/>
  <c r="N89" i="4"/>
  <c r="N148" i="4" s="1"/>
  <c r="O89" i="4"/>
  <c r="P89" i="4"/>
  <c r="P148" i="4" s="1"/>
  <c r="Q89" i="4"/>
  <c r="Q148" i="4" s="1"/>
  <c r="R89" i="4"/>
  <c r="R148" i="4" s="1"/>
  <c r="C90" i="4"/>
  <c r="C149" i="4" s="1"/>
  <c r="D90" i="4"/>
  <c r="D149" i="4" s="1"/>
  <c r="E90" i="4"/>
  <c r="E149" i="4" s="1"/>
  <c r="F90" i="4"/>
  <c r="F149" i="4" s="1"/>
  <c r="G90" i="4"/>
  <c r="G149" i="4" s="1"/>
  <c r="H90" i="4"/>
  <c r="H149" i="4" s="1"/>
  <c r="I90" i="4"/>
  <c r="I149" i="4" s="1"/>
  <c r="J90" i="4"/>
  <c r="J149" i="4" s="1"/>
  <c r="K90" i="4"/>
  <c r="L90" i="4"/>
  <c r="L149" i="4" s="1"/>
  <c r="M90" i="4"/>
  <c r="M149" i="4" s="1"/>
  <c r="N90" i="4"/>
  <c r="N149" i="4" s="1"/>
  <c r="O90" i="4"/>
  <c r="O149" i="4" s="1"/>
  <c r="P90" i="4"/>
  <c r="P149" i="4" s="1"/>
  <c r="Q90" i="4"/>
  <c r="Q149" i="4" s="1"/>
  <c r="R90" i="4"/>
  <c r="R149" i="4" s="1"/>
  <c r="C91" i="4"/>
  <c r="C150" i="4" s="1"/>
  <c r="D91" i="4"/>
  <c r="D150" i="4" s="1"/>
  <c r="E91" i="4"/>
  <c r="E150" i="4" s="1"/>
  <c r="F91" i="4"/>
  <c r="F150" i="4" s="1"/>
  <c r="G91" i="4"/>
  <c r="G150" i="4" s="1"/>
  <c r="H91" i="4"/>
  <c r="H150" i="4" s="1"/>
  <c r="I91" i="4"/>
  <c r="I150" i="4" s="1"/>
  <c r="J91" i="4"/>
  <c r="J150" i="4" s="1"/>
  <c r="K91" i="4"/>
  <c r="K150" i="4" s="1"/>
  <c r="L91" i="4"/>
  <c r="L150" i="4" s="1"/>
  <c r="M91" i="4"/>
  <c r="M150" i="4" s="1"/>
  <c r="N91" i="4"/>
  <c r="N150" i="4" s="1"/>
  <c r="O91" i="4"/>
  <c r="O150" i="4" s="1"/>
  <c r="P91" i="4"/>
  <c r="P150" i="4" s="1"/>
  <c r="Q91" i="4"/>
  <c r="Q150" i="4" s="1"/>
  <c r="R91" i="4"/>
  <c r="R150" i="4" s="1"/>
  <c r="C92" i="4"/>
  <c r="D92" i="4"/>
  <c r="D151" i="4" s="1"/>
  <c r="E92" i="4"/>
  <c r="E151" i="4" s="1"/>
  <c r="F92" i="4"/>
  <c r="F151" i="4" s="1"/>
  <c r="G92" i="4"/>
  <c r="G151" i="4" s="1"/>
  <c r="H92" i="4"/>
  <c r="H151" i="4" s="1"/>
  <c r="I92" i="4"/>
  <c r="I151" i="4" s="1"/>
  <c r="J92" i="4"/>
  <c r="J151" i="4" s="1"/>
  <c r="K92" i="4"/>
  <c r="K151" i="4" s="1"/>
  <c r="L92" i="4"/>
  <c r="L151" i="4" s="1"/>
  <c r="M92" i="4"/>
  <c r="M151" i="4" s="1"/>
  <c r="N92" i="4"/>
  <c r="N151" i="4" s="1"/>
  <c r="O92" i="4"/>
  <c r="O151" i="4" s="1"/>
  <c r="P92" i="4"/>
  <c r="P151" i="4" s="1"/>
  <c r="Q92" i="4"/>
  <c r="Q151" i="4" s="1"/>
  <c r="R92" i="4"/>
  <c r="R151" i="4" s="1"/>
  <c r="C93" i="4"/>
  <c r="C152" i="4" s="1"/>
  <c r="D93" i="4"/>
  <c r="D152" i="4" s="1"/>
  <c r="E93" i="4"/>
  <c r="E152" i="4" s="1"/>
  <c r="F93" i="4"/>
  <c r="F152" i="4" s="1"/>
  <c r="G93" i="4"/>
  <c r="G152" i="4" s="1"/>
  <c r="H93" i="4"/>
  <c r="H152" i="4" s="1"/>
  <c r="I93" i="4"/>
  <c r="I152" i="4" s="1"/>
  <c r="J93" i="4"/>
  <c r="J152" i="4" s="1"/>
  <c r="K93" i="4"/>
  <c r="K152" i="4" s="1"/>
  <c r="L93" i="4"/>
  <c r="L152" i="4" s="1"/>
  <c r="M93" i="4"/>
  <c r="M152" i="4" s="1"/>
  <c r="N93" i="4"/>
  <c r="N152" i="4" s="1"/>
  <c r="O93" i="4"/>
  <c r="O152" i="4" s="1"/>
  <c r="P93" i="4"/>
  <c r="P152" i="4" s="1"/>
  <c r="Q93" i="4"/>
  <c r="Q152" i="4" s="1"/>
  <c r="R93" i="4"/>
  <c r="R152" i="4" s="1"/>
  <c r="C94" i="4"/>
  <c r="C153" i="4" s="1"/>
  <c r="D94" i="4"/>
  <c r="D153" i="4" s="1"/>
  <c r="E94" i="4"/>
  <c r="E153" i="4" s="1"/>
  <c r="F94" i="4"/>
  <c r="F153" i="4" s="1"/>
  <c r="G94" i="4"/>
  <c r="G153" i="4" s="1"/>
  <c r="H94" i="4"/>
  <c r="H153" i="4" s="1"/>
  <c r="I94" i="4"/>
  <c r="I153" i="4" s="1"/>
  <c r="J94" i="4"/>
  <c r="J153" i="4" s="1"/>
  <c r="K94" i="4"/>
  <c r="K153" i="4" s="1"/>
  <c r="L94" i="4"/>
  <c r="L153" i="4" s="1"/>
  <c r="M94" i="4"/>
  <c r="M153" i="4" s="1"/>
  <c r="N94" i="4"/>
  <c r="N153" i="4" s="1"/>
  <c r="O94" i="4"/>
  <c r="O153" i="4" s="1"/>
  <c r="P94" i="4"/>
  <c r="P153" i="4" s="1"/>
  <c r="Q94" i="4"/>
  <c r="Q153" i="4" s="1"/>
  <c r="R94" i="4"/>
  <c r="R153" i="4" s="1"/>
  <c r="C95" i="4"/>
  <c r="D95" i="4"/>
  <c r="D154" i="4" s="1"/>
  <c r="E95" i="4"/>
  <c r="E154" i="4" s="1"/>
  <c r="F95" i="4"/>
  <c r="F154" i="4" s="1"/>
  <c r="G95" i="4"/>
  <c r="G154" i="4" s="1"/>
  <c r="H95" i="4"/>
  <c r="H154" i="4" s="1"/>
  <c r="I95" i="4"/>
  <c r="I154" i="4" s="1"/>
  <c r="J95" i="4"/>
  <c r="J154" i="4" s="1"/>
  <c r="K95" i="4"/>
  <c r="K154" i="4" s="1"/>
  <c r="L95" i="4"/>
  <c r="L154" i="4" s="1"/>
  <c r="M95" i="4"/>
  <c r="M154" i="4" s="1"/>
  <c r="N95" i="4"/>
  <c r="N154" i="4" s="1"/>
  <c r="O95" i="4"/>
  <c r="O154" i="4" s="1"/>
  <c r="P95" i="4"/>
  <c r="P154" i="4" s="1"/>
  <c r="Q95" i="4"/>
  <c r="Q154" i="4" s="1"/>
  <c r="R95" i="4"/>
  <c r="R154" i="4" s="1"/>
  <c r="C96" i="4"/>
  <c r="C155" i="4" s="1"/>
  <c r="D96" i="4"/>
  <c r="D155" i="4" s="1"/>
  <c r="E96" i="4"/>
  <c r="E155" i="4" s="1"/>
  <c r="F96" i="4"/>
  <c r="F155" i="4" s="1"/>
  <c r="G96" i="4"/>
  <c r="G155" i="4" s="1"/>
  <c r="H96" i="4"/>
  <c r="H155" i="4" s="1"/>
  <c r="I96" i="4"/>
  <c r="I155" i="4" s="1"/>
  <c r="J96" i="4"/>
  <c r="J155" i="4" s="1"/>
  <c r="K96" i="4"/>
  <c r="K155" i="4" s="1"/>
  <c r="L96" i="4"/>
  <c r="L155" i="4" s="1"/>
  <c r="M96" i="4"/>
  <c r="M155" i="4" s="1"/>
  <c r="N96" i="4"/>
  <c r="N155" i="4" s="1"/>
  <c r="O96" i="4"/>
  <c r="O155" i="4" s="1"/>
  <c r="P96" i="4"/>
  <c r="P155" i="4" s="1"/>
  <c r="Q96" i="4"/>
  <c r="Q155" i="4" s="1"/>
  <c r="R96" i="4"/>
  <c r="R155" i="4" s="1"/>
  <c r="C97" i="4"/>
  <c r="C156" i="4" s="1"/>
  <c r="D97" i="4"/>
  <c r="D156" i="4" s="1"/>
  <c r="E97" i="4"/>
  <c r="E156" i="4" s="1"/>
  <c r="F97" i="4"/>
  <c r="F156" i="4" s="1"/>
  <c r="G97" i="4"/>
  <c r="G156" i="4" s="1"/>
  <c r="H97" i="4"/>
  <c r="H156" i="4" s="1"/>
  <c r="I97" i="4"/>
  <c r="I156" i="4" s="1"/>
  <c r="J97" i="4"/>
  <c r="J156" i="4" s="1"/>
  <c r="K97" i="4"/>
  <c r="K156" i="4" s="1"/>
  <c r="L97" i="4"/>
  <c r="L156" i="4" s="1"/>
  <c r="M97" i="4"/>
  <c r="M156" i="4" s="1"/>
  <c r="N97" i="4"/>
  <c r="N156" i="4" s="1"/>
  <c r="O97" i="4"/>
  <c r="O156" i="4" s="1"/>
  <c r="P97" i="4"/>
  <c r="P156" i="4" s="1"/>
  <c r="Q97" i="4"/>
  <c r="Q156" i="4" s="1"/>
  <c r="R97" i="4"/>
  <c r="R156" i="4" s="1"/>
  <c r="C98" i="4"/>
  <c r="C157" i="4" s="1"/>
  <c r="D98" i="4"/>
  <c r="D157" i="4" s="1"/>
  <c r="E98" i="4"/>
  <c r="E157" i="4" s="1"/>
  <c r="F98" i="4"/>
  <c r="F157" i="4" s="1"/>
  <c r="G98" i="4"/>
  <c r="G157" i="4" s="1"/>
  <c r="H98" i="4"/>
  <c r="H157" i="4" s="1"/>
  <c r="I98" i="4"/>
  <c r="I157" i="4" s="1"/>
  <c r="J98" i="4"/>
  <c r="J157" i="4" s="1"/>
  <c r="K98" i="4"/>
  <c r="K157" i="4" s="1"/>
  <c r="L98" i="4"/>
  <c r="L157" i="4" s="1"/>
  <c r="M98" i="4"/>
  <c r="M157" i="4" s="1"/>
  <c r="N98" i="4"/>
  <c r="N157" i="4" s="1"/>
  <c r="O98" i="4"/>
  <c r="P98" i="4"/>
  <c r="P157" i="4" s="1"/>
  <c r="Q98" i="4"/>
  <c r="Q157" i="4" s="1"/>
  <c r="R98" i="4"/>
  <c r="R157" i="4" s="1"/>
  <c r="C99" i="4"/>
  <c r="C158" i="4" s="1"/>
  <c r="D99" i="4"/>
  <c r="D158" i="4" s="1"/>
  <c r="E99" i="4"/>
  <c r="E158" i="4" s="1"/>
  <c r="F99" i="4"/>
  <c r="F158" i="4" s="1"/>
  <c r="G99" i="4"/>
  <c r="G158" i="4" s="1"/>
  <c r="H99" i="4"/>
  <c r="H158" i="4" s="1"/>
  <c r="I99" i="4"/>
  <c r="I158" i="4" s="1"/>
  <c r="J99" i="4"/>
  <c r="J158" i="4" s="1"/>
  <c r="K99" i="4"/>
  <c r="L99" i="4"/>
  <c r="L158" i="4" s="1"/>
  <c r="M99" i="4"/>
  <c r="M158" i="4" s="1"/>
  <c r="N99" i="4"/>
  <c r="N158" i="4" s="1"/>
  <c r="O99" i="4"/>
  <c r="O158" i="4" s="1"/>
  <c r="P99" i="4"/>
  <c r="P158" i="4" s="1"/>
  <c r="Q99" i="4"/>
  <c r="Q158" i="4" s="1"/>
  <c r="R99" i="4"/>
  <c r="R158" i="4" s="1"/>
  <c r="C100" i="4"/>
  <c r="C159" i="4" s="1"/>
  <c r="D100" i="4"/>
  <c r="D159" i="4" s="1"/>
  <c r="E100" i="4"/>
  <c r="E159" i="4" s="1"/>
  <c r="F100" i="4"/>
  <c r="F159" i="4" s="1"/>
  <c r="G100" i="4"/>
  <c r="G159" i="4" s="1"/>
  <c r="H100" i="4"/>
  <c r="H159" i="4" s="1"/>
  <c r="I100" i="4"/>
  <c r="I159" i="4" s="1"/>
  <c r="J100" i="4"/>
  <c r="J159" i="4" s="1"/>
  <c r="K100" i="4"/>
  <c r="K159" i="4" s="1"/>
  <c r="L100" i="4"/>
  <c r="L159" i="4" s="1"/>
  <c r="M100" i="4"/>
  <c r="M159" i="4" s="1"/>
  <c r="N100" i="4"/>
  <c r="N159" i="4" s="1"/>
  <c r="O100" i="4"/>
  <c r="O159" i="4" s="1"/>
  <c r="P100" i="4"/>
  <c r="P159" i="4" s="1"/>
  <c r="Q100" i="4"/>
  <c r="Q159" i="4" s="1"/>
  <c r="R100" i="4"/>
  <c r="R159" i="4" s="1"/>
  <c r="C101" i="4"/>
  <c r="D101" i="4"/>
  <c r="D160" i="4" s="1"/>
  <c r="E101" i="4"/>
  <c r="E160" i="4" s="1"/>
  <c r="F101" i="4"/>
  <c r="F160" i="4" s="1"/>
  <c r="G101" i="4"/>
  <c r="G160" i="4" s="1"/>
  <c r="H101" i="4"/>
  <c r="H160" i="4" s="1"/>
  <c r="I101" i="4"/>
  <c r="I160" i="4" s="1"/>
  <c r="J101" i="4"/>
  <c r="J160" i="4" s="1"/>
  <c r="K101" i="4"/>
  <c r="K160" i="4" s="1"/>
  <c r="L101" i="4"/>
  <c r="L160" i="4" s="1"/>
  <c r="M101" i="4"/>
  <c r="M160" i="4" s="1"/>
  <c r="N101" i="4"/>
  <c r="N160" i="4" s="1"/>
  <c r="O101" i="4"/>
  <c r="O160" i="4" s="1"/>
  <c r="P101" i="4"/>
  <c r="P160" i="4" s="1"/>
  <c r="Q101" i="4"/>
  <c r="Q160" i="4" s="1"/>
  <c r="R101" i="4"/>
  <c r="R160" i="4" s="1"/>
  <c r="C102" i="4"/>
  <c r="C161" i="4" s="1"/>
  <c r="D102" i="4"/>
  <c r="D161" i="4" s="1"/>
  <c r="E102" i="4"/>
  <c r="E161" i="4" s="1"/>
  <c r="F102" i="4"/>
  <c r="F161" i="4" s="1"/>
  <c r="G102" i="4"/>
  <c r="G161" i="4" s="1"/>
  <c r="H102" i="4"/>
  <c r="H161" i="4" s="1"/>
  <c r="I102" i="4"/>
  <c r="I161" i="4" s="1"/>
  <c r="J102" i="4"/>
  <c r="J161" i="4" s="1"/>
  <c r="K102" i="4"/>
  <c r="K161" i="4" s="1"/>
  <c r="L102" i="4"/>
  <c r="L161" i="4" s="1"/>
  <c r="M102" i="4"/>
  <c r="M161" i="4" s="1"/>
  <c r="N102" i="4"/>
  <c r="N161" i="4" s="1"/>
  <c r="O102" i="4"/>
  <c r="O161" i="4" s="1"/>
  <c r="P102" i="4"/>
  <c r="P161" i="4" s="1"/>
  <c r="Q102" i="4"/>
  <c r="Q161" i="4" s="1"/>
  <c r="R102" i="4"/>
  <c r="R161" i="4" s="1"/>
  <c r="C103" i="4"/>
  <c r="C162" i="4" s="1"/>
  <c r="D103" i="4"/>
  <c r="D162" i="4" s="1"/>
  <c r="E103" i="4"/>
  <c r="E162" i="4" s="1"/>
  <c r="F103" i="4"/>
  <c r="F162" i="4" s="1"/>
  <c r="G103" i="4"/>
  <c r="G162" i="4" s="1"/>
  <c r="H103" i="4"/>
  <c r="H162" i="4" s="1"/>
  <c r="I103" i="4"/>
  <c r="I162" i="4" s="1"/>
  <c r="J103" i="4"/>
  <c r="J162" i="4" s="1"/>
  <c r="K103" i="4"/>
  <c r="K162" i="4" s="1"/>
  <c r="L103" i="4"/>
  <c r="L162" i="4" s="1"/>
  <c r="M103" i="4"/>
  <c r="M162" i="4" s="1"/>
  <c r="N103" i="4"/>
  <c r="N162" i="4" s="1"/>
  <c r="O103" i="4"/>
  <c r="O162" i="4" s="1"/>
  <c r="P103" i="4"/>
  <c r="P162" i="4" s="1"/>
  <c r="Q103" i="4"/>
  <c r="Q162" i="4" s="1"/>
  <c r="R103" i="4"/>
  <c r="R162" i="4" s="1"/>
  <c r="C104" i="4"/>
  <c r="D104" i="4"/>
  <c r="D163" i="4" s="1"/>
  <c r="E104" i="4"/>
  <c r="E163" i="4" s="1"/>
  <c r="F104" i="4"/>
  <c r="F163" i="4" s="1"/>
  <c r="G104" i="4"/>
  <c r="G163" i="4" s="1"/>
  <c r="H104" i="4"/>
  <c r="H163" i="4" s="1"/>
  <c r="I104" i="4"/>
  <c r="I163" i="4" s="1"/>
  <c r="J104" i="4"/>
  <c r="J163" i="4" s="1"/>
  <c r="K104" i="4"/>
  <c r="K163" i="4" s="1"/>
  <c r="L104" i="4"/>
  <c r="L163" i="4" s="1"/>
  <c r="M104" i="4"/>
  <c r="M163" i="4" s="1"/>
  <c r="N104" i="4"/>
  <c r="N163" i="4" s="1"/>
  <c r="O104" i="4"/>
  <c r="O163" i="4" s="1"/>
  <c r="P104" i="4"/>
  <c r="P163" i="4" s="1"/>
  <c r="Q104" i="4"/>
  <c r="Q163" i="4" s="1"/>
  <c r="R104" i="4"/>
  <c r="R163" i="4" s="1"/>
  <c r="C105" i="4"/>
  <c r="C164" i="4" s="1"/>
  <c r="D105" i="4"/>
  <c r="D164" i="4" s="1"/>
  <c r="E105" i="4"/>
  <c r="E164" i="4" s="1"/>
  <c r="F105" i="4"/>
  <c r="F164" i="4" s="1"/>
  <c r="G105" i="4"/>
  <c r="G164" i="4" s="1"/>
  <c r="H105" i="4"/>
  <c r="H164" i="4" s="1"/>
  <c r="I105" i="4"/>
  <c r="I164" i="4" s="1"/>
  <c r="J105" i="4"/>
  <c r="J164" i="4" s="1"/>
  <c r="K105" i="4"/>
  <c r="K164" i="4" s="1"/>
  <c r="L105" i="4"/>
  <c r="L164" i="4" s="1"/>
  <c r="M105" i="4"/>
  <c r="M164" i="4" s="1"/>
  <c r="N105" i="4"/>
  <c r="N164" i="4" s="1"/>
  <c r="O105" i="4"/>
  <c r="O164" i="4" s="1"/>
  <c r="P105" i="4"/>
  <c r="P164" i="4" s="1"/>
  <c r="Q105" i="4"/>
  <c r="Q164" i="4" s="1"/>
  <c r="R105" i="4"/>
  <c r="R164" i="4" s="1"/>
  <c r="B59" i="4"/>
  <c r="B118" i="4" s="1"/>
  <c r="B60" i="4"/>
  <c r="B119" i="4" s="1"/>
  <c r="B61" i="4"/>
  <c r="B120" i="4" s="1"/>
  <c r="B62" i="4"/>
  <c r="B121" i="4" s="1"/>
  <c r="B63" i="4"/>
  <c r="B122" i="4" s="1"/>
  <c r="S122" i="4" s="1"/>
  <c r="B64" i="4"/>
  <c r="B123" i="4" s="1"/>
  <c r="B65" i="4"/>
  <c r="B124" i="4" s="1"/>
  <c r="B66" i="4"/>
  <c r="B125" i="4" s="1"/>
  <c r="B67" i="4"/>
  <c r="B68" i="4"/>
  <c r="B127" i="4" s="1"/>
  <c r="B69" i="4"/>
  <c r="B128" i="4" s="1"/>
  <c r="B70" i="4"/>
  <c r="B129" i="4" s="1"/>
  <c r="B71" i="4"/>
  <c r="B130" i="4" s="1"/>
  <c r="B72" i="4"/>
  <c r="B131" i="4" s="1"/>
  <c r="B73" i="4"/>
  <c r="B132" i="4" s="1"/>
  <c r="B74" i="4"/>
  <c r="B133" i="4" s="1"/>
  <c r="B75" i="4"/>
  <c r="B134" i="4" s="1"/>
  <c r="S134" i="4" s="1"/>
  <c r="B76" i="4"/>
  <c r="B135" i="4" s="1"/>
  <c r="B77" i="4"/>
  <c r="B136" i="4" s="1"/>
  <c r="B78" i="4"/>
  <c r="B137" i="4" s="1"/>
  <c r="B79" i="4"/>
  <c r="B138" i="4" s="1"/>
  <c r="B80" i="4"/>
  <c r="B139" i="4" s="1"/>
  <c r="B81" i="4"/>
  <c r="B140" i="4" s="1"/>
  <c r="B82" i="4"/>
  <c r="B141" i="4" s="1"/>
  <c r="B83" i="4"/>
  <c r="B142" i="4" s="1"/>
  <c r="B84" i="4"/>
  <c r="B143" i="4" s="1"/>
  <c r="B85" i="4"/>
  <c r="B144" i="4" s="1"/>
  <c r="B86" i="4"/>
  <c r="B145" i="4" s="1"/>
  <c r="B87" i="4"/>
  <c r="B146" i="4" s="1"/>
  <c r="S146" i="4" s="1"/>
  <c r="B88" i="4"/>
  <c r="B147" i="4" s="1"/>
  <c r="B89" i="4"/>
  <c r="B148" i="4" s="1"/>
  <c r="B90" i="4"/>
  <c r="B149" i="4" s="1"/>
  <c r="B91" i="4"/>
  <c r="B150" i="4" s="1"/>
  <c r="B92" i="4"/>
  <c r="B151" i="4" s="1"/>
  <c r="B93" i="4"/>
  <c r="B152" i="4" s="1"/>
  <c r="B94" i="4"/>
  <c r="B153" i="4" s="1"/>
  <c r="B95" i="4"/>
  <c r="B154" i="4" s="1"/>
  <c r="B96" i="4"/>
  <c r="B155" i="4" s="1"/>
  <c r="B97" i="4"/>
  <c r="B156" i="4" s="1"/>
  <c r="B98" i="4"/>
  <c r="B157" i="4" s="1"/>
  <c r="B99" i="4"/>
  <c r="B100" i="4"/>
  <c r="B159" i="4" s="1"/>
  <c r="B101" i="4"/>
  <c r="B160" i="4" s="1"/>
  <c r="B102" i="4"/>
  <c r="B161" i="4" s="1"/>
  <c r="B103" i="4"/>
  <c r="B162" i="4" s="1"/>
  <c r="B104" i="4"/>
  <c r="B163" i="4" s="1"/>
  <c r="B105" i="4"/>
  <c r="B164" i="4" s="1"/>
  <c r="B59" i="3"/>
  <c r="B60" i="3"/>
  <c r="B61" i="3"/>
  <c r="B62" i="3"/>
  <c r="B63" i="3"/>
  <c r="B64" i="3"/>
  <c r="B65" i="3"/>
  <c r="B66" i="3"/>
  <c r="B67" i="3"/>
  <c r="B68" i="3"/>
  <c r="B69" i="3"/>
  <c r="B70" i="3"/>
  <c r="B129" i="3" s="1"/>
  <c r="B71" i="3"/>
  <c r="B72" i="3"/>
  <c r="B73" i="3"/>
  <c r="B74" i="3"/>
  <c r="B75" i="3"/>
  <c r="B76" i="3"/>
  <c r="B135" i="3" s="1"/>
  <c r="B77" i="3"/>
  <c r="B78" i="3"/>
  <c r="B79" i="3"/>
  <c r="B80" i="3"/>
  <c r="B81" i="3"/>
  <c r="B82" i="3"/>
  <c r="B141" i="3" s="1"/>
  <c r="B83" i="3"/>
  <c r="B84" i="3"/>
  <c r="B85" i="3"/>
  <c r="B86" i="3"/>
  <c r="B87" i="3"/>
  <c r="B88" i="3"/>
  <c r="B147" i="3" s="1"/>
  <c r="B89" i="3"/>
  <c r="B90" i="3"/>
  <c r="B91" i="3"/>
  <c r="B92" i="3"/>
  <c r="B93" i="3"/>
  <c r="B94" i="3"/>
  <c r="B153" i="3" s="1"/>
  <c r="B95" i="3"/>
  <c r="B96" i="3"/>
  <c r="B97" i="3"/>
  <c r="B98" i="3"/>
  <c r="B99" i="3"/>
  <c r="B100" i="3"/>
  <c r="B159" i="3" s="1"/>
  <c r="B101" i="3"/>
  <c r="B160" i="3" s="1"/>
  <c r="B102" i="3"/>
  <c r="B103" i="3"/>
  <c r="B104" i="3"/>
  <c r="B105" i="3"/>
  <c r="B58" i="3"/>
  <c r="G117" i="3"/>
  <c r="Q118" i="3"/>
  <c r="I119" i="3"/>
  <c r="S120" i="3"/>
  <c r="K121" i="3"/>
  <c r="D123" i="3"/>
  <c r="M123" i="3"/>
  <c r="D125" i="3"/>
  <c r="E125" i="3"/>
  <c r="I126" i="3"/>
  <c r="J126" i="3"/>
  <c r="D127" i="3"/>
  <c r="E127" i="3"/>
  <c r="P127" i="3"/>
  <c r="Q127" i="3"/>
  <c r="K128" i="3"/>
  <c r="L128" i="3"/>
  <c r="F129" i="3"/>
  <c r="G129" i="3"/>
  <c r="R129" i="3"/>
  <c r="S129" i="3"/>
  <c r="M130" i="3"/>
  <c r="N130" i="3"/>
  <c r="H131" i="3"/>
  <c r="I131" i="3"/>
  <c r="C132" i="3"/>
  <c r="D132" i="3"/>
  <c r="O132" i="3"/>
  <c r="P132" i="3"/>
  <c r="J133" i="3"/>
  <c r="K133" i="3"/>
  <c r="E134" i="3"/>
  <c r="F134" i="3"/>
  <c r="Q134" i="3"/>
  <c r="R134" i="3"/>
  <c r="L135" i="3"/>
  <c r="M135" i="3"/>
  <c r="G136" i="3"/>
  <c r="H136" i="3"/>
  <c r="S136" i="3"/>
  <c r="C137" i="3"/>
  <c r="N137" i="3"/>
  <c r="O137" i="3"/>
  <c r="I138" i="3"/>
  <c r="J138" i="3"/>
  <c r="D139" i="3"/>
  <c r="E139" i="3"/>
  <c r="P139" i="3"/>
  <c r="Q139" i="3"/>
  <c r="K140" i="3"/>
  <c r="L140" i="3"/>
  <c r="F141" i="3"/>
  <c r="G141" i="3"/>
  <c r="R141" i="3"/>
  <c r="S141" i="3"/>
  <c r="M142" i="3"/>
  <c r="N142" i="3"/>
  <c r="H143" i="3"/>
  <c r="I143" i="3"/>
  <c r="C144" i="3"/>
  <c r="D144" i="3"/>
  <c r="O144" i="3"/>
  <c r="P144" i="3"/>
  <c r="J145" i="3"/>
  <c r="K145" i="3"/>
  <c r="E146" i="3"/>
  <c r="F146" i="3"/>
  <c r="Q146" i="3"/>
  <c r="R146" i="3"/>
  <c r="L147" i="3"/>
  <c r="M147" i="3"/>
  <c r="G148" i="3"/>
  <c r="H148" i="3"/>
  <c r="S148" i="3"/>
  <c r="C149" i="3"/>
  <c r="N149" i="3"/>
  <c r="O149" i="3"/>
  <c r="I150" i="3"/>
  <c r="J150" i="3"/>
  <c r="D151" i="3"/>
  <c r="E151" i="3"/>
  <c r="P151" i="3"/>
  <c r="Q151" i="3"/>
  <c r="K152" i="3"/>
  <c r="L152" i="3"/>
  <c r="F153" i="3"/>
  <c r="G153" i="3"/>
  <c r="R153" i="3"/>
  <c r="S153" i="3"/>
  <c r="M154" i="3"/>
  <c r="N154" i="3"/>
  <c r="H155" i="3"/>
  <c r="I155" i="3"/>
  <c r="C156" i="3"/>
  <c r="D156" i="3"/>
  <c r="O156" i="3"/>
  <c r="P156" i="3"/>
  <c r="J157" i="3"/>
  <c r="K157" i="3"/>
  <c r="E158" i="3"/>
  <c r="F158" i="3"/>
  <c r="Q158" i="3"/>
  <c r="R158" i="3"/>
  <c r="L159" i="3"/>
  <c r="M159" i="3"/>
  <c r="G160" i="3"/>
  <c r="H160" i="3"/>
  <c r="S160" i="3"/>
  <c r="C161" i="3"/>
  <c r="N161" i="3"/>
  <c r="O161" i="3"/>
  <c r="I162" i="3"/>
  <c r="J162" i="3"/>
  <c r="D163" i="3"/>
  <c r="E163" i="3"/>
  <c r="P163" i="3"/>
  <c r="Q163" i="3"/>
  <c r="K164" i="3"/>
  <c r="L164" i="3"/>
  <c r="B130" i="3"/>
  <c r="B131" i="3"/>
  <c r="B132" i="3"/>
  <c r="B133" i="3"/>
  <c r="B134" i="3"/>
  <c r="B136" i="3"/>
  <c r="B137" i="3"/>
  <c r="B138" i="3"/>
  <c r="B139" i="3"/>
  <c r="B140" i="3"/>
  <c r="B142" i="3"/>
  <c r="B143" i="3"/>
  <c r="B144" i="3"/>
  <c r="B145" i="3"/>
  <c r="B146" i="3"/>
  <c r="B148" i="3"/>
  <c r="B149" i="3"/>
  <c r="B150" i="3"/>
  <c r="B151" i="3"/>
  <c r="B152" i="3"/>
  <c r="B154" i="3"/>
  <c r="B155" i="3"/>
  <c r="B156" i="3"/>
  <c r="B157" i="3"/>
  <c r="B158" i="3"/>
  <c r="B161" i="3"/>
  <c r="B162" i="3"/>
  <c r="B163" i="3"/>
  <c r="B164" i="3"/>
  <c r="B118" i="3"/>
  <c r="B119" i="3"/>
  <c r="B120" i="3"/>
  <c r="B121" i="3"/>
  <c r="B122" i="3"/>
  <c r="B123" i="3"/>
  <c r="B124" i="3"/>
  <c r="B125" i="3"/>
  <c r="B126" i="3"/>
  <c r="B127" i="3"/>
  <c r="B128" i="3"/>
  <c r="B117" i="3"/>
  <c r="L59" i="3"/>
  <c r="L118" i="3" s="1"/>
  <c r="B58" i="4"/>
  <c r="B117" i="4" s="1"/>
  <c r="C59" i="3"/>
  <c r="C118" i="3" s="1"/>
  <c r="D59" i="3"/>
  <c r="D118" i="3" s="1"/>
  <c r="E59" i="3"/>
  <c r="T59" i="3" s="1"/>
  <c r="F59" i="3"/>
  <c r="F118" i="3" s="1"/>
  <c r="G59" i="3"/>
  <c r="G118" i="3" s="1"/>
  <c r="H59" i="3"/>
  <c r="H118" i="3" s="1"/>
  <c r="I59" i="3"/>
  <c r="I118" i="3" s="1"/>
  <c r="J59" i="3"/>
  <c r="J118" i="3" s="1"/>
  <c r="K59" i="3"/>
  <c r="K118" i="3" s="1"/>
  <c r="M59" i="3"/>
  <c r="M118" i="3" s="1"/>
  <c r="N59" i="3"/>
  <c r="N118" i="3" s="1"/>
  <c r="O59" i="3"/>
  <c r="O118" i="3" s="1"/>
  <c r="P59" i="3"/>
  <c r="P118" i="3" s="1"/>
  <c r="Q59" i="3"/>
  <c r="R59" i="3"/>
  <c r="R118" i="3" s="1"/>
  <c r="S59" i="3"/>
  <c r="S118" i="3" s="1"/>
  <c r="C60" i="3"/>
  <c r="C119" i="3" s="1"/>
  <c r="D60" i="3"/>
  <c r="D119" i="3" s="1"/>
  <c r="E60" i="3"/>
  <c r="E119" i="3" s="1"/>
  <c r="F60" i="3"/>
  <c r="F119" i="3" s="1"/>
  <c r="G60" i="3"/>
  <c r="G119" i="3" s="1"/>
  <c r="H60" i="3"/>
  <c r="H119" i="3" s="1"/>
  <c r="I60" i="3"/>
  <c r="J60" i="3"/>
  <c r="J119" i="3" s="1"/>
  <c r="K60" i="3"/>
  <c r="K119" i="3" s="1"/>
  <c r="L60" i="3"/>
  <c r="M60" i="3"/>
  <c r="M119" i="3" s="1"/>
  <c r="N60" i="3"/>
  <c r="N119" i="3" s="1"/>
  <c r="O60" i="3"/>
  <c r="O119" i="3" s="1"/>
  <c r="P60" i="3"/>
  <c r="P119" i="3" s="1"/>
  <c r="Q60" i="3"/>
  <c r="Q119" i="3" s="1"/>
  <c r="R60" i="3"/>
  <c r="R119" i="3" s="1"/>
  <c r="S60" i="3"/>
  <c r="S119" i="3" s="1"/>
  <c r="C61" i="3"/>
  <c r="C120" i="3" s="1"/>
  <c r="D61" i="3"/>
  <c r="D120" i="3" s="1"/>
  <c r="E61" i="3"/>
  <c r="E120" i="3" s="1"/>
  <c r="F61" i="3"/>
  <c r="F120" i="3" s="1"/>
  <c r="G61" i="3"/>
  <c r="G120" i="3" s="1"/>
  <c r="H61" i="3"/>
  <c r="H120" i="3" s="1"/>
  <c r="I61" i="3"/>
  <c r="I120" i="3" s="1"/>
  <c r="J61" i="3"/>
  <c r="J120" i="3" s="1"/>
  <c r="K61" i="3"/>
  <c r="K120" i="3" s="1"/>
  <c r="L61" i="3"/>
  <c r="M61" i="3"/>
  <c r="M120" i="3" s="1"/>
  <c r="N61" i="3"/>
  <c r="N120" i="3" s="1"/>
  <c r="O61" i="3"/>
  <c r="O120" i="3" s="1"/>
  <c r="P61" i="3"/>
  <c r="P120" i="3" s="1"/>
  <c r="Q61" i="3"/>
  <c r="Q120" i="3" s="1"/>
  <c r="R61" i="3"/>
  <c r="R120" i="3" s="1"/>
  <c r="S61" i="3"/>
  <c r="C62" i="3"/>
  <c r="C121" i="3" s="1"/>
  <c r="D62" i="3"/>
  <c r="D121" i="3" s="1"/>
  <c r="E62" i="3"/>
  <c r="E121" i="3" s="1"/>
  <c r="F62" i="3"/>
  <c r="F121" i="3" s="1"/>
  <c r="G62" i="3"/>
  <c r="G121" i="3" s="1"/>
  <c r="H62" i="3"/>
  <c r="H121" i="3" s="1"/>
  <c r="I62" i="3"/>
  <c r="I121" i="3" s="1"/>
  <c r="J62" i="3"/>
  <c r="J121" i="3" s="1"/>
  <c r="K62" i="3"/>
  <c r="L62" i="3"/>
  <c r="M62" i="3"/>
  <c r="M121" i="3" s="1"/>
  <c r="N62" i="3"/>
  <c r="N121" i="3" s="1"/>
  <c r="O62" i="3"/>
  <c r="O121" i="3" s="1"/>
  <c r="P62" i="3"/>
  <c r="P121" i="3" s="1"/>
  <c r="Q62" i="3"/>
  <c r="Q121" i="3" s="1"/>
  <c r="R62" i="3"/>
  <c r="R121" i="3" s="1"/>
  <c r="S62" i="3"/>
  <c r="S121" i="3" s="1"/>
  <c r="C63" i="3"/>
  <c r="C122" i="3" s="1"/>
  <c r="D63" i="3"/>
  <c r="D122" i="3" s="1"/>
  <c r="E63" i="3"/>
  <c r="E122" i="3" s="1"/>
  <c r="F63" i="3"/>
  <c r="F122" i="3" s="1"/>
  <c r="G63" i="3"/>
  <c r="G122" i="3" s="1"/>
  <c r="H63" i="3"/>
  <c r="H122" i="3" s="1"/>
  <c r="I63" i="3"/>
  <c r="I122" i="3" s="1"/>
  <c r="J63" i="3"/>
  <c r="J122" i="3" s="1"/>
  <c r="K63" i="3"/>
  <c r="K122" i="3" s="1"/>
  <c r="L63" i="3"/>
  <c r="M63" i="3"/>
  <c r="M122" i="3" s="1"/>
  <c r="N63" i="3"/>
  <c r="N122" i="3" s="1"/>
  <c r="O63" i="3"/>
  <c r="O122" i="3" s="1"/>
  <c r="P63" i="3"/>
  <c r="P122" i="3" s="1"/>
  <c r="Q63" i="3"/>
  <c r="Q122" i="3" s="1"/>
  <c r="R63" i="3"/>
  <c r="R122" i="3" s="1"/>
  <c r="S63" i="3"/>
  <c r="S122" i="3" s="1"/>
  <c r="C64" i="3"/>
  <c r="C123" i="3" s="1"/>
  <c r="D64" i="3"/>
  <c r="E64" i="3"/>
  <c r="E123" i="3" s="1"/>
  <c r="F64" i="3"/>
  <c r="F123" i="3" s="1"/>
  <c r="G64" i="3"/>
  <c r="G123" i="3" s="1"/>
  <c r="H64" i="3"/>
  <c r="H123" i="3" s="1"/>
  <c r="I64" i="3"/>
  <c r="I123" i="3" s="1"/>
  <c r="J64" i="3"/>
  <c r="J123" i="3" s="1"/>
  <c r="K64" i="3"/>
  <c r="K123" i="3" s="1"/>
  <c r="L64" i="3"/>
  <c r="L123" i="3" s="1"/>
  <c r="M64" i="3"/>
  <c r="N64" i="3"/>
  <c r="N123" i="3" s="1"/>
  <c r="O64" i="3"/>
  <c r="O123" i="3" s="1"/>
  <c r="P64" i="3"/>
  <c r="P123" i="3" s="1"/>
  <c r="Q64" i="3"/>
  <c r="Q123" i="3" s="1"/>
  <c r="R64" i="3"/>
  <c r="R123" i="3" s="1"/>
  <c r="S64" i="3"/>
  <c r="S123" i="3" s="1"/>
  <c r="C65" i="3"/>
  <c r="C124" i="3" s="1"/>
  <c r="D65" i="3"/>
  <c r="D124" i="3" s="1"/>
  <c r="E65" i="3"/>
  <c r="E124" i="3" s="1"/>
  <c r="F65" i="3"/>
  <c r="F124" i="3" s="1"/>
  <c r="G65" i="3"/>
  <c r="G124" i="3" s="1"/>
  <c r="H65" i="3"/>
  <c r="H124" i="3" s="1"/>
  <c r="I65" i="3"/>
  <c r="I124" i="3" s="1"/>
  <c r="J65" i="3"/>
  <c r="J124" i="3" s="1"/>
  <c r="K65" i="3"/>
  <c r="K124" i="3" s="1"/>
  <c r="L65" i="3"/>
  <c r="L124" i="3" s="1"/>
  <c r="M65" i="3"/>
  <c r="M124" i="3" s="1"/>
  <c r="N65" i="3"/>
  <c r="N124" i="3" s="1"/>
  <c r="O65" i="3"/>
  <c r="O124" i="3" s="1"/>
  <c r="P65" i="3"/>
  <c r="P124" i="3" s="1"/>
  <c r="Q65" i="3"/>
  <c r="Q124" i="3" s="1"/>
  <c r="R65" i="3"/>
  <c r="R124" i="3" s="1"/>
  <c r="S65" i="3"/>
  <c r="S124" i="3" s="1"/>
  <c r="C66" i="3"/>
  <c r="C125" i="3" s="1"/>
  <c r="D66" i="3"/>
  <c r="E66" i="3"/>
  <c r="F66" i="3"/>
  <c r="F125" i="3" s="1"/>
  <c r="G66" i="3"/>
  <c r="G125" i="3" s="1"/>
  <c r="H66" i="3"/>
  <c r="H125" i="3" s="1"/>
  <c r="I66" i="3"/>
  <c r="I125" i="3" s="1"/>
  <c r="J66" i="3"/>
  <c r="J125" i="3" s="1"/>
  <c r="K66" i="3"/>
  <c r="K125" i="3" s="1"/>
  <c r="L66" i="3"/>
  <c r="M66" i="3"/>
  <c r="M125" i="3" s="1"/>
  <c r="N66" i="3"/>
  <c r="N125" i="3" s="1"/>
  <c r="O66" i="3"/>
  <c r="O125" i="3" s="1"/>
  <c r="P66" i="3"/>
  <c r="P125" i="3" s="1"/>
  <c r="Q66" i="3"/>
  <c r="Q125" i="3" s="1"/>
  <c r="R66" i="3"/>
  <c r="R125" i="3" s="1"/>
  <c r="S66" i="3"/>
  <c r="S125" i="3" s="1"/>
  <c r="C67" i="3"/>
  <c r="C126" i="3" s="1"/>
  <c r="D67" i="3"/>
  <c r="D126" i="3" s="1"/>
  <c r="E67" i="3"/>
  <c r="E126" i="3" s="1"/>
  <c r="F67" i="3"/>
  <c r="F126" i="3" s="1"/>
  <c r="G67" i="3"/>
  <c r="G126" i="3" s="1"/>
  <c r="H67" i="3"/>
  <c r="H126" i="3" s="1"/>
  <c r="I67" i="3"/>
  <c r="J67" i="3"/>
  <c r="K67" i="3"/>
  <c r="K126" i="3" s="1"/>
  <c r="L67" i="3"/>
  <c r="M67" i="3"/>
  <c r="M126" i="3" s="1"/>
  <c r="N67" i="3"/>
  <c r="N126" i="3" s="1"/>
  <c r="O67" i="3"/>
  <c r="O126" i="3" s="1"/>
  <c r="P67" i="3"/>
  <c r="P126" i="3" s="1"/>
  <c r="Q67" i="3"/>
  <c r="Q126" i="3" s="1"/>
  <c r="R67" i="3"/>
  <c r="R126" i="3" s="1"/>
  <c r="S67" i="3"/>
  <c r="S126" i="3" s="1"/>
  <c r="C68" i="3"/>
  <c r="C127" i="3" s="1"/>
  <c r="D68" i="3"/>
  <c r="E68" i="3"/>
  <c r="F68" i="3"/>
  <c r="F127" i="3" s="1"/>
  <c r="G68" i="3"/>
  <c r="G127" i="3" s="1"/>
  <c r="H68" i="3"/>
  <c r="H127" i="3" s="1"/>
  <c r="I68" i="3"/>
  <c r="I127" i="3" s="1"/>
  <c r="J68" i="3"/>
  <c r="J127" i="3" s="1"/>
  <c r="K68" i="3"/>
  <c r="K127" i="3" s="1"/>
  <c r="L68" i="3"/>
  <c r="M68" i="3"/>
  <c r="M127" i="3" s="1"/>
  <c r="N68" i="3"/>
  <c r="N127" i="3" s="1"/>
  <c r="O68" i="3"/>
  <c r="O127" i="3" s="1"/>
  <c r="P68" i="3"/>
  <c r="Q68" i="3"/>
  <c r="R68" i="3"/>
  <c r="R127" i="3" s="1"/>
  <c r="S68" i="3"/>
  <c r="S127" i="3" s="1"/>
  <c r="C69" i="3"/>
  <c r="C128" i="3" s="1"/>
  <c r="D69" i="3"/>
  <c r="D128" i="3" s="1"/>
  <c r="E69" i="3"/>
  <c r="E128" i="3" s="1"/>
  <c r="F69" i="3"/>
  <c r="F128" i="3" s="1"/>
  <c r="G69" i="3"/>
  <c r="G128" i="3" s="1"/>
  <c r="H69" i="3"/>
  <c r="H128" i="3" s="1"/>
  <c r="I69" i="3"/>
  <c r="I128" i="3" s="1"/>
  <c r="J69" i="3"/>
  <c r="J128" i="3" s="1"/>
  <c r="K69" i="3"/>
  <c r="L69" i="3"/>
  <c r="M69" i="3"/>
  <c r="M128" i="3" s="1"/>
  <c r="N69" i="3"/>
  <c r="N128" i="3" s="1"/>
  <c r="O69" i="3"/>
  <c r="O128" i="3" s="1"/>
  <c r="P69" i="3"/>
  <c r="P128" i="3" s="1"/>
  <c r="Q69" i="3"/>
  <c r="Q128" i="3" s="1"/>
  <c r="R69" i="3"/>
  <c r="R128" i="3" s="1"/>
  <c r="S69" i="3"/>
  <c r="S128" i="3" s="1"/>
  <c r="C70" i="3"/>
  <c r="C129" i="3" s="1"/>
  <c r="D70" i="3"/>
  <c r="D129" i="3" s="1"/>
  <c r="E70" i="3"/>
  <c r="E129" i="3" s="1"/>
  <c r="F70" i="3"/>
  <c r="G70" i="3"/>
  <c r="H70" i="3"/>
  <c r="H129" i="3" s="1"/>
  <c r="I70" i="3"/>
  <c r="I129" i="3" s="1"/>
  <c r="J70" i="3"/>
  <c r="J129" i="3" s="1"/>
  <c r="K70" i="3"/>
  <c r="K129" i="3" s="1"/>
  <c r="L70" i="3"/>
  <c r="L129" i="3" s="1"/>
  <c r="M70" i="3"/>
  <c r="M129" i="3" s="1"/>
  <c r="N70" i="3"/>
  <c r="N129" i="3" s="1"/>
  <c r="O70" i="3"/>
  <c r="O129" i="3" s="1"/>
  <c r="P70" i="3"/>
  <c r="P129" i="3" s="1"/>
  <c r="Q70" i="3"/>
  <c r="Q129" i="3" s="1"/>
  <c r="R70" i="3"/>
  <c r="S70" i="3"/>
  <c r="C71" i="3"/>
  <c r="C130" i="3" s="1"/>
  <c r="D71" i="3"/>
  <c r="D130" i="3" s="1"/>
  <c r="E71" i="3"/>
  <c r="E130" i="3" s="1"/>
  <c r="F71" i="3"/>
  <c r="F130" i="3" s="1"/>
  <c r="G71" i="3"/>
  <c r="G130" i="3" s="1"/>
  <c r="H71" i="3"/>
  <c r="H130" i="3" s="1"/>
  <c r="I71" i="3"/>
  <c r="I130" i="3" s="1"/>
  <c r="J71" i="3"/>
  <c r="J130" i="3" s="1"/>
  <c r="K71" i="3"/>
  <c r="K130" i="3" s="1"/>
  <c r="L71" i="3"/>
  <c r="L130" i="3" s="1"/>
  <c r="M71" i="3"/>
  <c r="N71" i="3"/>
  <c r="O71" i="3"/>
  <c r="O130" i="3" s="1"/>
  <c r="P71" i="3"/>
  <c r="P130" i="3" s="1"/>
  <c r="Q71" i="3"/>
  <c r="Q130" i="3" s="1"/>
  <c r="R71" i="3"/>
  <c r="R130" i="3" s="1"/>
  <c r="S71" i="3"/>
  <c r="S130" i="3" s="1"/>
  <c r="C72" i="3"/>
  <c r="C131" i="3" s="1"/>
  <c r="D72" i="3"/>
  <c r="D131" i="3" s="1"/>
  <c r="E72" i="3"/>
  <c r="E131" i="3" s="1"/>
  <c r="F72" i="3"/>
  <c r="F131" i="3" s="1"/>
  <c r="G72" i="3"/>
  <c r="G131" i="3" s="1"/>
  <c r="H72" i="3"/>
  <c r="I72" i="3"/>
  <c r="J72" i="3"/>
  <c r="J131" i="3" s="1"/>
  <c r="K72" i="3"/>
  <c r="K131" i="3" s="1"/>
  <c r="L72" i="3"/>
  <c r="M72" i="3"/>
  <c r="M131" i="3" s="1"/>
  <c r="N72" i="3"/>
  <c r="N131" i="3" s="1"/>
  <c r="O72" i="3"/>
  <c r="O131" i="3" s="1"/>
  <c r="P72" i="3"/>
  <c r="P131" i="3" s="1"/>
  <c r="Q72" i="3"/>
  <c r="Q131" i="3" s="1"/>
  <c r="R72" i="3"/>
  <c r="R131" i="3" s="1"/>
  <c r="S72" i="3"/>
  <c r="S131" i="3" s="1"/>
  <c r="C73" i="3"/>
  <c r="D73" i="3"/>
  <c r="E73" i="3"/>
  <c r="E132" i="3" s="1"/>
  <c r="F73" i="3"/>
  <c r="F132" i="3" s="1"/>
  <c r="G73" i="3"/>
  <c r="G132" i="3" s="1"/>
  <c r="H73" i="3"/>
  <c r="H132" i="3" s="1"/>
  <c r="I73" i="3"/>
  <c r="I132" i="3" s="1"/>
  <c r="J73" i="3"/>
  <c r="J132" i="3" s="1"/>
  <c r="K73" i="3"/>
  <c r="K132" i="3" s="1"/>
  <c r="L73" i="3"/>
  <c r="M73" i="3"/>
  <c r="M132" i="3" s="1"/>
  <c r="N73" i="3"/>
  <c r="N132" i="3" s="1"/>
  <c r="O73" i="3"/>
  <c r="P73" i="3"/>
  <c r="Q73" i="3"/>
  <c r="Q132" i="3" s="1"/>
  <c r="R73" i="3"/>
  <c r="R132" i="3" s="1"/>
  <c r="S73" i="3"/>
  <c r="S132" i="3" s="1"/>
  <c r="C74" i="3"/>
  <c r="C133" i="3" s="1"/>
  <c r="D74" i="3"/>
  <c r="D133" i="3" s="1"/>
  <c r="E74" i="3"/>
  <c r="E133" i="3" s="1"/>
  <c r="F74" i="3"/>
  <c r="F133" i="3" s="1"/>
  <c r="G74" i="3"/>
  <c r="G133" i="3" s="1"/>
  <c r="H74" i="3"/>
  <c r="H133" i="3" s="1"/>
  <c r="I74" i="3"/>
  <c r="I133" i="3" s="1"/>
  <c r="J74" i="3"/>
  <c r="K74" i="3"/>
  <c r="L74" i="3"/>
  <c r="M74" i="3"/>
  <c r="M133" i="3" s="1"/>
  <c r="N74" i="3"/>
  <c r="N133" i="3" s="1"/>
  <c r="O74" i="3"/>
  <c r="O133" i="3" s="1"/>
  <c r="P74" i="3"/>
  <c r="P133" i="3" s="1"/>
  <c r="Q74" i="3"/>
  <c r="Q133" i="3" s="1"/>
  <c r="R74" i="3"/>
  <c r="R133" i="3" s="1"/>
  <c r="S74" i="3"/>
  <c r="S133" i="3" s="1"/>
  <c r="C75" i="3"/>
  <c r="C134" i="3" s="1"/>
  <c r="D75" i="3"/>
  <c r="D134" i="3" s="1"/>
  <c r="E75" i="3"/>
  <c r="F75" i="3"/>
  <c r="G75" i="3"/>
  <c r="G134" i="3" s="1"/>
  <c r="H75" i="3"/>
  <c r="H134" i="3" s="1"/>
  <c r="I75" i="3"/>
  <c r="I134" i="3" s="1"/>
  <c r="J75" i="3"/>
  <c r="J134" i="3" s="1"/>
  <c r="K75" i="3"/>
  <c r="K134" i="3" s="1"/>
  <c r="L75" i="3"/>
  <c r="M75" i="3"/>
  <c r="M134" i="3" s="1"/>
  <c r="N75" i="3"/>
  <c r="N134" i="3" s="1"/>
  <c r="O75" i="3"/>
  <c r="O134" i="3" s="1"/>
  <c r="P75" i="3"/>
  <c r="P134" i="3" s="1"/>
  <c r="Q75" i="3"/>
  <c r="R75" i="3"/>
  <c r="S75" i="3"/>
  <c r="S134" i="3" s="1"/>
  <c r="C76" i="3"/>
  <c r="C135" i="3" s="1"/>
  <c r="D76" i="3"/>
  <c r="D135" i="3" s="1"/>
  <c r="E76" i="3"/>
  <c r="E135" i="3" s="1"/>
  <c r="F76" i="3"/>
  <c r="F135" i="3" s="1"/>
  <c r="G76" i="3"/>
  <c r="G135" i="3" s="1"/>
  <c r="H76" i="3"/>
  <c r="H135" i="3" s="1"/>
  <c r="I76" i="3"/>
  <c r="I135" i="3" s="1"/>
  <c r="J76" i="3"/>
  <c r="J135" i="3" s="1"/>
  <c r="K76" i="3"/>
  <c r="K135" i="3" s="1"/>
  <c r="L76" i="3"/>
  <c r="M76" i="3"/>
  <c r="N76" i="3"/>
  <c r="N135" i="3" s="1"/>
  <c r="O76" i="3"/>
  <c r="O135" i="3" s="1"/>
  <c r="P76" i="3"/>
  <c r="P135" i="3" s="1"/>
  <c r="Q76" i="3"/>
  <c r="Q135" i="3" s="1"/>
  <c r="R76" i="3"/>
  <c r="R135" i="3" s="1"/>
  <c r="S76" i="3"/>
  <c r="S135" i="3" s="1"/>
  <c r="C77" i="3"/>
  <c r="C136" i="3" s="1"/>
  <c r="D77" i="3"/>
  <c r="D136" i="3" s="1"/>
  <c r="E77" i="3"/>
  <c r="E136" i="3" s="1"/>
  <c r="F77" i="3"/>
  <c r="F136" i="3" s="1"/>
  <c r="G77" i="3"/>
  <c r="H77" i="3"/>
  <c r="I77" i="3"/>
  <c r="I136" i="3" s="1"/>
  <c r="J77" i="3"/>
  <c r="J136" i="3" s="1"/>
  <c r="K77" i="3"/>
  <c r="K136" i="3" s="1"/>
  <c r="L77" i="3"/>
  <c r="L136" i="3" s="1"/>
  <c r="M77" i="3"/>
  <c r="M136" i="3" s="1"/>
  <c r="N77" i="3"/>
  <c r="N136" i="3" s="1"/>
  <c r="O77" i="3"/>
  <c r="O136" i="3" s="1"/>
  <c r="P77" i="3"/>
  <c r="P136" i="3" s="1"/>
  <c r="Q77" i="3"/>
  <c r="Q136" i="3" s="1"/>
  <c r="R77" i="3"/>
  <c r="R136" i="3" s="1"/>
  <c r="S77" i="3"/>
  <c r="C78" i="3"/>
  <c r="D78" i="3"/>
  <c r="D137" i="3" s="1"/>
  <c r="E78" i="3"/>
  <c r="E137" i="3" s="1"/>
  <c r="F78" i="3"/>
  <c r="F137" i="3" s="1"/>
  <c r="G78" i="3"/>
  <c r="G137" i="3" s="1"/>
  <c r="H78" i="3"/>
  <c r="H137" i="3" s="1"/>
  <c r="I78" i="3"/>
  <c r="I137" i="3" s="1"/>
  <c r="J78" i="3"/>
  <c r="J137" i="3" s="1"/>
  <c r="K78" i="3"/>
  <c r="K137" i="3" s="1"/>
  <c r="L78" i="3"/>
  <c r="T78" i="3" s="1"/>
  <c r="M78" i="3"/>
  <c r="M137" i="3" s="1"/>
  <c r="N78" i="3"/>
  <c r="O78" i="3"/>
  <c r="P78" i="3"/>
  <c r="P137" i="3" s="1"/>
  <c r="Q78" i="3"/>
  <c r="Q137" i="3" s="1"/>
  <c r="R78" i="3"/>
  <c r="R137" i="3" s="1"/>
  <c r="S78" i="3"/>
  <c r="S137" i="3" s="1"/>
  <c r="C79" i="3"/>
  <c r="C138" i="3" s="1"/>
  <c r="D79" i="3"/>
  <c r="D138" i="3" s="1"/>
  <c r="E79" i="3"/>
  <c r="E138" i="3" s="1"/>
  <c r="F79" i="3"/>
  <c r="F138" i="3" s="1"/>
  <c r="G79" i="3"/>
  <c r="G138" i="3" s="1"/>
  <c r="H79" i="3"/>
  <c r="H138" i="3" s="1"/>
  <c r="I79" i="3"/>
  <c r="J79" i="3"/>
  <c r="K79" i="3"/>
  <c r="K138" i="3" s="1"/>
  <c r="L79" i="3"/>
  <c r="M79" i="3"/>
  <c r="M138" i="3" s="1"/>
  <c r="N79" i="3"/>
  <c r="N138" i="3" s="1"/>
  <c r="O79" i="3"/>
  <c r="O138" i="3" s="1"/>
  <c r="P79" i="3"/>
  <c r="P138" i="3" s="1"/>
  <c r="Q79" i="3"/>
  <c r="Q138" i="3" s="1"/>
  <c r="R79" i="3"/>
  <c r="R138" i="3" s="1"/>
  <c r="S79" i="3"/>
  <c r="S138" i="3" s="1"/>
  <c r="C80" i="3"/>
  <c r="C139" i="3" s="1"/>
  <c r="D80" i="3"/>
  <c r="E80" i="3"/>
  <c r="F80" i="3"/>
  <c r="F139" i="3" s="1"/>
  <c r="G80" i="3"/>
  <c r="G139" i="3" s="1"/>
  <c r="H80" i="3"/>
  <c r="H139" i="3" s="1"/>
  <c r="I80" i="3"/>
  <c r="I139" i="3" s="1"/>
  <c r="J80" i="3"/>
  <c r="J139" i="3" s="1"/>
  <c r="K80" i="3"/>
  <c r="K139" i="3" s="1"/>
  <c r="L80" i="3"/>
  <c r="M80" i="3"/>
  <c r="M139" i="3" s="1"/>
  <c r="N80" i="3"/>
  <c r="N139" i="3" s="1"/>
  <c r="O80" i="3"/>
  <c r="O139" i="3" s="1"/>
  <c r="P80" i="3"/>
  <c r="Q80" i="3"/>
  <c r="R80" i="3"/>
  <c r="R139" i="3" s="1"/>
  <c r="S80" i="3"/>
  <c r="S139" i="3" s="1"/>
  <c r="C81" i="3"/>
  <c r="C140" i="3" s="1"/>
  <c r="D81" i="3"/>
  <c r="D140" i="3" s="1"/>
  <c r="E81" i="3"/>
  <c r="E140" i="3" s="1"/>
  <c r="F81" i="3"/>
  <c r="F140" i="3" s="1"/>
  <c r="G81" i="3"/>
  <c r="G140" i="3" s="1"/>
  <c r="H81" i="3"/>
  <c r="H140" i="3" s="1"/>
  <c r="I81" i="3"/>
  <c r="I140" i="3" s="1"/>
  <c r="J81" i="3"/>
  <c r="J140" i="3" s="1"/>
  <c r="K81" i="3"/>
  <c r="L81" i="3"/>
  <c r="M81" i="3"/>
  <c r="M140" i="3" s="1"/>
  <c r="N81" i="3"/>
  <c r="N140" i="3" s="1"/>
  <c r="O81" i="3"/>
  <c r="O140" i="3" s="1"/>
  <c r="P81" i="3"/>
  <c r="P140" i="3" s="1"/>
  <c r="Q81" i="3"/>
  <c r="Q140" i="3" s="1"/>
  <c r="R81" i="3"/>
  <c r="R140" i="3" s="1"/>
  <c r="S81" i="3"/>
  <c r="S140" i="3" s="1"/>
  <c r="C82" i="3"/>
  <c r="C141" i="3" s="1"/>
  <c r="D82" i="3"/>
  <c r="D141" i="3" s="1"/>
  <c r="E82" i="3"/>
  <c r="E141" i="3" s="1"/>
  <c r="F82" i="3"/>
  <c r="G82" i="3"/>
  <c r="H82" i="3"/>
  <c r="H141" i="3" s="1"/>
  <c r="I82" i="3"/>
  <c r="I141" i="3" s="1"/>
  <c r="J82" i="3"/>
  <c r="J141" i="3" s="1"/>
  <c r="K82" i="3"/>
  <c r="K141" i="3" s="1"/>
  <c r="L82" i="3"/>
  <c r="L141" i="3" s="1"/>
  <c r="M82" i="3"/>
  <c r="M141" i="3" s="1"/>
  <c r="N82" i="3"/>
  <c r="N141" i="3" s="1"/>
  <c r="O82" i="3"/>
  <c r="O141" i="3" s="1"/>
  <c r="P82" i="3"/>
  <c r="P141" i="3" s="1"/>
  <c r="Q82" i="3"/>
  <c r="Q141" i="3" s="1"/>
  <c r="R82" i="3"/>
  <c r="S82" i="3"/>
  <c r="C83" i="3"/>
  <c r="C142" i="3" s="1"/>
  <c r="D83" i="3"/>
  <c r="D142" i="3" s="1"/>
  <c r="E83" i="3"/>
  <c r="E142" i="3" s="1"/>
  <c r="F83" i="3"/>
  <c r="F142" i="3" s="1"/>
  <c r="G83" i="3"/>
  <c r="G142" i="3" s="1"/>
  <c r="H83" i="3"/>
  <c r="H142" i="3" s="1"/>
  <c r="I83" i="3"/>
  <c r="I142" i="3" s="1"/>
  <c r="J83" i="3"/>
  <c r="J142" i="3" s="1"/>
  <c r="K83" i="3"/>
  <c r="K142" i="3" s="1"/>
  <c r="L83" i="3"/>
  <c r="L142" i="3" s="1"/>
  <c r="M83" i="3"/>
  <c r="N83" i="3"/>
  <c r="O83" i="3"/>
  <c r="O142" i="3" s="1"/>
  <c r="P83" i="3"/>
  <c r="P142" i="3" s="1"/>
  <c r="Q83" i="3"/>
  <c r="Q142" i="3" s="1"/>
  <c r="R83" i="3"/>
  <c r="R142" i="3" s="1"/>
  <c r="S83" i="3"/>
  <c r="S142" i="3" s="1"/>
  <c r="C84" i="3"/>
  <c r="C143" i="3" s="1"/>
  <c r="D84" i="3"/>
  <c r="D143" i="3" s="1"/>
  <c r="E84" i="3"/>
  <c r="E143" i="3" s="1"/>
  <c r="F84" i="3"/>
  <c r="F143" i="3" s="1"/>
  <c r="G84" i="3"/>
  <c r="G143" i="3" s="1"/>
  <c r="H84" i="3"/>
  <c r="I84" i="3"/>
  <c r="J84" i="3"/>
  <c r="J143" i="3" s="1"/>
  <c r="K84" i="3"/>
  <c r="K143" i="3" s="1"/>
  <c r="L84" i="3"/>
  <c r="M84" i="3"/>
  <c r="M143" i="3" s="1"/>
  <c r="N84" i="3"/>
  <c r="N143" i="3" s="1"/>
  <c r="O84" i="3"/>
  <c r="O143" i="3" s="1"/>
  <c r="P84" i="3"/>
  <c r="P143" i="3" s="1"/>
  <c r="Q84" i="3"/>
  <c r="Q143" i="3" s="1"/>
  <c r="R84" i="3"/>
  <c r="R143" i="3" s="1"/>
  <c r="S84" i="3"/>
  <c r="S143" i="3" s="1"/>
  <c r="C85" i="3"/>
  <c r="D85" i="3"/>
  <c r="E85" i="3"/>
  <c r="E144" i="3" s="1"/>
  <c r="F85" i="3"/>
  <c r="F144" i="3" s="1"/>
  <c r="G85" i="3"/>
  <c r="G144" i="3" s="1"/>
  <c r="H85" i="3"/>
  <c r="H144" i="3" s="1"/>
  <c r="I85" i="3"/>
  <c r="I144" i="3" s="1"/>
  <c r="J85" i="3"/>
  <c r="J144" i="3" s="1"/>
  <c r="K85" i="3"/>
  <c r="K144" i="3" s="1"/>
  <c r="L85" i="3"/>
  <c r="L144" i="3" s="1"/>
  <c r="M85" i="3"/>
  <c r="M144" i="3" s="1"/>
  <c r="N85" i="3"/>
  <c r="N144" i="3" s="1"/>
  <c r="O85" i="3"/>
  <c r="P85" i="3"/>
  <c r="Q85" i="3"/>
  <c r="Q144" i="3" s="1"/>
  <c r="R85" i="3"/>
  <c r="R144" i="3" s="1"/>
  <c r="S85" i="3"/>
  <c r="S144" i="3" s="1"/>
  <c r="C86" i="3"/>
  <c r="C145" i="3" s="1"/>
  <c r="D86" i="3"/>
  <c r="D145" i="3" s="1"/>
  <c r="E86" i="3"/>
  <c r="E145" i="3" s="1"/>
  <c r="F86" i="3"/>
  <c r="F145" i="3" s="1"/>
  <c r="G86" i="3"/>
  <c r="G145" i="3" s="1"/>
  <c r="H86" i="3"/>
  <c r="H145" i="3" s="1"/>
  <c r="I86" i="3"/>
  <c r="I145" i="3" s="1"/>
  <c r="J86" i="3"/>
  <c r="K86" i="3"/>
  <c r="L86" i="3"/>
  <c r="M86" i="3"/>
  <c r="M145" i="3" s="1"/>
  <c r="N86" i="3"/>
  <c r="N145" i="3" s="1"/>
  <c r="O86" i="3"/>
  <c r="O145" i="3" s="1"/>
  <c r="P86" i="3"/>
  <c r="P145" i="3" s="1"/>
  <c r="Q86" i="3"/>
  <c r="Q145" i="3" s="1"/>
  <c r="R86" i="3"/>
  <c r="R145" i="3" s="1"/>
  <c r="S86" i="3"/>
  <c r="S145" i="3" s="1"/>
  <c r="C87" i="3"/>
  <c r="C146" i="3" s="1"/>
  <c r="D87" i="3"/>
  <c r="D146" i="3" s="1"/>
  <c r="E87" i="3"/>
  <c r="F87" i="3"/>
  <c r="G87" i="3"/>
  <c r="G146" i="3" s="1"/>
  <c r="H87" i="3"/>
  <c r="H146" i="3" s="1"/>
  <c r="I87" i="3"/>
  <c r="I146" i="3" s="1"/>
  <c r="J87" i="3"/>
  <c r="J146" i="3" s="1"/>
  <c r="K87" i="3"/>
  <c r="K146" i="3" s="1"/>
  <c r="L87" i="3"/>
  <c r="M87" i="3"/>
  <c r="M146" i="3" s="1"/>
  <c r="N87" i="3"/>
  <c r="N146" i="3" s="1"/>
  <c r="O87" i="3"/>
  <c r="O146" i="3" s="1"/>
  <c r="P87" i="3"/>
  <c r="P146" i="3" s="1"/>
  <c r="Q87" i="3"/>
  <c r="R87" i="3"/>
  <c r="S87" i="3"/>
  <c r="S146" i="3" s="1"/>
  <c r="C88" i="3"/>
  <c r="C147" i="3" s="1"/>
  <c r="D88" i="3"/>
  <c r="D147" i="3" s="1"/>
  <c r="E88" i="3"/>
  <c r="E147" i="3" s="1"/>
  <c r="F88" i="3"/>
  <c r="F147" i="3" s="1"/>
  <c r="G88" i="3"/>
  <c r="G147" i="3" s="1"/>
  <c r="H88" i="3"/>
  <c r="H147" i="3" s="1"/>
  <c r="I88" i="3"/>
  <c r="I147" i="3" s="1"/>
  <c r="J88" i="3"/>
  <c r="J147" i="3" s="1"/>
  <c r="K88" i="3"/>
  <c r="K147" i="3" s="1"/>
  <c r="L88" i="3"/>
  <c r="M88" i="3"/>
  <c r="N88" i="3"/>
  <c r="N147" i="3" s="1"/>
  <c r="O88" i="3"/>
  <c r="O147" i="3" s="1"/>
  <c r="P88" i="3"/>
  <c r="P147" i="3" s="1"/>
  <c r="Q88" i="3"/>
  <c r="Q147" i="3" s="1"/>
  <c r="R88" i="3"/>
  <c r="R147" i="3" s="1"/>
  <c r="S88" i="3"/>
  <c r="S147" i="3" s="1"/>
  <c r="C89" i="3"/>
  <c r="C148" i="3" s="1"/>
  <c r="D89" i="3"/>
  <c r="D148" i="3" s="1"/>
  <c r="E89" i="3"/>
  <c r="E148" i="3" s="1"/>
  <c r="F89" i="3"/>
  <c r="F148" i="3" s="1"/>
  <c r="G89" i="3"/>
  <c r="H89" i="3"/>
  <c r="I89" i="3"/>
  <c r="I148" i="3" s="1"/>
  <c r="J89" i="3"/>
  <c r="J148" i="3" s="1"/>
  <c r="K89" i="3"/>
  <c r="K148" i="3" s="1"/>
  <c r="L89" i="3"/>
  <c r="L148" i="3" s="1"/>
  <c r="M89" i="3"/>
  <c r="M148" i="3" s="1"/>
  <c r="N89" i="3"/>
  <c r="N148" i="3" s="1"/>
  <c r="O89" i="3"/>
  <c r="O148" i="3" s="1"/>
  <c r="P89" i="3"/>
  <c r="P148" i="3" s="1"/>
  <c r="Q89" i="3"/>
  <c r="Q148" i="3" s="1"/>
  <c r="R89" i="3"/>
  <c r="R148" i="3" s="1"/>
  <c r="S89" i="3"/>
  <c r="C90" i="3"/>
  <c r="D90" i="3"/>
  <c r="D149" i="3" s="1"/>
  <c r="E90" i="3"/>
  <c r="E149" i="3" s="1"/>
  <c r="F90" i="3"/>
  <c r="F149" i="3" s="1"/>
  <c r="G90" i="3"/>
  <c r="G149" i="3" s="1"/>
  <c r="H90" i="3"/>
  <c r="H149" i="3" s="1"/>
  <c r="I90" i="3"/>
  <c r="I149" i="3" s="1"/>
  <c r="J90" i="3"/>
  <c r="J149" i="3" s="1"/>
  <c r="K90" i="3"/>
  <c r="K149" i="3" s="1"/>
  <c r="L90" i="3"/>
  <c r="T90" i="3" s="1"/>
  <c r="M90" i="3"/>
  <c r="M149" i="3" s="1"/>
  <c r="N90" i="3"/>
  <c r="O90" i="3"/>
  <c r="P90" i="3"/>
  <c r="P149" i="3" s="1"/>
  <c r="Q90" i="3"/>
  <c r="Q149" i="3" s="1"/>
  <c r="R90" i="3"/>
  <c r="R149" i="3" s="1"/>
  <c r="S90" i="3"/>
  <c r="S149" i="3" s="1"/>
  <c r="C91" i="3"/>
  <c r="C150" i="3" s="1"/>
  <c r="D91" i="3"/>
  <c r="D150" i="3" s="1"/>
  <c r="E91" i="3"/>
  <c r="E150" i="3" s="1"/>
  <c r="F91" i="3"/>
  <c r="F150" i="3" s="1"/>
  <c r="G91" i="3"/>
  <c r="G150" i="3" s="1"/>
  <c r="H91" i="3"/>
  <c r="H150" i="3" s="1"/>
  <c r="I91" i="3"/>
  <c r="J91" i="3"/>
  <c r="K91" i="3"/>
  <c r="K150" i="3" s="1"/>
  <c r="L91" i="3"/>
  <c r="M91" i="3"/>
  <c r="M150" i="3" s="1"/>
  <c r="N91" i="3"/>
  <c r="N150" i="3" s="1"/>
  <c r="O91" i="3"/>
  <c r="O150" i="3" s="1"/>
  <c r="P91" i="3"/>
  <c r="P150" i="3" s="1"/>
  <c r="Q91" i="3"/>
  <c r="Q150" i="3" s="1"/>
  <c r="R91" i="3"/>
  <c r="R150" i="3" s="1"/>
  <c r="S91" i="3"/>
  <c r="S150" i="3" s="1"/>
  <c r="C92" i="3"/>
  <c r="C151" i="3" s="1"/>
  <c r="D92" i="3"/>
  <c r="E92" i="3"/>
  <c r="F92" i="3"/>
  <c r="F151" i="3" s="1"/>
  <c r="G92" i="3"/>
  <c r="G151" i="3" s="1"/>
  <c r="H92" i="3"/>
  <c r="H151" i="3" s="1"/>
  <c r="I92" i="3"/>
  <c r="I151" i="3" s="1"/>
  <c r="J92" i="3"/>
  <c r="J151" i="3" s="1"/>
  <c r="K92" i="3"/>
  <c r="K151" i="3" s="1"/>
  <c r="L92" i="3"/>
  <c r="M92" i="3"/>
  <c r="M151" i="3" s="1"/>
  <c r="N92" i="3"/>
  <c r="N151" i="3" s="1"/>
  <c r="O92" i="3"/>
  <c r="O151" i="3" s="1"/>
  <c r="P92" i="3"/>
  <c r="Q92" i="3"/>
  <c r="R92" i="3"/>
  <c r="R151" i="3" s="1"/>
  <c r="S92" i="3"/>
  <c r="S151" i="3" s="1"/>
  <c r="C93" i="3"/>
  <c r="C152" i="3" s="1"/>
  <c r="D93" i="3"/>
  <c r="D152" i="3" s="1"/>
  <c r="E93" i="3"/>
  <c r="E152" i="3" s="1"/>
  <c r="F93" i="3"/>
  <c r="F152" i="3" s="1"/>
  <c r="G93" i="3"/>
  <c r="G152" i="3" s="1"/>
  <c r="H93" i="3"/>
  <c r="H152" i="3" s="1"/>
  <c r="I93" i="3"/>
  <c r="I152" i="3" s="1"/>
  <c r="J93" i="3"/>
  <c r="J152" i="3" s="1"/>
  <c r="K93" i="3"/>
  <c r="L93" i="3"/>
  <c r="M93" i="3"/>
  <c r="M152" i="3" s="1"/>
  <c r="N93" i="3"/>
  <c r="N152" i="3" s="1"/>
  <c r="O93" i="3"/>
  <c r="O152" i="3" s="1"/>
  <c r="P93" i="3"/>
  <c r="P152" i="3" s="1"/>
  <c r="Q93" i="3"/>
  <c r="Q152" i="3" s="1"/>
  <c r="R93" i="3"/>
  <c r="R152" i="3" s="1"/>
  <c r="S93" i="3"/>
  <c r="S152" i="3" s="1"/>
  <c r="C94" i="3"/>
  <c r="C153" i="3" s="1"/>
  <c r="D94" i="3"/>
  <c r="D153" i="3" s="1"/>
  <c r="E94" i="3"/>
  <c r="E153" i="3" s="1"/>
  <c r="F94" i="3"/>
  <c r="G94" i="3"/>
  <c r="H94" i="3"/>
  <c r="H153" i="3" s="1"/>
  <c r="I94" i="3"/>
  <c r="I153" i="3" s="1"/>
  <c r="J94" i="3"/>
  <c r="J153" i="3" s="1"/>
  <c r="K94" i="3"/>
  <c r="K153" i="3" s="1"/>
  <c r="L94" i="3"/>
  <c r="L153" i="3" s="1"/>
  <c r="M94" i="3"/>
  <c r="M153" i="3" s="1"/>
  <c r="N94" i="3"/>
  <c r="N153" i="3" s="1"/>
  <c r="O94" i="3"/>
  <c r="O153" i="3" s="1"/>
  <c r="P94" i="3"/>
  <c r="P153" i="3" s="1"/>
  <c r="Q94" i="3"/>
  <c r="Q153" i="3" s="1"/>
  <c r="R94" i="3"/>
  <c r="S94" i="3"/>
  <c r="C95" i="3"/>
  <c r="C154" i="3" s="1"/>
  <c r="D95" i="3"/>
  <c r="D154" i="3" s="1"/>
  <c r="E95" i="3"/>
  <c r="E154" i="3" s="1"/>
  <c r="F95" i="3"/>
  <c r="F154" i="3" s="1"/>
  <c r="G95" i="3"/>
  <c r="G154" i="3" s="1"/>
  <c r="H95" i="3"/>
  <c r="H154" i="3" s="1"/>
  <c r="I95" i="3"/>
  <c r="I154" i="3" s="1"/>
  <c r="J95" i="3"/>
  <c r="J154" i="3" s="1"/>
  <c r="K95" i="3"/>
  <c r="K154" i="3" s="1"/>
  <c r="L95" i="3"/>
  <c r="L154" i="3" s="1"/>
  <c r="M95" i="3"/>
  <c r="N95" i="3"/>
  <c r="O95" i="3"/>
  <c r="O154" i="3" s="1"/>
  <c r="P95" i="3"/>
  <c r="P154" i="3" s="1"/>
  <c r="Q95" i="3"/>
  <c r="Q154" i="3" s="1"/>
  <c r="R95" i="3"/>
  <c r="R154" i="3" s="1"/>
  <c r="S95" i="3"/>
  <c r="S154" i="3" s="1"/>
  <c r="C96" i="3"/>
  <c r="C155" i="3" s="1"/>
  <c r="D96" i="3"/>
  <c r="D155" i="3" s="1"/>
  <c r="E96" i="3"/>
  <c r="E155" i="3" s="1"/>
  <c r="F96" i="3"/>
  <c r="F155" i="3" s="1"/>
  <c r="G96" i="3"/>
  <c r="G155" i="3" s="1"/>
  <c r="H96" i="3"/>
  <c r="I96" i="3"/>
  <c r="J96" i="3"/>
  <c r="J155" i="3" s="1"/>
  <c r="K96" i="3"/>
  <c r="K155" i="3" s="1"/>
  <c r="L96" i="3"/>
  <c r="M96" i="3"/>
  <c r="M155" i="3" s="1"/>
  <c r="N96" i="3"/>
  <c r="N155" i="3" s="1"/>
  <c r="O96" i="3"/>
  <c r="O155" i="3" s="1"/>
  <c r="P96" i="3"/>
  <c r="P155" i="3" s="1"/>
  <c r="Q96" i="3"/>
  <c r="Q155" i="3" s="1"/>
  <c r="R96" i="3"/>
  <c r="R155" i="3" s="1"/>
  <c r="S96" i="3"/>
  <c r="S155" i="3" s="1"/>
  <c r="C97" i="3"/>
  <c r="D97" i="3"/>
  <c r="E97" i="3"/>
  <c r="E156" i="3" s="1"/>
  <c r="F97" i="3"/>
  <c r="F156" i="3" s="1"/>
  <c r="G97" i="3"/>
  <c r="G156" i="3" s="1"/>
  <c r="H97" i="3"/>
  <c r="H156" i="3" s="1"/>
  <c r="I97" i="3"/>
  <c r="I156" i="3" s="1"/>
  <c r="J97" i="3"/>
  <c r="J156" i="3" s="1"/>
  <c r="K97" i="3"/>
  <c r="K156" i="3" s="1"/>
  <c r="L97" i="3"/>
  <c r="L156" i="3" s="1"/>
  <c r="M97" i="3"/>
  <c r="M156" i="3" s="1"/>
  <c r="N97" i="3"/>
  <c r="N156" i="3" s="1"/>
  <c r="O97" i="3"/>
  <c r="P97" i="3"/>
  <c r="Q97" i="3"/>
  <c r="Q156" i="3" s="1"/>
  <c r="R97" i="3"/>
  <c r="R156" i="3" s="1"/>
  <c r="S97" i="3"/>
  <c r="S156" i="3" s="1"/>
  <c r="C98" i="3"/>
  <c r="C157" i="3" s="1"/>
  <c r="D98" i="3"/>
  <c r="D157" i="3" s="1"/>
  <c r="E98" i="3"/>
  <c r="E157" i="3" s="1"/>
  <c r="F98" i="3"/>
  <c r="F157" i="3" s="1"/>
  <c r="G98" i="3"/>
  <c r="G157" i="3" s="1"/>
  <c r="H98" i="3"/>
  <c r="H157" i="3" s="1"/>
  <c r="I98" i="3"/>
  <c r="I157" i="3" s="1"/>
  <c r="J98" i="3"/>
  <c r="K98" i="3"/>
  <c r="L98" i="3"/>
  <c r="M98" i="3"/>
  <c r="M157" i="3" s="1"/>
  <c r="N98" i="3"/>
  <c r="N157" i="3" s="1"/>
  <c r="O98" i="3"/>
  <c r="O157" i="3" s="1"/>
  <c r="P98" i="3"/>
  <c r="P157" i="3" s="1"/>
  <c r="Q98" i="3"/>
  <c r="Q157" i="3" s="1"/>
  <c r="R98" i="3"/>
  <c r="R157" i="3" s="1"/>
  <c r="S98" i="3"/>
  <c r="S157" i="3" s="1"/>
  <c r="C99" i="3"/>
  <c r="C158" i="3" s="1"/>
  <c r="D99" i="3"/>
  <c r="D158" i="3" s="1"/>
  <c r="E99" i="3"/>
  <c r="F99" i="3"/>
  <c r="G99" i="3"/>
  <c r="G158" i="3" s="1"/>
  <c r="H99" i="3"/>
  <c r="H158" i="3" s="1"/>
  <c r="I99" i="3"/>
  <c r="I158" i="3" s="1"/>
  <c r="J99" i="3"/>
  <c r="J158" i="3" s="1"/>
  <c r="K99" i="3"/>
  <c r="K158" i="3" s="1"/>
  <c r="L99" i="3"/>
  <c r="M99" i="3"/>
  <c r="M158" i="3" s="1"/>
  <c r="N99" i="3"/>
  <c r="N158" i="3" s="1"/>
  <c r="O99" i="3"/>
  <c r="O158" i="3" s="1"/>
  <c r="P99" i="3"/>
  <c r="P158" i="3" s="1"/>
  <c r="Q99" i="3"/>
  <c r="R99" i="3"/>
  <c r="S99" i="3"/>
  <c r="S158" i="3" s="1"/>
  <c r="C100" i="3"/>
  <c r="C159" i="3" s="1"/>
  <c r="D100" i="3"/>
  <c r="D159" i="3" s="1"/>
  <c r="E100" i="3"/>
  <c r="E159" i="3" s="1"/>
  <c r="F100" i="3"/>
  <c r="F159" i="3" s="1"/>
  <c r="G100" i="3"/>
  <c r="G159" i="3" s="1"/>
  <c r="H100" i="3"/>
  <c r="H159" i="3" s="1"/>
  <c r="I100" i="3"/>
  <c r="I159" i="3" s="1"/>
  <c r="J100" i="3"/>
  <c r="J159" i="3" s="1"/>
  <c r="K100" i="3"/>
  <c r="K159" i="3" s="1"/>
  <c r="L100" i="3"/>
  <c r="M100" i="3"/>
  <c r="N100" i="3"/>
  <c r="N159" i="3" s="1"/>
  <c r="O100" i="3"/>
  <c r="O159" i="3" s="1"/>
  <c r="P100" i="3"/>
  <c r="P159" i="3" s="1"/>
  <c r="Q100" i="3"/>
  <c r="Q159" i="3" s="1"/>
  <c r="R100" i="3"/>
  <c r="R159" i="3" s="1"/>
  <c r="S100" i="3"/>
  <c r="S159" i="3" s="1"/>
  <c r="C101" i="3"/>
  <c r="C160" i="3" s="1"/>
  <c r="D101" i="3"/>
  <c r="D160" i="3" s="1"/>
  <c r="E101" i="3"/>
  <c r="E160" i="3" s="1"/>
  <c r="F101" i="3"/>
  <c r="F160" i="3" s="1"/>
  <c r="G101" i="3"/>
  <c r="H101" i="3"/>
  <c r="I101" i="3"/>
  <c r="I160" i="3" s="1"/>
  <c r="J101" i="3"/>
  <c r="J160" i="3" s="1"/>
  <c r="K101" i="3"/>
  <c r="K160" i="3" s="1"/>
  <c r="L101" i="3"/>
  <c r="L160" i="3" s="1"/>
  <c r="M101" i="3"/>
  <c r="M160" i="3" s="1"/>
  <c r="N101" i="3"/>
  <c r="N160" i="3" s="1"/>
  <c r="O101" i="3"/>
  <c r="O160" i="3" s="1"/>
  <c r="P101" i="3"/>
  <c r="P160" i="3" s="1"/>
  <c r="Q101" i="3"/>
  <c r="Q160" i="3" s="1"/>
  <c r="R101" i="3"/>
  <c r="R160" i="3" s="1"/>
  <c r="S101" i="3"/>
  <c r="C102" i="3"/>
  <c r="D102" i="3"/>
  <c r="D161" i="3" s="1"/>
  <c r="E102" i="3"/>
  <c r="E161" i="3" s="1"/>
  <c r="F102" i="3"/>
  <c r="F161" i="3" s="1"/>
  <c r="G102" i="3"/>
  <c r="G161" i="3" s="1"/>
  <c r="H102" i="3"/>
  <c r="H161" i="3" s="1"/>
  <c r="I102" i="3"/>
  <c r="I161" i="3" s="1"/>
  <c r="J102" i="3"/>
  <c r="J161" i="3" s="1"/>
  <c r="K102" i="3"/>
  <c r="K161" i="3" s="1"/>
  <c r="L102" i="3"/>
  <c r="T102" i="3" s="1"/>
  <c r="M102" i="3"/>
  <c r="M161" i="3" s="1"/>
  <c r="N102" i="3"/>
  <c r="O102" i="3"/>
  <c r="P102" i="3"/>
  <c r="P161" i="3" s="1"/>
  <c r="Q102" i="3"/>
  <c r="Q161" i="3" s="1"/>
  <c r="R102" i="3"/>
  <c r="R161" i="3" s="1"/>
  <c r="S102" i="3"/>
  <c r="S161" i="3" s="1"/>
  <c r="C103" i="3"/>
  <c r="C162" i="3" s="1"/>
  <c r="D103" i="3"/>
  <c r="D162" i="3" s="1"/>
  <c r="E103" i="3"/>
  <c r="E162" i="3" s="1"/>
  <c r="F103" i="3"/>
  <c r="F162" i="3" s="1"/>
  <c r="G103" i="3"/>
  <c r="G162" i="3" s="1"/>
  <c r="H103" i="3"/>
  <c r="H162" i="3" s="1"/>
  <c r="I103" i="3"/>
  <c r="J103" i="3"/>
  <c r="K103" i="3"/>
  <c r="K162" i="3" s="1"/>
  <c r="L103" i="3"/>
  <c r="M103" i="3"/>
  <c r="M162" i="3" s="1"/>
  <c r="N103" i="3"/>
  <c r="N162" i="3" s="1"/>
  <c r="O103" i="3"/>
  <c r="O162" i="3" s="1"/>
  <c r="P103" i="3"/>
  <c r="P162" i="3" s="1"/>
  <c r="Q103" i="3"/>
  <c r="Q162" i="3" s="1"/>
  <c r="R103" i="3"/>
  <c r="R162" i="3" s="1"/>
  <c r="S103" i="3"/>
  <c r="S162" i="3" s="1"/>
  <c r="C104" i="3"/>
  <c r="C163" i="3" s="1"/>
  <c r="D104" i="3"/>
  <c r="E104" i="3"/>
  <c r="F104" i="3"/>
  <c r="F163" i="3" s="1"/>
  <c r="G104" i="3"/>
  <c r="G163" i="3" s="1"/>
  <c r="H104" i="3"/>
  <c r="H163" i="3" s="1"/>
  <c r="I104" i="3"/>
  <c r="I163" i="3" s="1"/>
  <c r="J104" i="3"/>
  <c r="J163" i="3" s="1"/>
  <c r="K104" i="3"/>
  <c r="K163" i="3" s="1"/>
  <c r="L104" i="3"/>
  <c r="M104" i="3"/>
  <c r="M163" i="3" s="1"/>
  <c r="N104" i="3"/>
  <c r="N163" i="3" s="1"/>
  <c r="O104" i="3"/>
  <c r="O163" i="3" s="1"/>
  <c r="P104" i="3"/>
  <c r="Q104" i="3"/>
  <c r="R104" i="3"/>
  <c r="R163" i="3" s="1"/>
  <c r="S104" i="3"/>
  <c r="S163" i="3" s="1"/>
  <c r="C105" i="3"/>
  <c r="C164" i="3" s="1"/>
  <c r="D105" i="3"/>
  <c r="D164" i="3" s="1"/>
  <c r="E105" i="3"/>
  <c r="E164" i="3" s="1"/>
  <c r="F105" i="3"/>
  <c r="F164" i="3" s="1"/>
  <c r="G105" i="3"/>
  <c r="G164" i="3" s="1"/>
  <c r="H105" i="3"/>
  <c r="H164" i="3" s="1"/>
  <c r="I105" i="3"/>
  <c r="I164" i="3" s="1"/>
  <c r="J105" i="3"/>
  <c r="J164" i="3" s="1"/>
  <c r="K105" i="3"/>
  <c r="L105" i="3"/>
  <c r="M105" i="3"/>
  <c r="M164" i="3" s="1"/>
  <c r="N105" i="3"/>
  <c r="N164" i="3" s="1"/>
  <c r="O105" i="3"/>
  <c r="O164" i="3" s="1"/>
  <c r="P105" i="3"/>
  <c r="P164" i="3" s="1"/>
  <c r="Q105" i="3"/>
  <c r="Q164" i="3" s="1"/>
  <c r="R105" i="3"/>
  <c r="R164" i="3" s="1"/>
  <c r="S105" i="3"/>
  <c r="S164" i="3" s="1"/>
  <c r="D58" i="3"/>
  <c r="D117" i="3" s="1"/>
  <c r="E58" i="3"/>
  <c r="E117" i="3" s="1"/>
  <c r="F58" i="3"/>
  <c r="F117" i="3" s="1"/>
  <c r="G58" i="3"/>
  <c r="H58" i="3"/>
  <c r="H117" i="3" s="1"/>
  <c r="I58" i="3"/>
  <c r="I117" i="3" s="1"/>
  <c r="J58" i="3"/>
  <c r="J117" i="3" s="1"/>
  <c r="K58" i="3"/>
  <c r="K117" i="3" s="1"/>
  <c r="L58" i="3"/>
  <c r="L117" i="3" s="1"/>
  <c r="M58" i="3"/>
  <c r="M117" i="3" s="1"/>
  <c r="N58" i="3"/>
  <c r="N117" i="3" s="1"/>
  <c r="O58" i="3"/>
  <c r="O117" i="3" s="1"/>
  <c r="P58" i="3"/>
  <c r="P117" i="3" s="1"/>
  <c r="Q58" i="3"/>
  <c r="Q117" i="3" s="1"/>
  <c r="R58" i="3"/>
  <c r="R117" i="3" s="1"/>
  <c r="S58" i="3"/>
  <c r="S117" i="3" s="1"/>
  <c r="C58" i="3"/>
  <c r="C117" i="3" s="1"/>
  <c r="T61" i="3" l="1"/>
  <c r="L120" i="3"/>
  <c r="T104" i="3"/>
  <c r="T92" i="3"/>
  <c r="T80" i="3"/>
  <c r="T68" i="3"/>
  <c r="S163" i="4"/>
  <c r="S151" i="4"/>
  <c r="S139" i="4"/>
  <c r="S127" i="4"/>
  <c r="T73" i="3"/>
  <c r="T99" i="3"/>
  <c r="T87" i="3"/>
  <c r="T75" i="3"/>
  <c r="T63" i="3"/>
  <c r="L122" i="3"/>
  <c r="L161" i="3"/>
  <c r="L149" i="3"/>
  <c r="L137" i="3"/>
  <c r="S162" i="4"/>
  <c r="S150" i="4"/>
  <c r="S138" i="4"/>
  <c r="S141" i="4"/>
  <c r="S140" i="4"/>
  <c r="L132" i="3"/>
  <c r="S161" i="4"/>
  <c r="S149" i="4"/>
  <c r="S137" i="4"/>
  <c r="S125" i="4"/>
  <c r="S129" i="4"/>
  <c r="T97" i="3"/>
  <c r="L163" i="3"/>
  <c r="L151" i="3"/>
  <c r="T151" i="3" s="1"/>
  <c r="L139" i="3"/>
  <c r="L127" i="3"/>
  <c r="E118" i="3"/>
  <c r="T118" i="3" s="1"/>
  <c r="S160" i="4"/>
  <c r="S148" i="4"/>
  <c r="S136" i="4"/>
  <c r="S124" i="4"/>
  <c r="S152" i="4"/>
  <c r="T96" i="3"/>
  <c r="T84" i="3"/>
  <c r="T72" i="3"/>
  <c r="T60" i="3"/>
  <c r="L158" i="3"/>
  <c r="L146" i="3"/>
  <c r="L134" i="3"/>
  <c r="L186" i="3" s="1"/>
  <c r="S159" i="4"/>
  <c r="S147" i="4"/>
  <c r="S135" i="4"/>
  <c r="S123" i="4"/>
  <c r="T103" i="3"/>
  <c r="T91" i="3"/>
  <c r="T79" i="3"/>
  <c r="T67" i="3"/>
  <c r="S128" i="4"/>
  <c r="T98" i="3"/>
  <c r="T86" i="3"/>
  <c r="T74" i="3"/>
  <c r="T62" i="3"/>
  <c r="S157" i="4"/>
  <c r="S145" i="4"/>
  <c r="S133" i="4"/>
  <c r="S121" i="4"/>
  <c r="S126" i="4"/>
  <c r="T85" i="3"/>
  <c r="S164" i="4"/>
  <c r="T105" i="3"/>
  <c r="T93" i="3"/>
  <c r="T81" i="3"/>
  <c r="T69" i="3"/>
  <c r="S117" i="4"/>
  <c r="L155" i="3"/>
  <c r="L143" i="3"/>
  <c r="L131" i="3"/>
  <c r="L119" i="3"/>
  <c r="S156" i="4"/>
  <c r="S144" i="4"/>
  <c r="S132" i="4"/>
  <c r="S120" i="4"/>
  <c r="L162" i="3"/>
  <c r="L150" i="3"/>
  <c r="T150" i="3" s="1"/>
  <c r="L138" i="3"/>
  <c r="T138" i="3" s="1"/>
  <c r="L126" i="3"/>
  <c r="S155" i="4"/>
  <c r="S143" i="4"/>
  <c r="S131" i="4"/>
  <c r="S119" i="4"/>
  <c r="T66" i="3"/>
  <c r="L125" i="3"/>
  <c r="S153" i="4"/>
  <c r="L157" i="3"/>
  <c r="L145" i="3"/>
  <c r="L133" i="3"/>
  <c r="T133" i="3" s="1"/>
  <c r="L121" i="3"/>
  <c r="L173" i="3" s="1"/>
  <c r="S154" i="4"/>
  <c r="S142" i="4"/>
  <c r="S130" i="4"/>
  <c r="S118" i="4"/>
  <c r="T117" i="3"/>
  <c r="T154" i="3"/>
  <c r="T136" i="3"/>
  <c r="T160" i="3"/>
  <c r="T130" i="3"/>
  <c r="T148" i="3"/>
  <c r="T142" i="3"/>
  <c r="T124" i="3"/>
  <c r="T141" i="3"/>
  <c r="T153" i="3"/>
  <c r="T147" i="3"/>
  <c r="T159" i="3"/>
  <c r="T135" i="3"/>
  <c r="T123" i="3"/>
  <c r="T129" i="3"/>
  <c r="T83" i="3"/>
  <c r="T89" i="3"/>
  <c r="T77" i="3"/>
  <c r="T71" i="3"/>
  <c r="T101" i="3"/>
  <c r="T65" i="3"/>
  <c r="T119" i="3"/>
  <c r="T95" i="3"/>
  <c r="T58" i="3"/>
  <c r="T100" i="3"/>
  <c r="T94" i="3"/>
  <c r="T88" i="3"/>
  <c r="T82" i="3"/>
  <c r="T76" i="3"/>
  <c r="T70" i="3"/>
  <c r="T64" i="3"/>
  <c r="T122" i="3"/>
  <c r="T120" i="3"/>
  <c r="T164" i="3"/>
  <c r="T163" i="3"/>
  <c r="T162" i="3"/>
  <c r="T161" i="3"/>
  <c r="T158" i="3"/>
  <c r="T157" i="3"/>
  <c r="T156" i="3"/>
  <c r="T155" i="3"/>
  <c r="T152" i="3"/>
  <c r="T149" i="3"/>
  <c r="T146" i="3"/>
  <c r="T145" i="3"/>
  <c r="T144" i="3"/>
  <c r="T143" i="3"/>
  <c r="T140" i="3"/>
  <c r="T139" i="3"/>
  <c r="T137" i="3"/>
  <c r="T134" i="3"/>
  <c r="T132" i="3"/>
  <c r="T131" i="3"/>
  <c r="T128" i="3"/>
  <c r="T127" i="3"/>
  <c r="T126" i="3"/>
  <c r="T125" i="3"/>
  <c r="Q173" i="3"/>
  <c r="K180" i="3"/>
  <c r="C182" i="3"/>
  <c r="N183" i="3"/>
  <c r="N187" i="3"/>
  <c r="F193" i="3"/>
  <c r="C198" i="3"/>
  <c r="O202" i="3"/>
  <c r="L210" i="3"/>
  <c r="C214" i="3"/>
  <c r="C216" i="3"/>
  <c r="C215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D169" i="3"/>
  <c r="E169" i="3"/>
  <c r="F169" i="3"/>
  <c r="G169" i="3"/>
  <c r="H169" i="3"/>
  <c r="I169" i="3"/>
  <c r="K169" i="3"/>
  <c r="J169" i="3"/>
  <c r="L169" i="3"/>
  <c r="M169" i="3"/>
  <c r="N169" i="3"/>
  <c r="O169" i="3"/>
  <c r="P169" i="3"/>
  <c r="Q169" i="3"/>
  <c r="R169" i="3"/>
  <c r="S169" i="3"/>
  <c r="D170" i="3"/>
  <c r="F170" i="3"/>
  <c r="G170" i="3"/>
  <c r="H170" i="3"/>
  <c r="I170" i="3"/>
  <c r="K170" i="3"/>
  <c r="J170" i="3"/>
  <c r="L170" i="3"/>
  <c r="M170" i="3"/>
  <c r="N170" i="3"/>
  <c r="O170" i="3"/>
  <c r="P170" i="3"/>
  <c r="Q170" i="3"/>
  <c r="R170" i="3"/>
  <c r="S170" i="3"/>
  <c r="D171" i="3"/>
  <c r="E171" i="3"/>
  <c r="F171" i="3"/>
  <c r="G171" i="3"/>
  <c r="H171" i="3"/>
  <c r="I171" i="3"/>
  <c r="K171" i="3"/>
  <c r="J171" i="3"/>
  <c r="L171" i="3"/>
  <c r="M171" i="3"/>
  <c r="N171" i="3"/>
  <c r="O171" i="3"/>
  <c r="P171" i="3"/>
  <c r="Q171" i="3"/>
  <c r="R171" i="3"/>
  <c r="S171" i="3"/>
  <c r="D172" i="3"/>
  <c r="E172" i="3"/>
  <c r="F172" i="3"/>
  <c r="G172" i="3"/>
  <c r="H172" i="3"/>
  <c r="I172" i="3"/>
  <c r="K172" i="3"/>
  <c r="J172" i="3"/>
  <c r="L172" i="3"/>
  <c r="M172" i="3"/>
  <c r="N172" i="3"/>
  <c r="O172" i="3"/>
  <c r="P172" i="3"/>
  <c r="Q172" i="3"/>
  <c r="R172" i="3"/>
  <c r="S172" i="3"/>
  <c r="D173" i="3"/>
  <c r="E173" i="3"/>
  <c r="F173" i="3"/>
  <c r="G173" i="3"/>
  <c r="H173" i="3"/>
  <c r="I173" i="3"/>
  <c r="K173" i="3"/>
  <c r="J173" i="3"/>
  <c r="M173" i="3"/>
  <c r="N173" i="3"/>
  <c r="O173" i="3"/>
  <c r="P173" i="3"/>
  <c r="R173" i="3"/>
  <c r="S173" i="3"/>
  <c r="D174" i="3"/>
  <c r="E174" i="3"/>
  <c r="F174" i="3"/>
  <c r="G174" i="3"/>
  <c r="H174" i="3"/>
  <c r="I174" i="3"/>
  <c r="K174" i="3"/>
  <c r="J174" i="3"/>
  <c r="M174" i="3"/>
  <c r="N174" i="3"/>
  <c r="O174" i="3"/>
  <c r="P174" i="3"/>
  <c r="Q174" i="3"/>
  <c r="R174" i="3"/>
  <c r="S174" i="3"/>
  <c r="D175" i="3"/>
  <c r="E175" i="3"/>
  <c r="F175" i="3"/>
  <c r="G175" i="3"/>
  <c r="H175" i="3"/>
  <c r="I175" i="3"/>
  <c r="K175" i="3"/>
  <c r="J175" i="3"/>
  <c r="L175" i="3"/>
  <c r="M175" i="3"/>
  <c r="N175" i="3"/>
  <c r="O175" i="3"/>
  <c r="P175" i="3"/>
  <c r="Q175" i="3"/>
  <c r="R175" i="3"/>
  <c r="S175" i="3"/>
  <c r="D176" i="3"/>
  <c r="E176" i="3"/>
  <c r="F176" i="3"/>
  <c r="G176" i="3"/>
  <c r="H176" i="3"/>
  <c r="I176" i="3"/>
  <c r="K176" i="3"/>
  <c r="J176" i="3"/>
  <c r="L176" i="3"/>
  <c r="M176" i="3"/>
  <c r="N176" i="3"/>
  <c r="O176" i="3"/>
  <c r="P176" i="3"/>
  <c r="Q176" i="3"/>
  <c r="R176" i="3"/>
  <c r="S176" i="3"/>
  <c r="D177" i="3"/>
  <c r="E177" i="3"/>
  <c r="F177" i="3"/>
  <c r="G177" i="3"/>
  <c r="H177" i="3"/>
  <c r="I177" i="3"/>
  <c r="K177" i="3"/>
  <c r="J177" i="3"/>
  <c r="M177" i="3"/>
  <c r="N177" i="3"/>
  <c r="O177" i="3"/>
  <c r="P177" i="3"/>
  <c r="Q177" i="3"/>
  <c r="R177" i="3"/>
  <c r="S177" i="3"/>
  <c r="D178" i="3"/>
  <c r="E178" i="3"/>
  <c r="F178" i="3"/>
  <c r="G178" i="3"/>
  <c r="H178" i="3"/>
  <c r="I178" i="3"/>
  <c r="K178" i="3"/>
  <c r="J178" i="3"/>
  <c r="L178" i="3"/>
  <c r="M178" i="3"/>
  <c r="N178" i="3"/>
  <c r="O178" i="3"/>
  <c r="P178" i="3"/>
  <c r="Q178" i="3"/>
  <c r="R178" i="3"/>
  <c r="S178" i="3"/>
  <c r="D179" i="3"/>
  <c r="E179" i="3"/>
  <c r="F179" i="3"/>
  <c r="G179" i="3"/>
  <c r="H179" i="3"/>
  <c r="I179" i="3"/>
  <c r="K179" i="3"/>
  <c r="J179" i="3"/>
  <c r="M179" i="3"/>
  <c r="N179" i="3"/>
  <c r="O179" i="3"/>
  <c r="P179" i="3"/>
  <c r="Q179" i="3"/>
  <c r="R179" i="3"/>
  <c r="S179" i="3"/>
  <c r="D180" i="3"/>
  <c r="E180" i="3"/>
  <c r="F180" i="3"/>
  <c r="G180" i="3"/>
  <c r="H180" i="3"/>
  <c r="I180" i="3"/>
  <c r="J180" i="3"/>
  <c r="M180" i="3"/>
  <c r="N180" i="3"/>
  <c r="O180" i="3"/>
  <c r="P180" i="3"/>
  <c r="Q180" i="3"/>
  <c r="R180" i="3"/>
  <c r="S180" i="3"/>
  <c r="D181" i="3"/>
  <c r="E181" i="3"/>
  <c r="F181" i="3"/>
  <c r="G181" i="3"/>
  <c r="H181" i="3"/>
  <c r="I181" i="3"/>
  <c r="K181" i="3"/>
  <c r="J181" i="3"/>
  <c r="L181" i="3"/>
  <c r="M181" i="3"/>
  <c r="N181" i="3"/>
  <c r="O181" i="3"/>
  <c r="P181" i="3"/>
  <c r="Q181" i="3"/>
  <c r="R181" i="3"/>
  <c r="S181" i="3"/>
  <c r="D182" i="3"/>
  <c r="E182" i="3"/>
  <c r="F182" i="3"/>
  <c r="G182" i="3"/>
  <c r="H182" i="3"/>
  <c r="I182" i="3"/>
  <c r="K182" i="3"/>
  <c r="J182" i="3"/>
  <c r="L182" i="3"/>
  <c r="M182" i="3"/>
  <c r="N182" i="3"/>
  <c r="O182" i="3"/>
  <c r="P182" i="3"/>
  <c r="Q182" i="3"/>
  <c r="R182" i="3"/>
  <c r="S182" i="3"/>
  <c r="D183" i="3"/>
  <c r="E183" i="3"/>
  <c r="F183" i="3"/>
  <c r="G183" i="3"/>
  <c r="H183" i="3"/>
  <c r="I183" i="3"/>
  <c r="K183" i="3"/>
  <c r="J183" i="3"/>
  <c r="L183" i="3"/>
  <c r="M183" i="3"/>
  <c r="O183" i="3"/>
  <c r="P183" i="3"/>
  <c r="Q183" i="3"/>
  <c r="R183" i="3"/>
  <c r="S183" i="3"/>
  <c r="D184" i="3"/>
  <c r="E184" i="3"/>
  <c r="F184" i="3"/>
  <c r="G184" i="3"/>
  <c r="H184" i="3"/>
  <c r="I184" i="3"/>
  <c r="K184" i="3"/>
  <c r="J184" i="3"/>
  <c r="M184" i="3"/>
  <c r="N184" i="3"/>
  <c r="O184" i="3"/>
  <c r="P184" i="3"/>
  <c r="Q184" i="3"/>
  <c r="R184" i="3"/>
  <c r="S184" i="3"/>
  <c r="D185" i="3"/>
  <c r="E185" i="3"/>
  <c r="F185" i="3"/>
  <c r="G185" i="3"/>
  <c r="H185" i="3"/>
  <c r="I185" i="3"/>
  <c r="K185" i="3"/>
  <c r="J185" i="3"/>
  <c r="M185" i="3"/>
  <c r="N185" i="3"/>
  <c r="O185" i="3"/>
  <c r="P185" i="3"/>
  <c r="Q185" i="3"/>
  <c r="R185" i="3"/>
  <c r="S185" i="3"/>
  <c r="D186" i="3"/>
  <c r="E186" i="3"/>
  <c r="F186" i="3"/>
  <c r="G186" i="3"/>
  <c r="H186" i="3"/>
  <c r="I186" i="3"/>
  <c r="K186" i="3"/>
  <c r="J186" i="3"/>
  <c r="M186" i="3"/>
  <c r="N186" i="3"/>
  <c r="O186" i="3"/>
  <c r="P186" i="3"/>
  <c r="Q186" i="3"/>
  <c r="R186" i="3"/>
  <c r="S186" i="3"/>
  <c r="D187" i="3"/>
  <c r="E187" i="3"/>
  <c r="F187" i="3"/>
  <c r="G187" i="3"/>
  <c r="H187" i="3"/>
  <c r="I187" i="3"/>
  <c r="K187" i="3"/>
  <c r="J187" i="3"/>
  <c r="L187" i="3"/>
  <c r="M187" i="3"/>
  <c r="O187" i="3"/>
  <c r="P187" i="3"/>
  <c r="Q187" i="3"/>
  <c r="R187" i="3"/>
  <c r="S187" i="3"/>
  <c r="D188" i="3"/>
  <c r="E188" i="3"/>
  <c r="F188" i="3"/>
  <c r="G188" i="3"/>
  <c r="H188" i="3"/>
  <c r="I188" i="3"/>
  <c r="K188" i="3"/>
  <c r="J188" i="3"/>
  <c r="L188" i="3"/>
  <c r="M188" i="3"/>
  <c r="N188" i="3"/>
  <c r="O188" i="3"/>
  <c r="P188" i="3"/>
  <c r="Q188" i="3"/>
  <c r="R188" i="3"/>
  <c r="S188" i="3"/>
  <c r="D189" i="3"/>
  <c r="E189" i="3"/>
  <c r="F189" i="3"/>
  <c r="G189" i="3"/>
  <c r="H189" i="3"/>
  <c r="I189" i="3"/>
  <c r="K189" i="3"/>
  <c r="J189" i="3"/>
  <c r="M189" i="3"/>
  <c r="N189" i="3"/>
  <c r="O189" i="3"/>
  <c r="P189" i="3"/>
  <c r="Q189" i="3"/>
  <c r="R189" i="3"/>
  <c r="S189" i="3"/>
  <c r="D190" i="3"/>
  <c r="E190" i="3"/>
  <c r="F190" i="3"/>
  <c r="G190" i="3"/>
  <c r="H190" i="3"/>
  <c r="I190" i="3"/>
  <c r="K190" i="3"/>
  <c r="J190" i="3"/>
  <c r="L190" i="3"/>
  <c r="M190" i="3"/>
  <c r="N190" i="3"/>
  <c r="O190" i="3"/>
  <c r="P190" i="3"/>
  <c r="Q190" i="3"/>
  <c r="R190" i="3"/>
  <c r="S190" i="3"/>
  <c r="D191" i="3"/>
  <c r="E191" i="3"/>
  <c r="F191" i="3"/>
  <c r="G191" i="3"/>
  <c r="H191" i="3"/>
  <c r="I191" i="3"/>
  <c r="K191" i="3"/>
  <c r="J191" i="3"/>
  <c r="L191" i="3"/>
  <c r="M191" i="3"/>
  <c r="N191" i="3"/>
  <c r="O191" i="3"/>
  <c r="P191" i="3"/>
  <c r="Q191" i="3"/>
  <c r="R191" i="3"/>
  <c r="S191" i="3"/>
  <c r="D192" i="3"/>
  <c r="E192" i="3"/>
  <c r="F192" i="3"/>
  <c r="G192" i="3"/>
  <c r="H192" i="3"/>
  <c r="I192" i="3"/>
  <c r="K192" i="3"/>
  <c r="J192" i="3"/>
  <c r="L192" i="3"/>
  <c r="M192" i="3"/>
  <c r="N192" i="3"/>
  <c r="O192" i="3"/>
  <c r="P192" i="3"/>
  <c r="Q192" i="3"/>
  <c r="R192" i="3"/>
  <c r="S192" i="3"/>
  <c r="D193" i="3"/>
  <c r="E193" i="3"/>
  <c r="G193" i="3"/>
  <c r="H193" i="3"/>
  <c r="I193" i="3"/>
  <c r="K193" i="3"/>
  <c r="J193" i="3"/>
  <c r="L193" i="3"/>
  <c r="M193" i="3"/>
  <c r="N193" i="3"/>
  <c r="O193" i="3"/>
  <c r="P193" i="3"/>
  <c r="Q193" i="3"/>
  <c r="R193" i="3"/>
  <c r="S193" i="3"/>
  <c r="D194" i="3"/>
  <c r="E194" i="3"/>
  <c r="F194" i="3"/>
  <c r="G194" i="3"/>
  <c r="H194" i="3"/>
  <c r="I194" i="3"/>
  <c r="K194" i="3"/>
  <c r="J194" i="3"/>
  <c r="L194" i="3"/>
  <c r="M194" i="3"/>
  <c r="N194" i="3"/>
  <c r="O194" i="3"/>
  <c r="P194" i="3"/>
  <c r="Q194" i="3"/>
  <c r="R194" i="3"/>
  <c r="S194" i="3"/>
  <c r="D195" i="3"/>
  <c r="E195" i="3"/>
  <c r="F195" i="3"/>
  <c r="G195" i="3"/>
  <c r="H195" i="3"/>
  <c r="I195" i="3"/>
  <c r="K195" i="3"/>
  <c r="J195" i="3"/>
  <c r="M195" i="3"/>
  <c r="N195" i="3"/>
  <c r="O195" i="3"/>
  <c r="P195" i="3"/>
  <c r="Q195" i="3"/>
  <c r="R195" i="3"/>
  <c r="S195" i="3"/>
  <c r="D196" i="3"/>
  <c r="E196" i="3"/>
  <c r="F196" i="3"/>
  <c r="G196" i="3"/>
  <c r="H196" i="3"/>
  <c r="I196" i="3"/>
  <c r="K196" i="3"/>
  <c r="J196" i="3"/>
  <c r="L196" i="3"/>
  <c r="M196" i="3"/>
  <c r="N196" i="3"/>
  <c r="O196" i="3"/>
  <c r="P196" i="3"/>
  <c r="Q196" i="3"/>
  <c r="R196" i="3"/>
  <c r="S196" i="3"/>
  <c r="D197" i="3"/>
  <c r="E197" i="3"/>
  <c r="F197" i="3"/>
  <c r="G197" i="3"/>
  <c r="H197" i="3"/>
  <c r="I197" i="3"/>
  <c r="K197" i="3"/>
  <c r="J197" i="3"/>
  <c r="M197" i="3"/>
  <c r="N197" i="3"/>
  <c r="O197" i="3"/>
  <c r="P197" i="3"/>
  <c r="Q197" i="3"/>
  <c r="R197" i="3"/>
  <c r="S197" i="3"/>
  <c r="D198" i="3"/>
  <c r="E198" i="3"/>
  <c r="F198" i="3"/>
  <c r="G198" i="3"/>
  <c r="H198" i="3"/>
  <c r="I198" i="3"/>
  <c r="K198" i="3"/>
  <c r="J198" i="3"/>
  <c r="M198" i="3"/>
  <c r="N198" i="3"/>
  <c r="O198" i="3"/>
  <c r="P198" i="3"/>
  <c r="Q198" i="3"/>
  <c r="R198" i="3"/>
  <c r="S198" i="3"/>
  <c r="D199" i="3"/>
  <c r="E199" i="3"/>
  <c r="F199" i="3"/>
  <c r="G199" i="3"/>
  <c r="H199" i="3"/>
  <c r="I199" i="3"/>
  <c r="K199" i="3"/>
  <c r="J199" i="3"/>
  <c r="L199" i="3"/>
  <c r="M199" i="3"/>
  <c r="N199" i="3"/>
  <c r="O199" i="3"/>
  <c r="P199" i="3"/>
  <c r="Q199" i="3"/>
  <c r="R199" i="3"/>
  <c r="S199" i="3"/>
  <c r="D200" i="3"/>
  <c r="E200" i="3"/>
  <c r="F200" i="3"/>
  <c r="G200" i="3"/>
  <c r="H200" i="3"/>
  <c r="I200" i="3"/>
  <c r="K200" i="3"/>
  <c r="J200" i="3"/>
  <c r="L200" i="3"/>
  <c r="M200" i="3"/>
  <c r="N200" i="3"/>
  <c r="O200" i="3"/>
  <c r="P200" i="3"/>
  <c r="Q200" i="3"/>
  <c r="R200" i="3"/>
  <c r="S200" i="3"/>
  <c r="D201" i="3"/>
  <c r="E201" i="3"/>
  <c r="F201" i="3"/>
  <c r="G201" i="3"/>
  <c r="H201" i="3"/>
  <c r="I201" i="3"/>
  <c r="K201" i="3"/>
  <c r="J201" i="3"/>
  <c r="L201" i="3"/>
  <c r="M201" i="3"/>
  <c r="N201" i="3"/>
  <c r="O201" i="3"/>
  <c r="P201" i="3"/>
  <c r="Q201" i="3"/>
  <c r="R201" i="3"/>
  <c r="S201" i="3"/>
  <c r="D202" i="3"/>
  <c r="E202" i="3"/>
  <c r="F202" i="3"/>
  <c r="G202" i="3"/>
  <c r="H202" i="3"/>
  <c r="I202" i="3"/>
  <c r="K202" i="3"/>
  <c r="J202" i="3"/>
  <c r="L202" i="3"/>
  <c r="M202" i="3"/>
  <c r="N202" i="3"/>
  <c r="P202" i="3"/>
  <c r="Q202" i="3"/>
  <c r="R202" i="3"/>
  <c r="S202" i="3"/>
  <c r="D203" i="3"/>
  <c r="E203" i="3"/>
  <c r="F203" i="3"/>
  <c r="G203" i="3"/>
  <c r="H203" i="3"/>
  <c r="I203" i="3"/>
  <c r="K203" i="3"/>
  <c r="J203" i="3"/>
  <c r="M203" i="3"/>
  <c r="N203" i="3"/>
  <c r="O203" i="3"/>
  <c r="P203" i="3"/>
  <c r="Q203" i="3"/>
  <c r="R203" i="3"/>
  <c r="S203" i="3"/>
  <c r="D204" i="3"/>
  <c r="E204" i="3"/>
  <c r="F204" i="3"/>
  <c r="G204" i="3"/>
  <c r="H204" i="3"/>
  <c r="I204" i="3"/>
  <c r="K204" i="3"/>
  <c r="J204" i="3"/>
  <c r="L204" i="3"/>
  <c r="M204" i="3"/>
  <c r="N204" i="3"/>
  <c r="O204" i="3"/>
  <c r="P204" i="3"/>
  <c r="Q204" i="3"/>
  <c r="R204" i="3"/>
  <c r="S204" i="3"/>
  <c r="D205" i="3"/>
  <c r="E205" i="3"/>
  <c r="F205" i="3"/>
  <c r="G205" i="3"/>
  <c r="H205" i="3"/>
  <c r="I205" i="3"/>
  <c r="K205" i="3"/>
  <c r="J205" i="3"/>
  <c r="L205" i="3"/>
  <c r="M205" i="3"/>
  <c r="N205" i="3"/>
  <c r="O205" i="3"/>
  <c r="P205" i="3"/>
  <c r="Q205" i="3"/>
  <c r="R205" i="3"/>
  <c r="S205" i="3"/>
  <c r="D206" i="3"/>
  <c r="E206" i="3"/>
  <c r="F206" i="3"/>
  <c r="G206" i="3"/>
  <c r="H206" i="3"/>
  <c r="I206" i="3"/>
  <c r="K206" i="3"/>
  <c r="J206" i="3"/>
  <c r="L206" i="3"/>
  <c r="M206" i="3"/>
  <c r="N206" i="3"/>
  <c r="O206" i="3"/>
  <c r="P206" i="3"/>
  <c r="Q206" i="3"/>
  <c r="R206" i="3"/>
  <c r="S206" i="3"/>
  <c r="D207" i="3"/>
  <c r="E207" i="3"/>
  <c r="F207" i="3"/>
  <c r="G207" i="3"/>
  <c r="H207" i="3"/>
  <c r="I207" i="3"/>
  <c r="K207" i="3"/>
  <c r="J207" i="3"/>
  <c r="L207" i="3"/>
  <c r="M207" i="3"/>
  <c r="N207" i="3"/>
  <c r="O207" i="3"/>
  <c r="P207" i="3"/>
  <c r="Q207" i="3"/>
  <c r="R207" i="3"/>
  <c r="S207" i="3"/>
  <c r="D208" i="3"/>
  <c r="E208" i="3"/>
  <c r="F208" i="3"/>
  <c r="G208" i="3"/>
  <c r="H208" i="3"/>
  <c r="I208" i="3"/>
  <c r="K208" i="3"/>
  <c r="J208" i="3"/>
  <c r="M208" i="3"/>
  <c r="N208" i="3"/>
  <c r="O208" i="3"/>
  <c r="P208" i="3"/>
  <c r="Q208" i="3"/>
  <c r="R208" i="3"/>
  <c r="S208" i="3"/>
  <c r="D209" i="3"/>
  <c r="E209" i="3"/>
  <c r="F209" i="3"/>
  <c r="G209" i="3"/>
  <c r="H209" i="3"/>
  <c r="I209" i="3"/>
  <c r="K209" i="3"/>
  <c r="J209" i="3"/>
  <c r="L209" i="3"/>
  <c r="M209" i="3"/>
  <c r="N209" i="3"/>
  <c r="O209" i="3"/>
  <c r="P209" i="3"/>
  <c r="Q209" i="3"/>
  <c r="R209" i="3"/>
  <c r="S209" i="3"/>
  <c r="D210" i="3"/>
  <c r="E210" i="3"/>
  <c r="F210" i="3"/>
  <c r="G210" i="3"/>
  <c r="H210" i="3"/>
  <c r="I210" i="3"/>
  <c r="K210" i="3"/>
  <c r="J210" i="3"/>
  <c r="M210" i="3"/>
  <c r="N210" i="3"/>
  <c r="O210" i="3"/>
  <c r="P210" i="3"/>
  <c r="Q210" i="3"/>
  <c r="R210" i="3"/>
  <c r="S210" i="3"/>
  <c r="D211" i="3"/>
  <c r="E211" i="3"/>
  <c r="F211" i="3"/>
  <c r="G211" i="3"/>
  <c r="H211" i="3"/>
  <c r="I211" i="3"/>
  <c r="K211" i="3"/>
  <c r="J211" i="3"/>
  <c r="L211" i="3"/>
  <c r="M211" i="3"/>
  <c r="N211" i="3"/>
  <c r="O211" i="3"/>
  <c r="P211" i="3"/>
  <c r="Q211" i="3"/>
  <c r="R211" i="3"/>
  <c r="S211" i="3"/>
  <c r="D212" i="3"/>
  <c r="E212" i="3"/>
  <c r="F212" i="3"/>
  <c r="G212" i="3"/>
  <c r="H212" i="3"/>
  <c r="I212" i="3"/>
  <c r="K212" i="3"/>
  <c r="J212" i="3"/>
  <c r="L212" i="3"/>
  <c r="M212" i="3"/>
  <c r="N212" i="3"/>
  <c r="O212" i="3"/>
  <c r="P212" i="3"/>
  <c r="Q212" i="3"/>
  <c r="R212" i="3"/>
  <c r="S212" i="3"/>
  <c r="D213" i="3"/>
  <c r="E213" i="3"/>
  <c r="F213" i="3"/>
  <c r="G213" i="3"/>
  <c r="H213" i="3"/>
  <c r="I213" i="3"/>
  <c r="K213" i="3"/>
  <c r="J213" i="3"/>
  <c r="M213" i="3"/>
  <c r="N213" i="3"/>
  <c r="O213" i="3"/>
  <c r="P213" i="3"/>
  <c r="Q213" i="3"/>
  <c r="R213" i="3"/>
  <c r="S213" i="3"/>
  <c r="D214" i="3"/>
  <c r="E214" i="3"/>
  <c r="F214" i="3"/>
  <c r="G214" i="3"/>
  <c r="H214" i="3"/>
  <c r="I214" i="3"/>
  <c r="K214" i="3"/>
  <c r="J214" i="3"/>
  <c r="L214" i="3"/>
  <c r="M214" i="3"/>
  <c r="N214" i="3"/>
  <c r="O214" i="3"/>
  <c r="P214" i="3"/>
  <c r="Q214" i="3"/>
  <c r="R214" i="3"/>
  <c r="S214" i="3"/>
  <c r="D215" i="3"/>
  <c r="E215" i="3"/>
  <c r="F215" i="3"/>
  <c r="G215" i="3"/>
  <c r="H215" i="3"/>
  <c r="I215" i="3"/>
  <c r="K215" i="3"/>
  <c r="J215" i="3"/>
  <c r="M215" i="3"/>
  <c r="N215" i="3"/>
  <c r="O215" i="3"/>
  <c r="P215" i="3"/>
  <c r="Q215" i="3"/>
  <c r="R215" i="3"/>
  <c r="S215" i="3"/>
  <c r="D216" i="3"/>
  <c r="E216" i="3"/>
  <c r="F216" i="3"/>
  <c r="G216" i="3"/>
  <c r="H216" i="3"/>
  <c r="I216" i="3"/>
  <c r="K216" i="3"/>
  <c r="J216" i="3"/>
  <c r="L216" i="3"/>
  <c r="M216" i="3"/>
  <c r="N216" i="3"/>
  <c r="O216" i="3"/>
  <c r="P216" i="3"/>
  <c r="Q216" i="3"/>
  <c r="R216" i="3"/>
  <c r="S216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169" i="3"/>
  <c r="E170" i="3" l="1"/>
  <c r="T121" i="3"/>
  <c r="L174" i="3"/>
  <c r="L184" i="3"/>
  <c r="L213" i="3"/>
  <c r="L177" i="3"/>
  <c r="L195" i="3"/>
  <c r="L203" i="3"/>
  <c r="L185" i="3"/>
  <c r="L208" i="3"/>
  <c r="L180" i="3"/>
  <c r="L197" i="3"/>
  <c r="L189" i="3"/>
  <c r="L215" i="3"/>
  <c r="L198" i="3"/>
  <c r="L17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Sanchez</author>
  </authors>
  <commentList>
    <comment ref="C1" authorId="0" shapeId="0" xr:uid="{BB3718E1-B4C6-490C-9F3F-FAD4F87133FF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Los parámetros de, fecha, hora, latitud y longitud son fundamentales para toda matriz de normalización independientemente de la disciplina q se esté trabajando</t>
        </r>
      </text>
    </comment>
    <comment ref="G1" authorId="0" shapeId="0" xr:uid="{93817453-10AD-444C-BC8A-194EA0B56F36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En el caso de aguas de lastre, se debe colocar la identificacion del buque y el encabezado debera ir así: Id_buque [OMI] </t>
        </r>
      </text>
    </comment>
    <comment ref="H1" authorId="0" shapeId="0" xr:uid="{CBB37384-D165-434D-B20D-1C8B6F580E98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Desconozco si este parámetro aplique para datos biológicos, creería que si ya que en algunos datos historicos he observado muestros a diferentes profundidades</t>
        </r>
      </text>
    </comment>
  </commentList>
</comments>
</file>

<file path=xl/sharedStrings.xml><?xml version="1.0" encoding="utf-8"?>
<sst xmlns="http://schemas.openxmlformats.org/spreadsheetml/2006/main" count="2236" uniqueCount="337">
  <si>
    <t>Anabaena</t>
  </si>
  <si>
    <t>Asteriollenopsis</t>
  </si>
  <si>
    <t>Bacteriastrum</t>
  </si>
  <si>
    <t>Biddulphia</t>
  </si>
  <si>
    <t>Blepharocysta</t>
  </si>
  <si>
    <t>Ceratium</t>
  </si>
  <si>
    <t>cf. Alexandrium</t>
  </si>
  <si>
    <t>cf. Dityocha</t>
  </si>
  <si>
    <t>cf. Plagiotropis</t>
  </si>
  <si>
    <t>Chaetoceros</t>
  </si>
  <si>
    <t>Coscinodiscus</t>
  </si>
  <si>
    <t>Dactyliosolen</t>
  </si>
  <si>
    <t>Ditylum</t>
  </si>
  <si>
    <t>Eucampia</t>
  </si>
  <si>
    <t>Gonyaulax</t>
  </si>
  <si>
    <t>Guinardia</t>
  </si>
  <si>
    <t>Hemiaulus</t>
  </si>
  <si>
    <t>Hemidiscus</t>
  </si>
  <si>
    <t>Leptocylindrus</t>
  </si>
  <si>
    <t>Lioloma</t>
  </si>
  <si>
    <t>Lithodesmium</t>
  </si>
  <si>
    <t>Melosira</t>
  </si>
  <si>
    <t>N.D.1</t>
  </si>
  <si>
    <t>Navicula</t>
  </si>
  <si>
    <t>Neocaliptrella</t>
  </si>
  <si>
    <t>Nitzschia</t>
  </si>
  <si>
    <t>Odontella</t>
  </si>
  <si>
    <t>Oscillatoria</t>
  </si>
  <si>
    <t>Plaurosigma</t>
  </si>
  <si>
    <t>Protoperidinium</t>
  </si>
  <si>
    <t>Pseudonitzschia</t>
  </si>
  <si>
    <t>Pyrocistis cf. Noctiluca</t>
  </si>
  <si>
    <t>Rhizosolenia</t>
  </si>
  <si>
    <t>Skeletonema</t>
  </si>
  <si>
    <t>Thalassionema</t>
  </si>
  <si>
    <t>Thalassiosira</t>
  </si>
  <si>
    <t>Triceratium</t>
  </si>
  <si>
    <t>GRUPOS/EST</t>
  </si>
  <si>
    <t>Alexandrium</t>
  </si>
  <si>
    <t>Bacillaria paxillifer</t>
  </si>
  <si>
    <t>Cymatosira</t>
  </si>
  <si>
    <t>Dinophysis</t>
  </si>
  <si>
    <t>Ornithocercus</t>
  </si>
  <si>
    <t>Paralia</t>
  </si>
  <si>
    <t>Peridinium</t>
  </si>
  <si>
    <t>Phalacroma</t>
  </si>
  <si>
    <t>Plagiotropis</t>
  </si>
  <si>
    <t>Proceratium</t>
  </si>
  <si>
    <t>Protoceratium</t>
  </si>
  <si>
    <t>Estación 34-1 Baja</t>
  </si>
  <si>
    <t>Estación 34-10 Baja</t>
  </si>
  <si>
    <t>Estación 34-5 Baja</t>
  </si>
  <si>
    <t>Estación 34A1 Baja</t>
  </si>
  <si>
    <t>Estación 34A5 Baja</t>
  </si>
  <si>
    <t>Estación 34A10 Baja</t>
  </si>
  <si>
    <t>Estación 34B1 Baja</t>
  </si>
  <si>
    <t>Estación 34B5 Baja</t>
  </si>
  <si>
    <t>Estación 34C 1 Baja</t>
  </si>
  <si>
    <t>Estación 34B10 Baja</t>
  </si>
  <si>
    <t>Estación 34C5 Baja</t>
  </si>
  <si>
    <t>Estación 34C10 Baja</t>
  </si>
  <si>
    <t>Estación 34D1 Baja</t>
  </si>
  <si>
    <t>Estación 34D5 Baja</t>
  </si>
  <si>
    <t>Estación 34D10 Baja</t>
  </si>
  <si>
    <t>Estación 35 2 Baja</t>
  </si>
  <si>
    <t>Estación 35 5 Baja</t>
  </si>
  <si>
    <t>Estación 35 10 Baja</t>
  </si>
  <si>
    <t>At= Area fondo cámara (mm2):</t>
  </si>
  <si>
    <t>Af= Área del campo (mm2):</t>
  </si>
  <si>
    <t>f= N° campos:</t>
  </si>
  <si>
    <t>V= Alicuota (L):</t>
  </si>
  <si>
    <t>Densidad por camara por alicuota</t>
  </si>
  <si>
    <t>DENSIDAD FINAL</t>
  </si>
  <si>
    <t>Número de celulas x litro muestreado Cel/L=</t>
  </si>
  <si>
    <t>(Densidad*V')/(V''*V''')</t>
  </si>
  <si>
    <t>V'= Vol. Muestra concentrada (L):</t>
  </si>
  <si>
    <t>V''= Alicuota (L):</t>
  </si>
  <si>
    <t>V'''= Vol. Muestreado (L):</t>
  </si>
  <si>
    <t>Estación 34-1 Alta</t>
  </si>
  <si>
    <t>Estación 34-5 Alta</t>
  </si>
  <si>
    <t>Estación 34-10 Alta</t>
  </si>
  <si>
    <t>Estación 34A1 Alta</t>
  </si>
  <si>
    <t>Estación 34A5 Alta</t>
  </si>
  <si>
    <t>Estación 34A10 Alta</t>
  </si>
  <si>
    <t>Estación 34B1 Alta</t>
  </si>
  <si>
    <t>Estación 34B5 Alta</t>
  </si>
  <si>
    <t>Estación 34B10 Alta</t>
  </si>
  <si>
    <t>Estación 34C5 Alta</t>
  </si>
  <si>
    <t>Estación 34C10 Alta</t>
  </si>
  <si>
    <t>Estación 34D1 Alta</t>
  </si>
  <si>
    <t>Estación 34D5 Alta</t>
  </si>
  <si>
    <t>Estación 34D10 Alta</t>
  </si>
  <si>
    <t>Estación 35 2 Alta</t>
  </si>
  <si>
    <t>Estación 35 5 Alta</t>
  </si>
  <si>
    <t>Estación 35 10 Alta</t>
  </si>
  <si>
    <t>Cel/L</t>
  </si>
  <si>
    <t>Cel/m3</t>
  </si>
  <si>
    <t>Marea</t>
  </si>
  <si>
    <t>Baja</t>
  </si>
  <si>
    <t>Alta</t>
  </si>
  <si>
    <t xml:space="preserve">E34-1 </t>
  </si>
  <si>
    <t>E34-5</t>
  </si>
  <si>
    <t>E34-10</t>
  </si>
  <si>
    <t>E34A1</t>
  </si>
  <si>
    <t>E34A5</t>
  </si>
  <si>
    <t>E34A10</t>
  </si>
  <si>
    <t>E34B1</t>
  </si>
  <si>
    <t>E34B5</t>
  </si>
  <si>
    <t>E34B10</t>
  </si>
  <si>
    <t>E34C5</t>
  </si>
  <si>
    <t>E34C10</t>
  </si>
  <si>
    <t>E34D1</t>
  </si>
  <si>
    <t>E34D5</t>
  </si>
  <si>
    <t>E34D10</t>
  </si>
  <si>
    <t>E35-2</t>
  </si>
  <si>
    <t>E35-5</t>
  </si>
  <si>
    <t>E35-10</t>
  </si>
  <si>
    <t xml:space="preserve">B34-1 </t>
  </si>
  <si>
    <t>B34-5</t>
  </si>
  <si>
    <t>B34-10</t>
  </si>
  <si>
    <t>B34A1</t>
  </si>
  <si>
    <t>B34A5</t>
  </si>
  <si>
    <t>B34A10</t>
  </si>
  <si>
    <t>B34B1</t>
  </si>
  <si>
    <t>B34B5</t>
  </si>
  <si>
    <t>B34B10</t>
  </si>
  <si>
    <t>B34C5</t>
  </si>
  <si>
    <t>B34C10</t>
  </si>
  <si>
    <t>B34D1</t>
  </si>
  <si>
    <t>B34D5</t>
  </si>
  <si>
    <t>B34D10</t>
  </si>
  <si>
    <t>B35-2</t>
  </si>
  <si>
    <t>B35-5</t>
  </si>
  <si>
    <t>B35-10</t>
  </si>
  <si>
    <t xml:space="preserve">A34-1 </t>
  </si>
  <si>
    <t>A34-5</t>
  </si>
  <si>
    <t>A34-10</t>
  </si>
  <si>
    <t>A34A1</t>
  </si>
  <si>
    <t>A34A5</t>
  </si>
  <si>
    <t>A34A10</t>
  </si>
  <si>
    <t>A34B1</t>
  </si>
  <si>
    <t>A34B5</t>
  </si>
  <si>
    <t>A34B10</t>
  </si>
  <si>
    <t>A34C5</t>
  </si>
  <si>
    <t>A34C10</t>
  </si>
  <si>
    <t>A34D1</t>
  </si>
  <si>
    <t>A34D5</t>
  </si>
  <si>
    <t>A34D10</t>
  </si>
  <si>
    <t>A35-2</t>
  </si>
  <si>
    <t>A35-5</t>
  </si>
  <si>
    <t>A35-10</t>
  </si>
  <si>
    <t xml:space="preserve">Transparencia </t>
  </si>
  <si>
    <t xml:space="preserve">Conductividad </t>
  </si>
  <si>
    <t>Salinidad</t>
  </si>
  <si>
    <t>pH</t>
  </si>
  <si>
    <r>
      <t>[NH</t>
    </r>
    <r>
      <rPr>
        <b/>
        <vertAlign val="subscript"/>
        <sz val="10"/>
        <color indexed="8"/>
        <rFont val="Calibri"/>
        <family val="2"/>
      </rPr>
      <t>4</t>
    </r>
    <r>
      <rPr>
        <b/>
        <sz val="10"/>
        <color indexed="8"/>
        <rFont val="Calibri"/>
        <family val="2"/>
      </rPr>
      <t>]</t>
    </r>
    <r>
      <rPr>
        <b/>
        <vertAlign val="superscript"/>
        <sz val="10"/>
        <color indexed="8"/>
        <rFont val="Calibri"/>
        <family val="2"/>
      </rPr>
      <t>+</t>
    </r>
  </si>
  <si>
    <r>
      <t>[NO</t>
    </r>
    <r>
      <rPr>
        <b/>
        <vertAlign val="sub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>]</t>
    </r>
    <r>
      <rPr>
        <b/>
        <vertAlign val="superscript"/>
        <sz val="10"/>
        <color indexed="8"/>
        <rFont val="Calibri"/>
        <family val="2"/>
      </rPr>
      <t>-</t>
    </r>
    <r>
      <rPr>
        <b/>
        <sz val="10"/>
        <color indexed="8"/>
        <rFont val="Calibri"/>
        <family val="2"/>
      </rPr>
      <t xml:space="preserve"> </t>
    </r>
  </si>
  <si>
    <r>
      <t>[NO</t>
    </r>
    <r>
      <rPr>
        <b/>
        <vertAlign val="subscript"/>
        <sz val="10"/>
        <color indexed="8"/>
        <rFont val="Calibri"/>
        <family val="2"/>
      </rPr>
      <t>3</t>
    </r>
    <r>
      <rPr>
        <b/>
        <sz val="10"/>
        <color indexed="8"/>
        <rFont val="Calibri"/>
        <family val="2"/>
      </rPr>
      <t>]</t>
    </r>
    <r>
      <rPr>
        <b/>
        <vertAlign val="superscript"/>
        <sz val="10"/>
        <color indexed="8"/>
        <rFont val="Calibri"/>
        <family val="2"/>
      </rPr>
      <t>-</t>
    </r>
    <r>
      <rPr>
        <b/>
        <sz val="10"/>
        <color indexed="8"/>
        <rFont val="Calibri"/>
        <family val="2"/>
      </rPr>
      <t xml:space="preserve">  </t>
    </r>
  </si>
  <si>
    <r>
      <t>[PO</t>
    </r>
    <r>
      <rPr>
        <b/>
        <vertAlign val="subscript"/>
        <sz val="10"/>
        <color indexed="8"/>
        <rFont val="Calibri"/>
        <family val="2"/>
      </rPr>
      <t>4</t>
    </r>
    <r>
      <rPr>
        <b/>
        <sz val="10"/>
        <color indexed="8"/>
        <rFont val="Calibri"/>
        <family val="2"/>
      </rPr>
      <t>]</t>
    </r>
    <r>
      <rPr>
        <b/>
        <vertAlign val="superscript"/>
        <sz val="10"/>
        <color indexed="8"/>
        <rFont val="Calibri"/>
        <family val="2"/>
      </rPr>
      <t>-3</t>
    </r>
    <r>
      <rPr>
        <b/>
        <sz val="10"/>
        <color indexed="8"/>
        <rFont val="Calibri"/>
        <family val="2"/>
      </rPr>
      <t xml:space="preserve"> </t>
    </r>
  </si>
  <si>
    <r>
      <t>[SiO</t>
    </r>
    <r>
      <rPr>
        <b/>
        <vertAlign val="subscript"/>
        <sz val="10"/>
        <color indexed="8"/>
        <rFont val="Calibri"/>
        <family val="2"/>
      </rPr>
      <t>3</t>
    </r>
    <r>
      <rPr>
        <b/>
        <sz val="10"/>
        <color indexed="8"/>
        <rFont val="Calibri"/>
        <family val="2"/>
      </rPr>
      <t>]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 xml:space="preserve"> </t>
    </r>
  </si>
  <si>
    <t xml:space="preserve">Clorofila </t>
  </si>
  <si>
    <t>SS</t>
  </si>
  <si>
    <t>BioVolumen_300um</t>
  </si>
  <si>
    <t>Peso.Humedo_300um</t>
  </si>
  <si>
    <t>Peso.Seco_300um</t>
  </si>
  <si>
    <t>Peso.Sin.Ceniza_300um</t>
  </si>
  <si>
    <t>BioVolumen_500um</t>
  </si>
  <si>
    <t>Peso.Humedo_500um</t>
  </si>
  <si>
    <t>Peso.Seco_500um</t>
  </si>
  <si>
    <t>Peso.Sin.Ceniza_500um</t>
  </si>
  <si>
    <t>NA</t>
  </si>
  <si>
    <t>group: 34-1</t>
  </si>
  <si>
    <t>group: 34-10</t>
  </si>
  <si>
    <t>group: 34-5</t>
  </si>
  <si>
    <t>group: 34A-1</t>
  </si>
  <si>
    <t>NULL</t>
  </si>
  <si>
    <t>group: 34B-5</t>
  </si>
  <si>
    <t>group: 34C-1</t>
  </si>
  <si>
    <t>group: 34C-10</t>
  </si>
  <si>
    <t>group: 34D-1</t>
  </si>
  <si>
    <t>group: 34D-5</t>
  </si>
  <si>
    <t>group: 35-10</t>
  </si>
  <si>
    <t>group: 35-2</t>
  </si>
  <si>
    <t>group: 35-5</t>
  </si>
  <si>
    <t>group: 35_2</t>
  </si>
  <si>
    <t>Sal_mean</t>
  </si>
  <si>
    <t>Sal_max</t>
  </si>
  <si>
    <t>Sal_min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</si>
  <si>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</si>
  <si>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</si>
  <si>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</si>
  <si>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</si>
  <si>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</si>
  <si>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</si>
  <si>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</si>
  <si>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</si>
  <si>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</si>
  <si>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</si>
  <si>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</si>
  <si>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</si>
  <si>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</si>
  <si>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Estacion*</t>
  </si>
  <si>
    <t>NaN</t>
  </si>
  <si>
    <t>Marea*</t>
  </si>
  <si>
    <t>Temperatura</t>
  </si>
  <si>
    <t>Profundidad</t>
  </si>
  <si>
    <t>Temp2</t>
  </si>
  <si>
    <t>-----------</t>
  </si>
  <si>
    <t>-----</t>
  </si>
  <si>
    <t>---</t>
  </si>
  <si>
    <t>------</t>
  </si>
  <si>
    <t>-------</t>
  </si>
  <si>
    <t>--------</t>
  </si>
  <si>
    <t>---------</t>
  </si>
  <si>
    <t>group: 34A-</t>
  </si>
  <si>
    <t>group: 34B-</t>
  </si>
  <si>
    <t>group: 34C-</t>
  </si>
  <si>
    <t>group: 34C_</t>
  </si>
  <si>
    <t>group: 34D-</t>
  </si>
  <si>
    <t>max r</t>
  </si>
  <si>
    <t>ange</t>
  </si>
  <si>
    <t>skew k</t>
  </si>
  <si>
    <t>urtosis</t>
  </si>
  <si>
    <t>0.00 1</t>
  </si>
  <si>
    <t>1.00 1</t>
  </si>
  <si>
    <t>NaN 0</t>
  </si>
  <si>
    <t>0.03 2</t>
  </si>
  <si>
    <t>6.68 2</t>
  </si>
  <si>
    <t>-2.33 0</t>
  </si>
  <si>
    <t>0.62 2</t>
  </si>
  <si>
    <t>3.25 2</t>
  </si>
  <si>
    <t>0.04 2</t>
  </si>
  <si>
    <t>group: 34D_</t>
  </si>
  <si>
    <t>group: 35-1</t>
  </si>
  <si>
    <t>6.00 1</t>
  </si>
  <si>
    <t>0.00 2</t>
  </si>
  <si>
    <t>6.94 2</t>
  </si>
  <si>
    <t>-2.25 0</t>
  </si>
  <si>
    <t>0.01 2</t>
  </si>
  <si>
    <t>3.78 2</t>
  </si>
  <si>
    <t>-1.19 0</t>
  </si>
  <si>
    <t>-1.91 0</t>
  </si>
  <si>
    <t>-2.23 0</t>
  </si>
  <si>
    <t>7.00 1</t>
  </si>
  <si>
    <t>0.02 2</t>
  </si>
  <si>
    <t>6.95 2</t>
  </si>
  <si>
    <t>1.45 0</t>
  </si>
  <si>
    <t>0.10 2</t>
  </si>
  <si>
    <t>7.16 3</t>
  </si>
  <si>
    <t>1.28 0</t>
  </si>
  <si>
    <t>-1.65 0</t>
  </si>
  <si>
    <t>1.46 0</t>
  </si>
  <si>
    <t>8.00 1</t>
  </si>
  <si>
    <t>-1.54 0</t>
  </si>
  <si>
    <t>3.67 2</t>
  </si>
  <si>
    <t>-1.46 0</t>
  </si>
  <si>
    <t>-1.80 0</t>
  </si>
  <si>
    <t>-1.62 0</t>
  </si>
  <si>
    <t>Temp_mean</t>
  </si>
  <si>
    <t>Temp_median</t>
  </si>
  <si>
    <t>Temp_min</t>
  </si>
  <si>
    <t>Temp_max</t>
  </si>
  <si>
    <t>Temp_range</t>
  </si>
  <si>
    <t>Sal_median</t>
  </si>
  <si>
    <t>Sal_range</t>
  </si>
  <si>
    <t>group: 34C-5</t>
  </si>
  <si>
    <t>group: 34D-10</t>
  </si>
  <si>
    <t>fieldNumber</t>
  </si>
  <si>
    <t>recordNumber</t>
  </si>
  <si>
    <t>Fecha [aaaa-mm-dd UT-5]</t>
  </si>
  <si>
    <t>Hora [hh:mm:ss UT-5]</t>
  </si>
  <si>
    <t>Latitud [deg]</t>
  </si>
  <si>
    <t>Longitud [deg]</t>
  </si>
  <si>
    <t>Estacion [#]</t>
  </si>
  <si>
    <t>Profundidad [dbar]</t>
  </si>
  <si>
    <t>Número de registro</t>
  </si>
  <si>
    <t>Número de campo</t>
  </si>
  <si>
    <t>ADATAA01</t>
  </si>
  <si>
    <t>AHMSAA01</t>
  </si>
  <si>
    <t>ALATGP01</t>
  </si>
  <si>
    <t>ALONGP01</t>
  </si>
  <si>
    <t>ACYCAA01</t>
  </si>
  <si>
    <t xml:space="preserve">MBE34-1 </t>
  </si>
  <si>
    <t>MBE34-5</t>
  </si>
  <si>
    <t>MBE34-10</t>
  </si>
  <si>
    <t>MBE34A1</t>
  </si>
  <si>
    <t>MBE34A5</t>
  </si>
  <si>
    <t>MBE34A10</t>
  </si>
  <si>
    <t>MBE34B1</t>
  </si>
  <si>
    <t>MBE34B5</t>
  </si>
  <si>
    <t>MBE34B10</t>
  </si>
  <si>
    <t>MBE34C5</t>
  </si>
  <si>
    <t>MBE34C10</t>
  </si>
  <si>
    <t>MBE34D1</t>
  </si>
  <si>
    <t>MBE34D5</t>
  </si>
  <si>
    <t>MBE34D10</t>
  </si>
  <si>
    <t>MBE35-2</t>
  </si>
  <si>
    <t>MBE35-5</t>
  </si>
  <si>
    <t>MBE35-10</t>
  </si>
  <si>
    <t xml:space="preserve">MAE34-1 </t>
  </si>
  <si>
    <t>MAE34-5</t>
  </si>
  <si>
    <t>MAE34-10</t>
  </si>
  <si>
    <t>MAE34A1</t>
  </si>
  <si>
    <t>MAE34A5</t>
  </si>
  <si>
    <t>MAE34A10</t>
  </si>
  <si>
    <t>MAE34B1</t>
  </si>
  <si>
    <t>MAE34B5</t>
  </si>
  <si>
    <t>MAE34B10</t>
  </si>
  <si>
    <t>MAE34C5</t>
  </si>
  <si>
    <t>MAE34C10</t>
  </si>
  <si>
    <t>MAE34D1</t>
  </si>
  <si>
    <t>MAE34D5</t>
  </si>
  <si>
    <t>MAE34D10</t>
  </si>
  <si>
    <t>MAE35-2</t>
  </si>
  <si>
    <t>MAE35-5</t>
  </si>
  <si>
    <t>MAE35-10</t>
  </si>
  <si>
    <t>29/11/2018</t>
  </si>
  <si>
    <t>25/11/2018</t>
  </si>
  <si>
    <t>27/11/2018</t>
  </si>
  <si>
    <t>34-1 MA</t>
  </si>
  <si>
    <t>34-5 MA</t>
  </si>
  <si>
    <t>34-10 MA</t>
  </si>
  <si>
    <t>34A-1 MA</t>
  </si>
  <si>
    <t>34A-5 MA</t>
  </si>
  <si>
    <t>34A-10 MA</t>
  </si>
  <si>
    <t>34B-1 MA</t>
  </si>
  <si>
    <t xml:space="preserve"> 34B-5 MA</t>
  </si>
  <si>
    <t>34B-10 MA</t>
  </si>
  <si>
    <t xml:space="preserve"> 34C-5 MA</t>
  </si>
  <si>
    <t>34C-10 MA</t>
  </si>
  <si>
    <t>28/11/2018</t>
  </si>
  <si>
    <t>34D-1 MA</t>
  </si>
  <si>
    <t>34D-5 MA</t>
  </si>
  <si>
    <t>34D-10 MA</t>
  </si>
  <si>
    <t>35-2 MA</t>
  </si>
  <si>
    <t xml:space="preserve"> 35-5 MA</t>
  </si>
  <si>
    <t>35-10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</si>
</sst>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yy/mm/dd;@"/>
    <numFmt numFmtId="167" formatCode="[$-409]hh:mm:ss\ AM/PM;@"/>
    <numFmt numFmtId="168" formatCode="[$-F400]h:mm:ss\ AM/PM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</font>
    <font>
      <b/>
      <vertAlign val="subscript"/>
      <sz val="10"/>
      <color indexed="8"/>
      <name val="Calibri"/>
      <family val="2"/>
    </font>
    <font>
      <b/>
      <sz val="1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2" fillId="0" borderId="0" xfId="1" applyFont="1"/>
    <xf numFmtId="0" fontId="2" fillId="2" borderId="0" xfId="1" applyFont="1" applyFill="1"/>
    <xf numFmtId="164" fontId="2" fillId="0" borderId="0" xfId="1" applyNumberFormat="1" applyFont="1"/>
    <xf numFmtId="1" fontId="2" fillId="0" borderId="0" xfId="1" applyNumberFormat="1" applyFont="1"/>
    <xf numFmtId="0" fontId="4" fillId="0" borderId="0" xfId="1" applyFont="1"/>
    <xf numFmtId="0" fontId="3" fillId="0" borderId="0" xfId="1" applyFont="1"/>
    <xf numFmtId="0" fontId="0" fillId="4" borderId="0" xfId="0" applyFill="1"/>
    <xf numFmtId="1" fontId="0" fillId="0" borderId="0" xfId="0" applyNumberFormat="1"/>
    <xf numFmtId="0" fontId="4" fillId="2" borderId="0" xfId="1" applyFont="1" applyFill="1"/>
    <xf numFmtId="165" fontId="0" fillId="0" borderId="0" xfId="0" applyNumberFormat="1"/>
    <xf numFmtId="1" fontId="0" fillId="2" borderId="0" xfId="0" applyNumberFormat="1" applyFill="1"/>
    <xf numFmtId="0" fontId="0" fillId="5" borderId="0" xfId="0" applyFill="1"/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5" fillId="0" borderId="0" xfId="0" applyNumberFormat="1" applyFont="1"/>
    <xf numFmtId="165" fontId="11" fillId="0" borderId="0" xfId="0" applyNumberFormat="1" applyFont="1"/>
    <xf numFmtId="49" fontId="14" fillId="0" borderId="0" xfId="2" applyNumberFormat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6" borderId="0" xfId="0" applyFill="1"/>
    <xf numFmtId="14" fontId="0" fillId="0" borderId="0" xfId="0" applyNumberFormat="1"/>
    <xf numFmtId="168" fontId="0" fillId="2" borderId="0" xfId="0" applyNumberFormat="1" applyFill="1"/>
  </cellXfs>
  <cellStyles count="3">
    <cellStyle name="Hipervínculo" xfId="2" builtinId="8"/>
    <cellStyle name="Normal" xfId="0" builtinId="0"/>
    <cellStyle name="Normal 2" xfId="1" xr:uid="{00000000-0005-0000-0000-000001000000}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8EFC9-0A90-408C-B3D3-E578E3A8C7D2}" name="Tabla1" displayName="Tabla1" ref="A1:S97" totalsRowShown="0">
  <autoFilter ref="A1:S97" xr:uid="{4C18EFC9-0A90-408C-B3D3-E578E3A8C7D2}"/>
  <tableColumns count="19">
    <tableColumn id="1" xr3:uid="{8C3FA547-7D53-42DC-A42D-41507C735389}" name="GRUPOS/EST"/>
    <tableColumn id="2" xr3:uid="{C4AFDDA0-4456-40FA-BE1E-04F714DFBABB}" name="Marea"/>
    <tableColumn id="3" xr3:uid="{414BD02E-E409-4990-94A4-6FE46958986A}" name="E34-1 " dataDxfId="16"/>
    <tableColumn id="4" xr3:uid="{9DA6C547-23AB-4136-A867-68479A5817C6}" name="E34-5" dataDxfId="15"/>
    <tableColumn id="5" xr3:uid="{32175F18-C509-40D2-9458-F80E0C7AC61D}" name="E34-10" dataDxfId="14"/>
    <tableColumn id="6" xr3:uid="{C23BEDC3-E700-42A3-B11D-BBF99C65B46C}" name="E34A1" dataDxfId="13"/>
    <tableColumn id="7" xr3:uid="{8A713C20-EBD1-4314-A8CB-049B5F7DC1AD}" name="E34A5" dataDxfId="12"/>
    <tableColumn id="8" xr3:uid="{9C79689E-4991-431F-A6F0-C7E17EC60F45}" name="E34A10" dataDxfId="11"/>
    <tableColumn id="9" xr3:uid="{9221B443-E80C-49AB-BB89-EF572338285F}" name="E34B1" dataDxfId="10"/>
    <tableColumn id="10" xr3:uid="{C0029095-642E-4935-BDEB-40088B0461D8}" name="E34B5" dataDxfId="9"/>
    <tableColumn id="11" xr3:uid="{B13541CD-51B3-45A1-AEB7-4A3851D085BA}" name="E34B10" dataDxfId="8"/>
    <tableColumn id="12" xr3:uid="{1D9C6610-35C8-4C96-8326-08BE80379ECB}" name="E34C5" dataDxfId="7"/>
    <tableColumn id="13" xr3:uid="{D914DE41-492F-4600-B344-A6D650EACDB2}" name="E34C10" dataDxfId="6"/>
    <tableColumn id="14" xr3:uid="{2C87F865-8FE4-4023-9A92-AB0F5791890A}" name="E34D1" dataDxfId="5"/>
    <tableColumn id="15" xr3:uid="{D226E7EB-959D-480F-9B95-12799CE1EEF3}" name="E34D5" dataDxfId="4"/>
    <tableColumn id="16" xr3:uid="{C64D9EF6-9B2C-4B7A-8AE2-81D776C68964}" name="E34D10" dataDxfId="3"/>
    <tableColumn id="17" xr3:uid="{1E4CCB32-5252-4E54-A076-A8DA2B2A478F}" name="E35-2" dataDxfId="2"/>
    <tableColumn id="18" xr3:uid="{8FE80912-A819-4F8B-AA0F-B0A775C9A425}" name="E35-5" dataDxfId="1"/>
    <tableColumn id="19" xr3:uid="{9D3AA340-A4B6-45BF-A29C-615E0809413D}" name="E35-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145-127E-4049-AB69-EB8EB66AC24D}">
  <sheetPr codeName="Hoja8"/>
  <dimension ref="A1:BD36"/>
  <sheetViews>
    <sheetView tabSelected="1" workbookViewId="0">
      <selection activeCell="D3" sqref="D3:D36"/>
    </sheetView>
  </sheetViews>
  <sheetFormatPr baseColWidth="10" defaultRowHeight="15" x14ac:dyDescent="0.25"/>
  <cols>
    <col min="1" max="1" width="21" bestFit="1" customWidth="1"/>
    <col min="2" max="2" width="15.7109375" bestFit="1" customWidth="1"/>
    <col min="3" max="3" width="24" bestFit="1" customWidth="1"/>
    <col min="4" max="4" width="20.28515625" bestFit="1" customWidth="1"/>
    <col min="5" max="5" width="12.28515625" bestFit="1" customWidth="1"/>
    <col min="6" max="6" width="13.85546875" bestFit="1" customWidth="1"/>
    <col min="7" max="7" width="11.140625" bestFit="1" customWidth="1"/>
    <col min="8" max="8" width="18" bestFit="1" customWidth="1"/>
  </cols>
  <sheetData>
    <row r="1" spans="1:56" x14ac:dyDescent="0.25">
      <c r="A1" s="21" t="s">
        <v>268</v>
      </c>
      <c r="B1" s="21" t="s">
        <v>267</v>
      </c>
      <c r="C1" s="22" t="s">
        <v>269</v>
      </c>
      <c r="D1" s="23" t="s">
        <v>270</v>
      </c>
      <c r="E1" s="24" t="s">
        <v>271</v>
      </c>
      <c r="F1" s="24" t="s">
        <v>272</v>
      </c>
      <c r="G1" s="24" t="s">
        <v>273</v>
      </c>
      <c r="H1" s="25" t="s">
        <v>274</v>
      </c>
      <c r="I1" t="s">
        <v>0</v>
      </c>
      <c r="J1" t="s">
        <v>38</v>
      </c>
      <c r="K1" t="s">
        <v>1</v>
      </c>
      <c r="L1" t="s">
        <v>2</v>
      </c>
      <c r="M1" t="s">
        <v>3</v>
      </c>
      <c r="N1" t="s">
        <v>39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40</v>
      </c>
      <c r="W1" t="s">
        <v>11</v>
      </c>
      <c r="X1" t="s">
        <v>41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42</v>
      </c>
      <c r="AO1" t="s">
        <v>27</v>
      </c>
      <c r="AP1" t="s">
        <v>43</v>
      </c>
      <c r="AQ1" t="s">
        <v>44</v>
      </c>
      <c r="AR1" t="s">
        <v>45</v>
      </c>
      <c r="AS1" t="s">
        <v>46</v>
      </c>
      <c r="AT1" t="s">
        <v>28</v>
      </c>
      <c r="AU1" t="s">
        <v>47</v>
      </c>
      <c r="AV1" t="s">
        <v>29</v>
      </c>
      <c r="AW1" t="s">
        <v>48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</row>
    <row r="2" spans="1:56" x14ac:dyDescent="0.25">
      <c r="A2" s="26" t="s">
        <v>275</v>
      </c>
      <c r="B2" s="26" t="s">
        <v>276</v>
      </c>
      <c r="C2" s="27" t="s">
        <v>277</v>
      </c>
      <c r="D2" s="28" t="s">
        <v>278</v>
      </c>
      <c r="E2" s="29" t="s">
        <v>279</v>
      </c>
      <c r="F2" s="29" t="s">
        <v>280</v>
      </c>
      <c r="G2" s="29" t="s">
        <v>281</v>
      </c>
      <c r="H2" s="29"/>
    </row>
    <row r="3" spans="1:56" x14ac:dyDescent="0.25">
      <c r="B3" s="30" t="s">
        <v>282</v>
      </c>
      <c r="C3" s="31">
        <v>43433</v>
      </c>
      <c r="D3" s="32">
        <v>0.27777777777777801</v>
      </c>
      <c r="E3">
        <v>1.66737</v>
      </c>
      <c r="F3">
        <v>-79.017430000000004</v>
      </c>
      <c r="G3" t="s">
        <v>282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656167.97900262475</v>
      </c>
      <c r="U3">
        <v>262467.19160104985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131233.59580052493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524934.38320209971</v>
      </c>
      <c r="AY3">
        <v>0</v>
      </c>
      <c r="AZ3">
        <v>262467.19160104985</v>
      </c>
      <c r="BA3">
        <v>787401.57480314956</v>
      </c>
      <c r="BB3">
        <v>1049868.7664041994</v>
      </c>
      <c r="BC3">
        <v>0</v>
      </c>
      <c r="BD3">
        <v>0</v>
      </c>
    </row>
    <row r="4" spans="1:56" x14ac:dyDescent="0.25">
      <c r="B4" s="30" t="s">
        <v>283</v>
      </c>
      <c r="C4" s="31">
        <v>43433</v>
      </c>
      <c r="D4" s="32">
        <v>0.34027777777777801</v>
      </c>
      <c r="E4">
        <v>1.66733</v>
      </c>
      <c r="F4">
        <v>-79.076610000000002</v>
      </c>
      <c r="G4" t="s">
        <v>283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117085.05058074187</v>
      </c>
      <c r="S4">
        <v>0</v>
      </c>
      <c r="T4">
        <v>3395466.4668415138</v>
      </c>
      <c r="U4">
        <v>351255.15174222557</v>
      </c>
      <c r="V4">
        <v>0</v>
      </c>
      <c r="W4">
        <v>0</v>
      </c>
      <c r="X4">
        <v>0</v>
      </c>
      <c r="Y4">
        <v>234170.10116148373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117085.05058074187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7142188.0854252521</v>
      </c>
      <c r="BB4">
        <v>2107530.9104533531</v>
      </c>
      <c r="BC4">
        <v>0</v>
      </c>
      <c r="BD4">
        <v>0</v>
      </c>
    </row>
    <row r="5" spans="1:56" x14ac:dyDescent="0.25">
      <c r="B5" s="30" t="s">
        <v>284</v>
      </c>
      <c r="C5" s="31">
        <v>43434</v>
      </c>
      <c r="D5" s="32">
        <v>0.59027777777777779</v>
      </c>
      <c r="E5">
        <v>1.6677500000000001</v>
      </c>
      <c r="F5">
        <v>-79.160555555599998</v>
      </c>
      <c r="G5" t="s">
        <v>284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99471.923452773917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19894.384690554783</v>
      </c>
      <c r="AC5">
        <v>0</v>
      </c>
      <c r="AD5">
        <v>0</v>
      </c>
      <c r="AE5">
        <v>0</v>
      </c>
      <c r="AF5">
        <v>19894.384690554783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338204.53973943129</v>
      </c>
      <c r="BA5">
        <v>59683.154071664343</v>
      </c>
      <c r="BB5">
        <v>59683.154071664343</v>
      </c>
      <c r="BC5">
        <v>0</v>
      </c>
      <c r="BD5">
        <v>0</v>
      </c>
    </row>
    <row r="6" spans="1:56" x14ac:dyDescent="0.25">
      <c r="B6" s="30" t="s">
        <v>285</v>
      </c>
      <c r="C6" s="31">
        <v>43432</v>
      </c>
      <c r="D6" s="32">
        <v>0.29097222222222202</v>
      </c>
      <c r="E6">
        <v>1.63303</v>
      </c>
      <c r="F6">
        <v>-79.022450000000006</v>
      </c>
      <c r="G6" t="s">
        <v>285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2755905.511811024</v>
      </c>
      <c r="U6">
        <v>0</v>
      </c>
      <c r="V6">
        <v>0</v>
      </c>
      <c r="W6">
        <v>0</v>
      </c>
      <c r="X6">
        <v>0</v>
      </c>
      <c r="Y6">
        <v>262467.19160104985</v>
      </c>
      <c r="Z6">
        <v>262467.19160104985</v>
      </c>
      <c r="AA6">
        <v>0</v>
      </c>
      <c r="AB6">
        <v>787401.57480314956</v>
      </c>
      <c r="AC6">
        <v>0</v>
      </c>
      <c r="AD6">
        <v>0</v>
      </c>
      <c r="AE6">
        <v>656167.97900262475</v>
      </c>
      <c r="AF6">
        <v>131233.59580052493</v>
      </c>
      <c r="AG6">
        <v>0</v>
      </c>
      <c r="AH6">
        <v>0</v>
      </c>
      <c r="AI6">
        <v>0</v>
      </c>
      <c r="AJ6">
        <v>524934.38320209971</v>
      </c>
      <c r="AK6">
        <v>0</v>
      </c>
      <c r="AL6">
        <v>0</v>
      </c>
      <c r="AM6">
        <v>0</v>
      </c>
      <c r="AN6">
        <v>0</v>
      </c>
      <c r="AO6">
        <v>262467.19160104985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10498687.664041996</v>
      </c>
      <c r="BB6">
        <v>1049868.7664041994</v>
      </c>
      <c r="BC6">
        <v>0</v>
      </c>
      <c r="BD6">
        <v>0</v>
      </c>
    </row>
    <row r="7" spans="1:56" x14ac:dyDescent="0.25">
      <c r="B7" s="30" t="s">
        <v>286</v>
      </c>
      <c r="C7" s="31">
        <v>43433</v>
      </c>
      <c r="D7" s="32">
        <v>0.38194444444444398</v>
      </c>
      <c r="E7">
        <v>1.6327199999999999</v>
      </c>
      <c r="F7">
        <v>-79.088560000000001</v>
      </c>
      <c r="G7" t="s">
        <v>286</v>
      </c>
      <c r="H7">
        <v>0</v>
      </c>
      <c r="I7">
        <v>0</v>
      </c>
      <c r="J7">
        <v>0</v>
      </c>
      <c r="K7">
        <v>0</v>
      </c>
      <c r="L7">
        <v>30740.476600349219</v>
      </c>
      <c r="M7">
        <v>184442.85960209527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3996261.9580453979</v>
      </c>
      <c r="U7">
        <v>276664.28940314293</v>
      </c>
      <c r="V7">
        <v>0</v>
      </c>
      <c r="W7">
        <v>30740.476600349219</v>
      </c>
      <c r="X7">
        <v>0</v>
      </c>
      <c r="Y7">
        <v>276664.28940314293</v>
      </c>
      <c r="Z7">
        <v>0</v>
      </c>
      <c r="AA7">
        <v>0</v>
      </c>
      <c r="AB7">
        <v>61480.953200698437</v>
      </c>
      <c r="AC7">
        <v>30740.476600349219</v>
      </c>
      <c r="AD7">
        <v>0</v>
      </c>
      <c r="AE7">
        <v>0</v>
      </c>
      <c r="AF7">
        <v>30740.476600349219</v>
      </c>
      <c r="AG7">
        <v>153702.38300174606</v>
      </c>
      <c r="AH7">
        <v>0</v>
      </c>
      <c r="AI7">
        <v>61480.953200698437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61480.953200698437</v>
      </c>
      <c r="AW7">
        <v>0</v>
      </c>
      <c r="AX7">
        <v>0</v>
      </c>
      <c r="AY7">
        <v>0</v>
      </c>
      <c r="AZ7">
        <v>92221.429801047634</v>
      </c>
      <c r="BA7">
        <v>6424759.6094729854</v>
      </c>
      <c r="BB7">
        <v>952954.77461082558</v>
      </c>
      <c r="BC7">
        <v>0</v>
      </c>
      <c r="BD7">
        <v>0</v>
      </c>
    </row>
    <row r="8" spans="1:56" x14ac:dyDescent="0.25">
      <c r="B8" s="30" t="s">
        <v>287</v>
      </c>
      <c r="C8" s="31">
        <v>43433</v>
      </c>
      <c r="D8" s="32">
        <v>0.62152777777777779</v>
      </c>
      <c r="E8">
        <v>1.6330555555599999</v>
      </c>
      <c r="F8">
        <v>-79.173333333299993</v>
      </c>
      <c r="G8" t="s">
        <v>287</v>
      </c>
      <c r="H8">
        <v>0</v>
      </c>
      <c r="I8">
        <v>0</v>
      </c>
      <c r="J8">
        <v>0</v>
      </c>
      <c r="K8">
        <v>0</v>
      </c>
      <c r="L8">
        <v>98425.196850393695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344488.18897637801</v>
      </c>
      <c r="U8">
        <v>0</v>
      </c>
      <c r="V8">
        <v>0</v>
      </c>
      <c r="W8">
        <v>0</v>
      </c>
      <c r="X8">
        <v>0</v>
      </c>
      <c r="Y8">
        <v>0</v>
      </c>
      <c r="Z8">
        <v>295275.59055118111</v>
      </c>
      <c r="AA8">
        <v>0</v>
      </c>
      <c r="AB8">
        <v>295275.59055118111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147637.79527559056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639763.77952755918</v>
      </c>
      <c r="BA8">
        <v>787401.57480314956</v>
      </c>
      <c r="BB8">
        <v>0</v>
      </c>
      <c r="BC8">
        <v>0</v>
      </c>
      <c r="BD8">
        <v>0</v>
      </c>
    </row>
    <row r="9" spans="1:56" x14ac:dyDescent="0.25">
      <c r="B9" s="30" t="s">
        <v>288</v>
      </c>
      <c r="C9" s="31">
        <v>43431</v>
      </c>
      <c r="D9" s="32">
        <v>0.49652777777777773</v>
      </c>
      <c r="E9">
        <v>1.59945</v>
      </c>
      <c r="F9">
        <v>-78.997579999999999</v>
      </c>
      <c r="G9" t="s">
        <v>288</v>
      </c>
      <c r="H9">
        <v>0</v>
      </c>
      <c r="I9">
        <v>0</v>
      </c>
      <c r="J9">
        <v>0</v>
      </c>
      <c r="K9">
        <v>0</v>
      </c>
      <c r="L9">
        <v>0</v>
      </c>
      <c r="M9">
        <v>47391.568092205038</v>
      </c>
      <c r="N9">
        <v>0</v>
      </c>
      <c r="O9">
        <v>0</v>
      </c>
      <c r="P9">
        <v>23695.784046102519</v>
      </c>
      <c r="Q9">
        <v>23695.784046102519</v>
      </c>
      <c r="R9">
        <v>0</v>
      </c>
      <c r="S9">
        <v>0</v>
      </c>
      <c r="T9">
        <v>4502198.9687594781</v>
      </c>
      <c r="U9">
        <v>213262.05641492264</v>
      </c>
      <c r="V9">
        <v>0</v>
      </c>
      <c r="W9">
        <v>0</v>
      </c>
      <c r="X9">
        <v>0</v>
      </c>
      <c r="Y9">
        <v>94783.136184410076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47391.568092205038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23695.784046102519</v>
      </c>
      <c r="BA9">
        <v>13553988.47437064</v>
      </c>
      <c r="BB9">
        <v>47391.568092205038</v>
      </c>
      <c r="BC9">
        <v>23695.784046102519</v>
      </c>
      <c r="BD9">
        <v>0</v>
      </c>
    </row>
    <row r="10" spans="1:56" x14ac:dyDescent="0.25">
      <c r="B10" s="30" t="s">
        <v>289</v>
      </c>
      <c r="C10" s="31">
        <v>43431</v>
      </c>
      <c r="D10" s="32">
        <v>0.57291666666666663</v>
      </c>
      <c r="E10">
        <v>1.5991200000000001</v>
      </c>
      <c r="F10">
        <v>-79.063829999999996</v>
      </c>
      <c r="G10" t="s">
        <v>289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23555.572306184753</v>
      </c>
      <c r="Q10">
        <v>0</v>
      </c>
      <c r="R10">
        <v>0</v>
      </c>
      <c r="S10">
        <v>0</v>
      </c>
      <c r="T10">
        <v>871556.17532883584</v>
      </c>
      <c r="U10">
        <v>329778.01228658657</v>
      </c>
      <c r="V10">
        <v>0</v>
      </c>
      <c r="W10">
        <v>0</v>
      </c>
      <c r="X10">
        <v>0</v>
      </c>
      <c r="Y10">
        <v>117777.86153092375</v>
      </c>
      <c r="Z10">
        <v>0</v>
      </c>
      <c r="AA10">
        <v>0</v>
      </c>
      <c r="AB10">
        <v>70666.716918554259</v>
      </c>
      <c r="AC10">
        <v>47111.144612369506</v>
      </c>
      <c r="AD10">
        <v>0</v>
      </c>
      <c r="AE10">
        <v>0</v>
      </c>
      <c r="AF10">
        <v>23555.572306184753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94222.289224739012</v>
      </c>
      <c r="AW10">
        <v>0</v>
      </c>
      <c r="AX10">
        <v>0</v>
      </c>
      <c r="AY10">
        <v>0</v>
      </c>
      <c r="AZ10">
        <v>117777.86153092375</v>
      </c>
      <c r="BA10">
        <v>7655560.9995100442</v>
      </c>
      <c r="BB10">
        <v>753778.31379791209</v>
      </c>
      <c r="BC10">
        <v>424000.30151132552</v>
      </c>
      <c r="BD10">
        <v>0</v>
      </c>
    </row>
    <row r="11" spans="1:56" x14ac:dyDescent="0.25">
      <c r="B11" s="30" t="s">
        <v>290</v>
      </c>
      <c r="C11" s="31">
        <v>43432</v>
      </c>
      <c r="D11" s="32">
        <v>0.82638888888888895</v>
      </c>
      <c r="E11">
        <v>1.59907</v>
      </c>
      <c r="F11">
        <v>-79.147220000000004</v>
      </c>
      <c r="G11" t="s">
        <v>290</v>
      </c>
      <c r="H11">
        <v>0</v>
      </c>
      <c r="I11">
        <v>24606.299212598424</v>
      </c>
      <c r="J11">
        <v>0</v>
      </c>
      <c r="K11">
        <v>0</v>
      </c>
      <c r="L11">
        <v>0</v>
      </c>
      <c r="M11">
        <v>49212.598425196848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1131889.7637795277</v>
      </c>
      <c r="U11">
        <v>0</v>
      </c>
      <c r="V11">
        <v>0</v>
      </c>
      <c r="W11">
        <v>0</v>
      </c>
      <c r="X11">
        <v>0</v>
      </c>
      <c r="Y11">
        <v>98425.196850393695</v>
      </c>
      <c r="Z11">
        <v>0</v>
      </c>
      <c r="AA11">
        <v>0</v>
      </c>
      <c r="AB11">
        <v>98425.196850393695</v>
      </c>
      <c r="AC11">
        <v>24606.299212598424</v>
      </c>
      <c r="AD11">
        <v>24606.299212598424</v>
      </c>
      <c r="AE11">
        <v>0</v>
      </c>
      <c r="AF11">
        <v>49212.598425196848</v>
      </c>
      <c r="AG11">
        <v>0</v>
      </c>
      <c r="AH11">
        <v>0</v>
      </c>
      <c r="AI11">
        <v>0</v>
      </c>
      <c r="AJ11">
        <v>73818.897637795279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49212.598425196848</v>
      </c>
      <c r="BA11">
        <v>4995078.7401574804</v>
      </c>
      <c r="BB11">
        <v>147637.79527559056</v>
      </c>
      <c r="BC11">
        <v>0</v>
      </c>
      <c r="BD11">
        <v>0</v>
      </c>
    </row>
    <row r="12" spans="1:56" x14ac:dyDescent="0.25">
      <c r="B12" s="30" t="s">
        <v>291</v>
      </c>
      <c r="C12" s="31">
        <v>43429</v>
      </c>
      <c r="D12" s="32">
        <v>0.4826388888888889</v>
      </c>
      <c r="E12">
        <v>1.56517</v>
      </c>
      <c r="F12">
        <v>-79.017139999999998</v>
      </c>
      <c r="G12" t="s">
        <v>291</v>
      </c>
      <c r="H12">
        <v>0</v>
      </c>
      <c r="I12">
        <v>0</v>
      </c>
      <c r="J12">
        <v>0</v>
      </c>
      <c r="K12">
        <v>1181102.3622047245</v>
      </c>
      <c r="L12">
        <v>590551.18110236223</v>
      </c>
      <c r="M12">
        <v>262467.19160104985</v>
      </c>
      <c r="N12">
        <v>0</v>
      </c>
      <c r="O12">
        <v>0</v>
      </c>
      <c r="P12">
        <v>0</v>
      </c>
      <c r="Q12">
        <v>65616.797900262463</v>
      </c>
      <c r="R12">
        <v>0</v>
      </c>
      <c r="S12">
        <v>0</v>
      </c>
      <c r="T12">
        <v>40944881.889763787</v>
      </c>
      <c r="U12">
        <v>590551.18110236223</v>
      </c>
      <c r="V12">
        <v>0</v>
      </c>
      <c r="W12">
        <v>0</v>
      </c>
      <c r="X12">
        <v>0</v>
      </c>
      <c r="Y12">
        <v>65616.797900262463</v>
      </c>
      <c r="Z12">
        <v>0</v>
      </c>
      <c r="AA12">
        <v>0</v>
      </c>
      <c r="AB12">
        <v>131233.59580052493</v>
      </c>
      <c r="AC12">
        <v>328083.98950131238</v>
      </c>
      <c r="AD12">
        <v>196850.39370078739</v>
      </c>
      <c r="AE12">
        <v>0</v>
      </c>
      <c r="AF12">
        <v>328083.98950131238</v>
      </c>
      <c r="AG12">
        <v>262467.19160104985</v>
      </c>
      <c r="AH12">
        <v>0</v>
      </c>
      <c r="AI12">
        <v>0</v>
      </c>
      <c r="AJ12">
        <v>131233.59580052493</v>
      </c>
      <c r="AK12">
        <v>0</v>
      </c>
      <c r="AL12">
        <v>0</v>
      </c>
      <c r="AM12">
        <v>262467.19160104985</v>
      </c>
      <c r="AN12">
        <v>0</v>
      </c>
      <c r="AO12">
        <v>196850.39370078739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6036745.4068241473</v>
      </c>
      <c r="AY12">
        <v>0</v>
      </c>
      <c r="AZ12">
        <v>590551.18110236223</v>
      </c>
      <c r="BA12">
        <v>137073490.81364828</v>
      </c>
      <c r="BB12">
        <v>1574803.1496062991</v>
      </c>
      <c r="BC12">
        <v>0</v>
      </c>
      <c r="BD12">
        <v>0</v>
      </c>
    </row>
    <row r="13" spans="1:56" x14ac:dyDescent="0.25">
      <c r="B13" s="30" t="s">
        <v>292</v>
      </c>
      <c r="C13" s="31">
        <v>43431</v>
      </c>
      <c r="D13" s="32">
        <v>0.64583333333333304</v>
      </c>
      <c r="E13">
        <v>1.5647222222199999</v>
      </c>
      <c r="F13">
        <v>-79.101388888900004</v>
      </c>
      <c r="G13" t="s">
        <v>292</v>
      </c>
      <c r="H13">
        <v>0</v>
      </c>
      <c r="I13">
        <v>26525.846254073043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238732.61628665737</v>
      </c>
      <c r="U13">
        <v>79577.538762219134</v>
      </c>
      <c r="V13">
        <v>0</v>
      </c>
      <c r="W13">
        <v>0</v>
      </c>
      <c r="X13">
        <v>0</v>
      </c>
      <c r="Y13">
        <v>79577.538762219134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26525.846254073043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53051.692508146087</v>
      </c>
      <c r="BA13">
        <v>0</v>
      </c>
      <c r="BB13">
        <v>371361.84755702259</v>
      </c>
      <c r="BC13">
        <v>0</v>
      </c>
      <c r="BD13">
        <v>0</v>
      </c>
    </row>
    <row r="14" spans="1:56" x14ac:dyDescent="0.25">
      <c r="B14" s="30" t="s">
        <v>293</v>
      </c>
      <c r="C14" s="31">
        <v>43430</v>
      </c>
      <c r="D14" s="32">
        <v>0.64583333333333304</v>
      </c>
      <c r="E14">
        <v>1.5305555555599999</v>
      </c>
      <c r="F14">
        <v>-78.886666666699995</v>
      </c>
      <c r="G14" t="s">
        <v>293</v>
      </c>
      <c r="H14">
        <v>0</v>
      </c>
      <c r="I14">
        <v>0</v>
      </c>
      <c r="J14">
        <v>0</v>
      </c>
      <c r="K14">
        <v>0</v>
      </c>
      <c r="L14">
        <v>0</v>
      </c>
      <c r="M14">
        <v>228671.08839718145</v>
      </c>
      <c r="N14">
        <v>1692166.0541391424</v>
      </c>
      <c r="O14">
        <v>0</v>
      </c>
      <c r="P14">
        <v>45734.217679436282</v>
      </c>
      <c r="Q14">
        <v>0</v>
      </c>
      <c r="R14">
        <v>0</v>
      </c>
      <c r="S14">
        <v>0</v>
      </c>
      <c r="T14">
        <v>1417760.7480625247</v>
      </c>
      <c r="U14">
        <v>3109926.8022016673</v>
      </c>
      <c r="V14">
        <v>365873.74143549026</v>
      </c>
      <c r="W14">
        <v>0</v>
      </c>
      <c r="X14">
        <v>0</v>
      </c>
      <c r="Y14">
        <v>320139.523756054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91468.435358872564</v>
      </c>
      <c r="AG14">
        <v>2332445.1016512504</v>
      </c>
      <c r="AH14">
        <v>1143355.441985907</v>
      </c>
      <c r="AI14">
        <v>0</v>
      </c>
      <c r="AJ14">
        <v>1006152.7889475983</v>
      </c>
      <c r="AK14">
        <v>0</v>
      </c>
      <c r="AL14">
        <v>45734.217679436282</v>
      </c>
      <c r="AM14">
        <v>1372026.5303830886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45734.217679436282</v>
      </c>
      <c r="AT14">
        <v>640279.04751210799</v>
      </c>
      <c r="AU14">
        <v>0</v>
      </c>
      <c r="AV14">
        <v>0</v>
      </c>
      <c r="AW14">
        <v>0</v>
      </c>
      <c r="AX14">
        <v>503076.39447379916</v>
      </c>
      <c r="AY14">
        <v>0</v>
      </c>
      <c r="AZ14">
        <v>548810.61215323547</v>
      </c>
      <c r="BA14">
        <v>32379826.117040884</v>
      </c>
      <c r="BB14">
        <v>2058039.7955746327</v>
      </c>
      <c r="BC14">
        <v>0</v>
      </c>
      <c r="BD14">
        <v>0</v>
      </c>
    </row>
    <row r="15" spans="1:56" x14ac:dyDescent="0.25">
      <c r="B15" s="30" t="s">
        <v>294</v>
      </c>
      <c r="C15" s="31">
        <v>43429</v>
      </c>
      <c r="D15" s="32">
        <v>0.4375</v>
      </c>
      <c r="E15">
        <v>1.52</v>
      </c>
      <c r="F15">
        <v>-78.950833333299997</v>
      </c>
      <c r="G15" t="s">
        <v>294</v>
      </c>
      <c r="H15">
        <v>0</v>
      </c>
      <c r="I15">
        <v>367280.94813331903</v>
      </c>
      <c r="J15">
        <v>122426.98271110635</v>
      </c>
      <c r="K15">
        <v>489707.9308444254</v>
      </c>
      <c r="L15">
        <v>367280.94813331903</v>
      </c>
      <c r="M15">
        <v>0</v>
      </c>
      <c r="N15">
        <v>5509214.2219997859</v>
      </c>
      <c r="O15">
        <v>0</v>
      </c>
      <c r="P15">
        <v>612134.91355553176</v>
      </c>
      <c r="Q15">
        <v>0</v>
      </c>
      <c r="R15">
        <v>0</v>
      </c>
      <c r="S15">
        <v>0</v>
      </c>
      <c r="T15">
        <v>30974026.625909906</v>
      </c>
      <c r="U15">
        <v>1346696.8098221698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244853.9654222127</v>
      </c>
      <c r="AD15">
        <v>0</v>
      </c>
      <c r="AE15">
        <v>0</v>
      </c>
      <c r="AF15">
        <v>367280.94813331903</v>
      </c>
      <c r="AG15">
        <v>1224269.8271110635</v>
      </c>
      <c r="AH15">
        <v>0</v>
      </c>
      <c r="AI15">
        <v>0</v>
      </c>
      <c r="AJ15">
        <v>1469123.7925332761</v>
      </c>
      <c r="AK15">
        <v>0</v>
      </c>
      <c r="AL15">
        <v>0</v>
      </c>
      <c r="AM15">
        <v>856988.87897774449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244853.9654222127</v>
      </c>
      <c r="AU15">
        <v>0</v>
      </c>
      <c r="AV15">
        <v>612134.91355553176</v>
      </c>
      <c r="AW15">
        <v>0</v>
      </c>
      <c r="AX15">
        <v>3183101.5504887654</v>
      </c>
      <c r="AY15">
        <v>0</v>
      </c>
      <c r="AZ15">
        <v>2326112.671511021</v>
      </c>
      <c r="BA15">
        <v>141403165.03132781</v>
      </c>
      <c r="BB15">
        <v>3060674.5677776588</v>
      </c>
      <c r="BC15">
        <v>0</v>
      </c>
      <c r="BD15">
        <v>0</v>
      </c>
    </row>
    <row r="16" spans="1:56" x14ac:dyDescent="0.25">
      <c r="B16" s="30" t="s">
        <v>295</v>
      </c>
      <c r="C16" s="31">
        <v>43429</v>
      </c>
      <c r="D16" s="32">
        <v>0.52430555555555558</v>
      </c>
      <c r="E16">
        <v>1.53</v>
      </c>
      <c r="F16">
        <v>-79.049444444399995</v>
      </c>
      <c r="G16" t="s">
        <v>295</v>
      </c>
      <c r="H16">
        <v>0</v>
      </c>
      <c r="I16">
        <v>0</v>
      </c>
      <c r="J16">
        <v>0</v>
      </c>
      <c r="K16">
        <v>414676.22080679401</v>
      </c>
      <c r="L16">
        <v>82935.244161358816</v>
      </c>
      <c r="M16">
        <v>0</v>
      </c>
      <c r="N16">
        <v>82935.244161358816</v>
      </c>
      <c r="O16">
        <v>0</v>
      </c>
      <c r="P16">
        <v>124402.86624203823</v>
      </c>
      <c r="Q16">
        <v>0</v>
      </c>
      <c r="R16">
        <v>0</v>
      </c>
      <c r="S16">
        <v>0</v>
      </c>
      <c r="T16">
        <v>11030387.473460723</v>
      </c>
      <c r="U16">
        <v>622014.33121019113</v>
      </c>
      <c r="V16">
        <v>0</v>
      </c>
      <c r="W16">
        <v>207338.110403397</v>
      </c>
      <c r="X16">
        <v>0</v>
      </c>
      <c r="Y16">
        <v>663481.95329087053</v>
      </c>
      <c r="Z16">
        <v>0</v>
      </c>
      <c r="AA16">
        <v>0</v>
      </c>
      <c r="AB16">
        <v>124402.86624203823</v>
      </c>
      <c r="AC16">
        <v>0</v>
      </c>
      <c r="AD16">
        <v>0</v>
      </c>
      <c r="AE16">
        <v>0</v>
      </c>
      <c r="AF16">
        <v>207338.110403397</v>
      </c>
      <c r="AG16">
        <v>456143.84288747347</v>
      </c>
      <c r="AH16">
        <v>0</v>
      </c>
      <c r="AI16">
        <v>0</v>
      </c>
      <c r="AJ16">
        <v>207338.110403397</v>
      </c>
      <c r="AK16">
        <v>0</v>
      </c>
      <c r="AL16">
        <v>124402.86624203823</v>
      </c>
      <c r="AM16">
        <v>414676.22080679401</v>
      </c>
      <c r="AN16">
        <v>0</v>
      </c>
      <c r="AO16">
        <v>0</v>
      </c>
      <c r="AP16">
        <v>0</v>
      </c>
      <c r="AQ16">
        <v>0</v>
      </c>
      <c r="AR16">
        <v>41467.622080679408</v>
      </c>
      <c r="AS16">
        <v>0</v>
      </c>
      <c r="AT16">
        <v>82935.244161358816</v>
      </c>
      <c r="AU16">
        <v>0</v>
      </c>
      <c r="AV16">
        <v>82935.244161358816</v>
      </c>
      <c r="AW16">
        <v>0</v>
      </c>
      <c r="AX16">
        <v>3193006.9002123144</v>
      </c>
      <c r="AY16">
        <v>0</v>
      </c>
      <c r="AZ16">
        <v>0</v>
      </c>
      <c r="BA16">
        <v>113953025.47770698</v>
      </c>
      <c r="BB16">
        <v>2114848.7261146498</v>
      </c>
      <c r="BC16">
        <v>0</v>
      </c>
      <c r="BD16">
        <v>0</v>
      </c>
    </row>
    <row r="17" spans="2:56" x14ac:dyDescent="0.25">
      <c r="B17" s="30" t="s">
        <v>296</v>
      </c>
      <c r="C17" s="31">
        <v>43430</v>
      </c>
      <c r="D17" s="32">
        <v>0.64583333333333304</v>
      </c>
      <c r="E17">
        <v>1.4961111111100001</v>
      </c>
      <c r="F17">
        <v>-78.886944444400001</v>
      </c>
      <c r="G17" t="s">
        <v>296</v>
      </c>
      <c r="H17">
        <v>0</v>
      </c>
      <c r="I17">
        <v>0</v>
      </c>
      <c r="J17">
        <v>41446.634771989135</v>
      </c>
      <c r="K17">
        <v>2445351.4515473591</v>
      </c>
      <c r="L17">
        <v>0</v>
      </c>
      <c r="M17">
        <v>0</v>
      </c>
      <c r="N17">
        <v>8413666.8587137945</v>
      </c>
      <c r="O17">
        <v>0</v>
      </c>
      <c r="P17">
        <v>331573.07817591308</v>
      </c>
      <c r="Q17">
        <v>0</v>
      </c>
      <c r="R17">
        <v>0</v>
      </c>
      <c r="S17">
        <v>0</v>
      </c>
      <c r="T17">
        <v>4724916.3640067615</v>
      </c>
      <c r="U17">
        <v>5346615.8855865989</v>
      </c>
      <c r="V17">
        <v>0</v>
      </c>
      <c r="W17">
        <v>0</v>
      </c>
      <c r="X17">
        <v>124339.90431596739</v>
      </c>
      <c r="Y17">
        <v>0</v>
      </c>
      <c r="Z17">
        <v>0</v>
      </c>
      <c r="AA17">
        <v>0</v>
      </c>
      <c r="AB17">
        <v>0</v>
      </c>
      <c r="AC17">
        <v>82893.269543978269</v>
      </c>
      <c r="AD17">
        <v>0</v>
      </c>
      <c r="AE17">
        <v>0</v>
      </c>
      <c r="AF17">
        <v>207233.17385994567</v>
      </c>
      <c r="AG17">
        <v>1906545.1995115005</v>
      </c>
      <c r="AH17">
        <v>331573.07817591308</v>
      </c>
      <c r="AI17">
        <v>0</v>
      </c>
      <c r="AJ17">
        <v>621699.52157983696</v>
      </c>
      <c r="AK17">
        <v>0</v>
      </c>
      <c r="AL17">
        <v>207233.17385994567</v>
      </c>
      <c r="AM17">
        <v>7004481.2764661657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207233.17385994567</v>
      </c>
      <c r="AU17">
        <v>82893.269543978269</v>
      </c>
      <c r="AV17">
        <v>124339.90431596739</v>
      </c>
      <c r="AW17">
        <v>0</v>
      </c>
      <c r="AX17">
        <v>2196671.6429154244</v>
      </c>
      <c r="AY17">
        <v>0</v>
      </c>
      <c r="AZ17">
        <v>1699312.0256515548</v>
      </c>
      <c r="BA17">
        <v>40327575.633145437</v>
      </c>
      <c r="BB17">
        <v>6175548.5810263809</v>
      </c>
      <c r="BC17">
        <v>870379.33021177188</v>
      </c>
      <c r="BD17">
        <v>207233.17385994567</v>
      </c>
    </row>
    <row r="18" spans="2:56" x14ac:dyDescent="0.25">
      <c r="B18" s="30" t="s">
        <v>297</v>
      </c>
      <c r="C18" s="31">
        <v>43429</v>
      </c>
      <c r="D18" s="32">
        <v>0.40972222222222227</v>
      </c>
      <c r="E18">
        <v>1.49583333333</v>
      </c>
      <c r="F18">
        <v>-78.952777777799994</v>
      </c>
      <c r="G18" t="s">
        <v>297</v>
      </c>
      <c r="H18">
        <v>0</v>
      </c>
      <c r="I18">
        <v>0</v>
      </c>
      <c r="J18">
        <v>0</v>
      </c>
      <c r="K18">
        <v>0</v>
      </c>
      <c r="L18">
        <v>91514.752178051087</v>
      </c>
      <c r="M18">
        <v>457573.76089025557</v>
      </c>
      <c r="N18">
        <v>7870268.6873123962</v>
      </c>
      <c r="O18">
        <v>0</v>
      </c>
      <c r="P18">
        <v>411816.38480122993</v>
      </c>
      <c r="Q18">
        <v>0</v>
      </c>
      <c r="R18">
        <v>0</v>
      </c>
      <c r="S18">
        <v>0</v>
      </c>
      <c r="T18">
        <v>3340288.4544988652</v>
      </c>
      <c r="U18">
        <v>11119042.38963321</v>
      </c>
      <c r="V18">
        <v>0</v>
      </c>
      <c r="W18">
        <v>0</v>
      </c>
      <c r="X18">
        <v>91514.752178051087</v>
      </c>
      <c r="Y18">
        <v>1418478.6587597919</v>
      </c>
      <c r="Z18">
        <v>0</v>
      </c>
      <c r="AA18">
        <v>0</v>
      </c>
      <c r="AB18">
        <v>274544.25653415325</v>
      </c>
      <c r="AC18">
        <v>1372721.2826707666</v>
      </c>
      <c r="AD18">
        <v>0</v>
      </c>
      <c r="AE18">
        <v>0</v>
      </c>
      <c r="AF18">
        <v>915147.52178051113</v>
      </c>
      <c r="AG18">
        <v>6039973.6437513726</v>
      </c>
      <c r="AH18">
        <v>0</v>
      </c>
      <c r="AI18">
        <v>0</v>
      </c>
      <c r="AJ18">
        <v>549088.51306830649</v>
      </c>
      <c r="AK18">
        <v>0</v>
      </c>
      <c r="AL18">
        <v>228786.88044512778</v>
      </c>
      <c r="AM18">
        <v>2425140.9327183543</v>
      </c>
      <c r="AN18">
        <v>0</v>
      </c>
      <c r="AO18">
        <v>137272.12826707662</v>
      </c>
      <c r="AP18">
        <v>869390.14569148549</v>
      </c>
      <c r="AQ18">
        <v>320301.63262317888</v>
      </c>
      <c r="AR18">
        <v>0</v>
      </c>
      <c r="AS18">
        <v>0</v>
      </c>
      <c r="AT18">
        <v>411816.38480122993</v>
      </c>
      <c r="AU18">
        <v>0</v>
      </c>
      <c r="AV18">
        <v>0</v>
      </c>
      <c r="AW18">
        <v>0</v>
      </c>
      <c r="AX18">
        <v>2425140.9327183543</v>
      </c>
      <c r="AY18">
        <v>0</v>
      </c>
      <c r="AZ18">
        <v>1189691.7783146643</v>
      </c>
      <c r="BA18">
        <v>6543304.7807306536</v>
      </c>
      <c r="BB18">
        <v>17525075.042096786</v>
      </c>
      <c r="BC18">
        <v>2882714.693608609</v>
      </c>
      <c r="BD18">
        <v>0</v>
      </c>
    </row>
    <row r="19" spans="2:56" x14ac:dyDescent="0.25">
      <c r="B19" s="30" t="s">
        <v>298</v>
      </c>
      <c r="C19" s="31">
        <v>43429</v>
      </c>
      <c r="D19" s="32">
        <v>0.55208333333333337</v>
      </c>
      <c r="E19">
        <v>1.49555555556</v>
      </c>
      <c r="F19">
        <v>-79.0366666667</v>
      </c>
      <c r="G19" t="s">
        <v>298</v>
      </c>
      <c r="H19">
        <v>0</v>
      </c>
      <c r="I19">
        <v>0</v>
      </c>
      <c r="J19">
        <v>0</v>
      </c>
      <c r="K19">
        <v>936680.4046459347</v>
      </c>
      <c r="L19">
        <v>0</v>
      </c>
      <c r="M19">
        <v>0</v>
      </c>
      <c r="N19">
        <v>0</v>
      </c>
      <c r="O19">
        <v>0</v>
      </c>
      <c r="P19">
        <v>62445.360309728982</v>
      </c>
      <c r="Q19">
        <v>0</v>
      </c>
      <c r="R19">
        <v>0</v>
      </c>
      <c r="S19">
        <v>0</v>
      </c>
      <c r="T19">
        <v>3715498.9384288741</v>
      </c>
      <c r="U19">
        <v>1248907.2061945798</v>
      </c>
      <c r="V19">
        <v>31222.680154864491</v>
      </c>
      <c r="W19">
        <v>0</v>
      </c>
      <c r="X19">
        <v>0</v>
      </c>
      <c r="Y19">
        <v>405894.84201323841</v>
      </c>
      <c r="Z19">
        <v>0</v>
      </c>
      <c r="AA19">
        <v>0</v>
      </c>
      <c r="AB19">
        <v>0</v>
      </c>
      <c r="AC19">
        <v>93668.040464593476</v>
      </c>
      <c r="AD19">
        <v>0</v>
      </c>
      <c r="AE19">
        <v>0</v>
      </c>
      <c r="AF19">
        <v>62445.360309728982</v>
      </c>
      <c r="AG19">
        <v>686898.9634070188</v>
      </c>
      <c r="AH19">
        <v>0</v>
      </c>
      <c r="AI19">
        <v>0</v>
      </c>
      <c r="AJ19">
        <v>249781.44123891593</v>
      </c>
      <c r="AK19">
        <v>0</v>
      </c>
      <c r="AL19">
        <v>0</v>
      </c>
      <c r="AM19">
        <v>281004.12139378046</v>
      </c>
      <c r="AN19">
        <v>0</v>
      </c>
      <c r="AO19">
        <v>93668.040464593476</v>
      </c>
      <c r="AP19">
        <v>0</v>
      </c>
      <c r="AQ19">
        <v>0</v>
      </c>
      <c r="AR19">
        <v>0</v>
      </c>
      <c r="AS19">
        <v>0</v>
      </c>
      <c r="AT19">
        <v>62445.360309728982</v>
      </c>
      <c r="AU19">
        <v>0</v>
      </c>
      <c r="AV19">
        <v>62445.360309728982</v>
      </c>
      <c r="AW19">
        <v>0</v>
      </c>
      <c r="AX19">
        <v>343449.4817035094</v>
      </c>
      <c r="AY19">
        <v>0</v>
      </c>
      <c r="AZ19">
        <v>249781.44123891593</v>
      </c>
      <c r="BA19">
        <v>41994504.808292739</v>
      </c>
      <c r="BB19">
        <v>2591482.4528537532</v>
      </c>
      <c r="BC19">
        <v>780567.00387161225</v>
      </c>
      <c r="BD19">
        <v>0</v>
      </c>
    </row>
    <row r="20" spans="2:56" x14ac:dyDescent="0.25">
      <c r="B20" t="s">
        <v>299</v>
      </c>
      <c r="C20" s="31">
        <v>43433</v>
      </c>
      <c r="D20" s="32">
        <v>0.28125</v>
      </c>
      <c r="E20">
        <v>1.66737</v>
      </c>
      <c r="F20">
        <v>-79.017430000000004</v>
      </c>
      <c r="G20" t="s">
        <v>299</v>
      </c>
      <c r="H20">
        <v>0</v>
      </c>
      <c r="I20">
        <v>0</v>
      </c>
      <c r="J20">
        <v>0</v>
      </c>
      <c r="K20">
        <v>103399.78492844735</v>
      </c>
      <c r="L20">
        <v>0</v>
      </c>
      <c r="M20">
        <v>206799.5698568947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930598.06435602601</v>
      </c>
      <c r="U20">
        <v>310199.35478534212</v>
      </c>
      <c r="V20">
        <v>0</v>
      </c>
      <c r="W20">
        <v>0</v>
      </c>
      <c r="X20">
        <v>0</v>
      </c>
      <c r="Y20">
        <v>103399.78492844735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310199.35478534212</v>
      </c>
      <c r="BA20">
        <v>3412192.9026387623</v>
      </c>
      <c r="BB20">
        <v>1033997.8492844735</v>
      </c>
      <c r="BC20">
        <v>0</v>
      </c>
      <c r="BD20">
        <v>0</v>
      </c>
    </row>
    <row r="21" spans="2:56" x14ac:dyDescent="0.25">
      <c r="B21" t="s">
        <v>300</v>
      </c>
      <c r="C21" s="31">
        <v>43433</v>
      </c>
      <c r="D21" s="32">
        <v>0.34027777777777801</v>
      </c>
      <c r="E21">
        <v>1.66733</v>
      </c>
      <c r="F21">
        <v>-79.076610000000002</v>
      </c>
      <c r="G21" t="s">
        <v>300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122488.9759921607</v>
      </c>
      <c r="Q21">
        <v>0</v>
      </c>
      <c r="R21">
        <v>122488.9759921607</v>
      </c>
      <c r="S21">
        <v>0</v>
      </c>
      <c r="T21">
        <v>1347378.7359137677</v>
      </c>
      <c r="U21">
        <v>122488.9759921607</v>
      </c>
      <c r="V21">
        <v>0</v>
      </c>
      <c r="W21">
        <v>0</v>
      </c>
      <c r="X21">
        <v>0</v>
      </c>
      <c r="Y21">
        <v>122488.9759921607</v>
      </c>
      <c r="Z21">
        <v>0</v>
      </c>
      <c r="AA21">
        <v>122488.9759921607</v>
      </c>
      <c r="AB21">
        <v>367466.92797648208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367466.92797648208</v>
      </c>
      <c r="AI21">
        <v>0</v>
      </c>
      <c r="AJ21">
        <v>0</v>
      </c>
      <c r="AK21">
        <v>0</v>
      </c>
      <c r="AL21">
        <v>122488.9759921607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244977.95198432141</v>
      </c>
      <c r="BA21">
        <v>10656540.91131798</v>
      </c>
      <c r="BB21">
        <v>0</v>
      </c>
      <c r="BC21">
        <v>0</v>
      </c>
      <c r="BD21">
        <v>0</v>
      </c>
    </row>
    <row r="22" spans="2:56" x14ac:dyDescent="0.25">
      <c r="B22" t="s">
        <v>301</v>
      </c>
      <c r="C22" s="31">
        <v>43434</v>
      </c>
      <c r="D22" s="32">
        <v>0.38194444444444442</v>
      </c>
      <c r="E22">
        <v>1.6677500000000001</v>
      </c>
      <c r="F22">
        <v>-79.160555555599998</v>
      </c>
      <c r="G22" t="s">
        <v>301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39808.917197452225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59713.375796178341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19904.458598726113</v>
      </c>
      <c r="AW22">
        <v>0</v>
      </c>
      <c r="AX22">
        <v>0</v>
      </c>
      <c r="AY22">
        <v>39808.917197452225</v>
      </c>
      <c r="AZ22">
        <v>199044.58598726115</v>
      </c>
      <c r="BA22">
        <v>597133.75796178344</v>
      </c>
      <c r="BB22">
        <v>0</v>
      </c>
      <c r="BC22">
        <v>0</v>
      </c>
      <c r="BD22">
        <v>0</v>
      </c>
    </row>
    <row r="23" spans="2:56" x14ac:dyDescent="0.25">
      <c r="B23" t="s">
        <v>302</v>
      </c>
      <c r="C23" s="31">
        <v>43432</v>
      </c>
      <c r="D23" s="32">
        <v>0.29097222222222202</v>
      </c>
      <c r="E23">
        <v>1.63303</v>
      </c>
      <c r="F23">
        <v>-79.022450000000006</v>
      </c>
      <c r="G23" t="s">
        <v>302</v>
      </c>
      <c r="H23">
        <v>0</v>
      </c>
      <c r="I23">
        <v>0</v>
      </c>
      <c r="J23">
        <v>0</v>
      </c>
      <c r="K23">
        <v>0</v>
      </c>
      <c r="L23">
        <v>0</v>
      </c>
      <c r="M23">
        <v>117085.05058074185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5268827.2761333827</v>
      </c>
      <c r="U23">
        <v>234170.1011614837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234170.1011614837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19904458.598726116</v>
      </c>
      <c r="BB23">
        <v>0</v>
      </c>
      <c r="BC23">
        <v>0</v>
      </c>
      <c r="BD23">
        <v>0</v>
      </c>
    </row>
    <row r="24" spans="2:56" x14ac:dyDescent="0.25">
      <c r="B24" t="s">
        <v>303</v>
      </c>
      <c r="C24" s="31">
        <v>43433</v>
      </c>
      <c r="D24" s="32">
        <v>0.38194444444444398</v>
      </c>
      <c r="E24">
        <v>1.6327199999999999</v>
      </c>
      <c r="F24">
        <v>-79.088560000000001</v>
      </c>
      <c r="G24" t="s">
        <v>303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1758998.6668641681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92578.877203377269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92578.877203377269</v>
      </c>
      <c r="BA24">
        <v>6804547.4744482283</v>
      </c>
      <c r="BB24">
        <v>92578.877203377269</v>
      </c>
      <c r="BC24">
        <v>0</v>
      </c>
      <c r="BD24">
        <v>0</v>
      </c>
    </row>
    <row r="25" spans="2:56" x14ac:dyDescent="0.25">
      <c r="B25" t="s">
        <v>304</v>
      </c>
      <c r="C25" s="31">
        <v>43433</v>
      </c>
      <c r="D25" s="32">
        <v>0.4375</v>
      </c>
      <c r="E25">
        <v>1.6330555555599999</v>
      </c>
      <c r="F25">
        <v>-79.173333333299993</v>
      </c>
      <c r="G25" t="s">
        <v>304</v>
      </c>
      <c r="H25">
        <v>0</v>
      </c>
      <c r="I25">
        <v>0</v>
      </c>
      <c r="J25">
        <v>0</v>
      </c>
      <c r="K25">
        <v>0</v>
      </c>
      <c r="L25">
        <v>78740.157480314956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551181.10236220469</v>
      </c>
      <c r="U25">
        <v>0</v>
      </c>
      <c r="V25">
        <v>0</v>
      </c>
      <c r="W25">
        <v>0</v>
      </c>
      <c r="X25">
        <v>0</v>
      </c>
      <c r="Y25">
        <v>118110.23622047243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78740.157480314956</v>
      </c>
      <c r="AG25">
        <v>0</v>
      </c>
      <c r="AH25">
        <v>0</v>
      </c>
      <c r="AI25">
        <v>0</v>
      </c>
      <c r="AJ25">
        <v>118110.23622047243</v>
      </c>
      <c r="AK25">
        <v>0</v>
      </c>
      <c r="AL25">
        <v>0</v>
      </c>
      <c r="AM25">
        <v>0</v>
      </c>
      <c r="AN25">
        <v>0</v>
      </c>
      <c r="AO25">
        <v>39370.078740157478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196850.39370078742</v>
      </c>
      <c r="BA25">
        <v>826771.65354330698</v>
      </c>
      <c r="BB25">
        <v>157480.31496062991</v>
      </c>
      <c r="BC25">
        <v>0</v>
      </c>
      <c r="BD25">
        <v>0</v>
      </c>
    </row>
    <row r="26" spans="2:56" x14ac:dyDescent="0.25">
      <c r="B26" t="s">
        <v>305</v>
      </c>
      <c r="C26" s="31">
        <v>43432</v>
      </c>
      <c r="D26" s="32">
        <v>0.31597222222222221</v>
      </c>
      <c r="E26">
        <v>1.59945</v>
      </c>
      <c r="F26">
        <v>-78.997579999999999</v>
      </c>
      <c r="G26" t="s">
        <v>305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1161093.4182590235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23695.784046102519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23695.784046102519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3554367.6069153775</v>
      </c>
      <c r="BB26">
        <v>0</v>
      </c>
      <c r="BC26">
        <v>0</v>
      </c>
      <c r="BD26">
        <v>0</v>
      </c>
    </row>
    <row r="27" spans="2:56" x14ac:dyDescent="0.25">
      <c r="B27" t="s">
        <v>306</v>
      </c>
      <c r="C27" s="31">
        <v>43432</v>
      </c>
      <c r="D27" s="32">
        <v>0.35069444444444442</v>
      </c>
      <c r="E27">
        <v>1.5991200000000001</v>
      </c>
      <c r="F27">
        <v>-79.063829999999996</v>
      </c>
      <c r="G27" t="s">
        <v>306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1102362.2047244094</v>
      </c>
      <c r="U27">
        <v>0</v>
      </c>
      <c r="V27">
        <v>0</v>
      </c>
      <c r="W27">
        <v>0</v>
      </c>
      <c r="X27">
        <v>0</v>
      </c>
      <c r="Y27">
        <v>196850.39370078742</v>
      </c>
      <c r="Z27">
        <v>0</v>
      </c>
      <c r="AA27">
        <v>0</v>
      </c>
      <c r="AB27">
        <v>39370.078740157478</v>
      </c>
      <c r="AC27">
        <v>78740.157480314956</v>
      </c>
      <c r="AD27">
        <v>78740.157480314956</v>
      </c>
      <c r="AE27">
        <v>78740.157480314956</v>
      </c>
      <c r="AF27">
        <v>0</v>
      </c>
      <c r="AG27">
        <v>0</v>
      </c>
      <c r="AH27">
        <v>0</v>
      </c>
      <c r="AI27">
        <v>0</v>
      </c>
      <c r="AJ27">
        <v>39370.078740157478</v>
      </c>
      <c r="AK27">
        <v>39370.078740157478</v>
      </c>
      <c r="AL27">
        <v>0</v>
      </c>
      <c r="AM27">
        <v>0</v>
      </c>
      <c r="AN27">
        <v>0</v>
      </c>
      <c r="AO27">
        <v>39370.078740157478</v>
      </c>
      <c r="AP27">
        <v>0</v>
      </c>
      <c r="AQ27">
        <v>0</v>
      </c>
      <c r="AR27">
        <v>0</v>
      </c>
      <c r="AS27">
        <v>0</v>
      </c>
      <c r="AT27">
        <v>39370.078740157478</v>
      </c>
      <c r="AU27">
        <v>0</v>
      </c>
      <c r="AV27">
        <v>0</v>
      </c>
      <c r="AW27">
        <v>0</v>
      </c>
      <c r="AX27">
        <v>0</v>
      </c>
      <c r="AY27">
        <v>39370.078740157478</v>
      </c>
      <c r="AZ27">
        <v>78740.157480314956</v>
      </c>
      <c r="BA27">
        <v>4448818.8976377957</v>
      </c>
      <c r="BB27">
        <v>669291.33858267718</v>
      </c>
      <c r="BC27">
        <v>354330.7086614173</v>
      </c>
      <c r="BD27">
        <v>0</v>
      </c>
    </row>
    <row r="28" spans="2:56" x14ac:dyDescent="0.25">
      <c r="B28" t="s">
        <v>307</v>
      </c>
      <c r="C28" s="31">
        <v>43432</v>
      </c>
      <c r="D28" s="32">
        <v>0.42708333333333298</v>
      </c>
      <c r="E28">
        <v>1.59907</v>
      </c>
      <c r="F28">
        <v>-79.147220000000004</v>
      </c>
      <c r="G28" t="s">
        <v>307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22116.065109695683</v>
      </c>
      <c r="U28">
        <v>22116.065109695683</v>
      </c>
      <c r="V28">
        <v>0</v>
      </c>
      <c r="W28">
        <v>0</v>
      </c>
      <c r="X28">
        <v>0</v>
      </c>
      <c r="Y28">
        <v>22116.065109695683</v>
      </c>
      <c r="Z28">
        <v>154812.45576786977</v>
      </c>
      <c r="AA28">
        <v>0</v>
      </c>
      <c r="AB28">
        <v>22116.065109695683</v>
      </c>
      <c r="AC28">
        <v>0</v>
      </c>
      <c r="AD28">
        <v>0</v>
      </c>
      <c r="AE28">
        <v>0</v>
      </c>
      <c r="AF28">
        <v>22116.065109695683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88464.26043878273</v>
      </c>
      <c r="BA28">
        <v>0</v>
      </c>
      <c r="BB28">
        <v>44232.130219391365</v>
      </c>
      <c r="BC28">
        <v>0</v>
      </c>
      <c r="BD28">
        <v>0</v>
      </c>
    </row>
    <row r="29" spans="2:56" x14ac:dyDescent="0.25">
      <c r="B29" t="s">
        <v>308</v>
      </c>
      <c r="C29" s="31">
        <v>43430</v>
      </c>
      <c r="D29" s="32">
        <v>0.69791666666666663</v>
      </c>
      <c r="E29">
        <v>1.56517</v>
      </c>
      <c r="F29">
        <v>-79.017139999999998</v>
      </c>
      <c r="G29" t="s">
        <v>308</v>
      </c>
      <c r="H29">
        <v>0</v>
      </c>
      <c r="I29">
        <v>0</v>
      </c>
      <c r="J29">
        <v>0</v>
      </c>
      <c r="K29">
        <v>176928.52087756546</v>
      </c>
      <c r="L29">
        <v>88464.26043878273</v>
      </c>
      <c r="M29">
        <v>353857.04175513092</v>
      </c>
      <c r="N29">
        <v>0</v>
      </c>
      <c r="O29">
        <v>44232.130219391365</v>
      </c>
      <c r="P29">
        <v>44232.130219391365</v>
      </c>
      <c r="Q29">
        <v>88464.26043878273</v>
      </c>
      <c r="R29">
        <v>0</v>
      </c>
      <c r="S29">
        <v>44232.130219391365</v>
      </c>
      <c r="T29">
        <v>28131634.819532908</v>
      </c>
      <c r="U29">
        <v>796178.34394904459</v>
      </c>
      <c r="V29">
        <v>0</v>
      </c>
      <c r="W29">
        <v>0</v>
      </c>
      <c r="X29">
        <v>0</v>
      </c>
      <c r="Y29">
        <v>1150035.3857041753</v>
      </c>
      <c r="Z29">
        <v>0</v>
      </c>
      <c r="AA29">
        <v>132696.39065817409</v>
      </c>
      <c r="AB29">
        <v>0</v>
      </c>
      <c r="AC29">
        <v>0</v>
      </c>
      <c r="AD29">
        <v>0</v>
      </c>
      <c r="AE29">
        <v>0</v>
      </c>
      <c r="AF29">
        <v>398089.17197452229</v>
      </c>
      <c r="AG29">
        <v>442321.30219391367</v>
      </c>
      <c r="AH29">
        <v>88464.26043878273</v>
      </c>
      <c r="AI29">
        <v>0</v>
      </c>
      <c r="AJ29">
        <v>44232.130219391365</v>
      </c>
      <c r="AK29">
        <v>0</v>
      </c>
      <c r="AL29">
        <v>88464.26043878273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265392.78131634818</v>
      </c>
      <c r="AW29">
        <v>0</v>
      </c>
      <c r="AX29">
        <v>796178.34394904459</v>
      </c>
      <c r="AY29">
        <v>0</v>
      </c>
      <c r="AZ29">
        <v>1061571.1252653927</v>
      </c>
      <c r="BA29">
        <v>195329087.04883227</v>
      </c>
      <c r="BB29">
        <v>2875088.4642604385</v>
      </c>
      <c r="BC29">
        <v>1901981.5994338284</v>
      </c>
      <c r="BD29">
        <v>44232.130219391365</v>
      </c>
    </row>
    <row r="30" spans="2:56" x14ac:dyDescent="0.25">
      <c r="B30" t="s">
        <v>309</v>
      </c>
      <c r="C30" s="31">
        <v>43432</v>
      </c>
      <c r="D30" s="32">
        <v>0.39583333333333331</v>
      </c>
      <c r="E30">
        <v>1.5647222222199999</v>
      </c>
      <c r="F30">
        <v>-79.101388888900004</v>
      </c>
      <c r="G30" t="s">
        <v>309</v>
      </c>
      <c r="H30">
        <v>0</v>
      </c>
      <c r="I30">
        <v>0</v>
      </c>
      <c r="J30">
        <v>0</v>
      </c>
      <c r="K30">
        <v>0</v>
      </c>
      <c r="L30">
        <v>26539.278131634819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1406581.7409766454</v>
      </c>
      <c r="U30">
        <v>26539.278131634819</v>
      </c>
      <c r="V30">
        <v>0</v>
      </c>
      <c r="W30">
        <v>0</v>
      </c>
      <c r="X30">
        <v>0</v>
      </c>
      <c r="Y30">
        <v>26539.278131634819</v>
      </c>
      <c r="Z30">
        <v>0</v>
      </c>
      <c r="AA30">
        <v>0</v>
      </c>
      <c r="AB30">
        <v>0</v>
      </c>
      <c r="AC30">
        <v>26539.278131634819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238853.50318471337</v>
      </c>
      <c r="BA30">
        <v>1910828.0254777069</v>
      </c>
      <c r="BB30">
        <v>424628.45010615711</v>
      </c>
      <c r="BC30">
        <v>0</v>
      </c>
      <c r="BD30">
        <v>0</v>
      </c>
    </row>
    <row r="31" spans="2:56" x14ac:dyDescent="0.25">
      <c r="B31" t="s">
        <v>310</v>
      </c>
      <c r="C31" s="31">
        <v>43431</v>
      </c>
      <c r="D31" s="32">
        <v>0.30555555555555552</v>
      </c>
      <c r="E31">
        <v>1.5305555555599999</v>
      </c>
      <c r="F31">
        <v>-78.886666666699995</v>
      </c>
      <c r="G31" t="s">
        <v>310</v>
      </c>
      <c r="H31">
        <v>0</v>
      </c>
      <c r="I31">
        <v>0</v>
      </c>
      <c r="J31">
        <v>0</v>
      </c>
      <c r="K31">
        <v>278521.38566776697</v>
      </c>
      <c r="L31">
        <v>0</v>
      </c>
      <c r="M31">
        <v>994719.23452773911</v>
      </c>
      <c r="N31">
        <v>6485569.4091208586</v>
      </c>
      <c r="O31">
        <v>0</v>
      </c>
      <c r="P31">
        <v>198943.84690554781</v>
      </c>
      <c r="Q31">
        <v>0</v>
      </c>
      <c r="R31">
        <v>0</v>
      </c>
      <c r="S31">
        <v>0</v>
      </c>
      <c r="T31">
        <v>8116908.9537463514</v>
      </c>
      <c r="U31">
        <v>2347537.3934854642</v>
      </c>
      <c r="V31">
        <v>1909860.930293259</v>
      </c>
      <c r="W31">
        <v>0</v>
      </c>
      <c r="X31">
        <v>0</v>
      </c>
      <c r="Y31">
        <v>0</v>
      </c>
      <c r="Z31">
        <v>0</v>
      </c>
      <c r="AA31">
        <v>0</v>
      </c>
      <c r="AB31">
        <v>119366.30814332869</v>
      </c>
      <c r="AC31">
        <v>39788.769381109567</v>
      </c>
      <c r="AD31">
        <v>0</v>
      </c>
      <c r="AE31">
        <v>0</v>
      </c>
      <c r="AF31">
        <v>119366.30814332869</v>
      </c>
      <c r="AG31">
        <v>5570427.7133553391</v>
      </c>
      <c r="AH31">
        <v>0</v>
      </c>
      <c r="AI31">
        <v>0</v>
      </c>
      <c r="AJ31">
        <v>676409.07947886258</v>
      </c>
      <c r="AK31">
        <v>0</v>
      </c>
      <c r="AL31">
        <v>198943.84690554781</v>
      </c>
      <c r="AM31">
        <v>8872895.5719874334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159155.07752443827</v>
      </c>
      <c r="AW31">
        <v>0</v>
      </c>
      <c r="AX31">
        <v>716197.8488599722</v>
      </c>
      <c r="AY31">
        <v>0</v>
      </c>
      <c r="AZ31">
        <v>1034508.0039088486</v>
      </c>
      <c r="BA31">
        <v>45916239.86580044</v>
      </c>
      <c r="BB31">
        <v>2029227.2384365879</v>
      </c>
      <c r="BC31">
        <v>238732.61628665737</v>
      </c>
      <c r="BD31">
        <v>0</v>
      </c>
    </row>
    <row r="32" spans="2:56" x14ac:dyDescent="0.25">
      <c r="B32" t="s">
        <v>311</v>
      </c>
      <c r="C32" s="31">
        <v>43431</v>
      </c>
      <c r="D32" s="32">
        <v>0.34027777777777773</v>
      </c>
      <c r="E32">
        <v>1.52</v>
      </c>
      <c r="F32">
        <v>-78.950833333299997</v>
      </c>
      <c r="G32" t="s">
        <v>311</v>
      </c>
      <c r="H32">
        <v>0</v>
      </c>
      <c r="I32">
        <v>27557.319223985894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4767416.2257495597</v>
      </c>
      <c r="U32">
        <v>248015.87301587302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27557.319223985894</v>
      </c>
      <c r="AG32">
        <v>82671.957671957673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165343.91534391535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27557.319223985894</v>
      </c>
      <c r="AU32">
        <v>0</v>
      </c>
      <c r="AV32">
        <v>0</v>
      </c>
      <c r="AW32">
        <v>0</v>
      </c>
      <c r="AX32">
        <v>165343.91534391535</v>
      </c>
      <c r="AY32">
        <v>0</v>
      </c>
      <c r="AZ32">
        <v>165343.91534391535</v>
      </c>
      <c r="BA32">
        <v>8487654.3209876548</v>
      </c>
      <c r="BB32">
        <v>248015.87301587302</v>
      </c>
      <c r="BC32">
        <v>0</v>
      </c>
      <c r="BD32">
        <v>0</v>
      </c>
    </row>
    <row r="33" spans="2:56" x14ac:dyDescent="0.25">
      <c r="B33" t="s">
        <v>312</v>
      </c>
      <c r="C33" s="31">
        <v>43430</v>
      </c>
      <c r="D33" s="32">
        <v>0.30555555555555552</v>
      </c>
      <c r="E33">
        <v>1.53</v>
      </c>
      <c r="F33">
        <v>-79.049444444399995</v>
      </c>
      <c r="G33" t="s">
        <v>312</v>
      </c>
      <c r="H33">
        <v>0</v>
      </c>
      <c r="I33">
        <v>55262.179695985506</v>
      </c>
      <c r="J33">
        <v>0</v>
      </c>
      <c r="K33">
        <v>331573.07817591302</v>
      </c>
      <c r="L33">
        <v>0</v>
      </c>
      <c r="M33">
        <v>0</v>
      </c>
      <c r="N33">
        <v>0</v>
      </c>
      <c r="O33">
        <v>0</v>
      </c>
      <c r="P33">
        <v>165786.53908795651</v>
      </c>
      <c r="Q33">
        <v>0</v>
      </c>
      <c r="R33">
        <v>0</v>
      </c>
      <c r="S33">
        <v>0</v>
      </c>
      <c r="T33">
        <v>2265749.3675354058</v>
      </c>
      <c r="U33">
        <v>828932.69543978258</v>
      </c>
      <c r="V33">
        <v>0</v>
      </c>
      <c r="W33">
        <v>0</v>
      </c>
      <c r="X33">
        <v>27631.089847992753</v>
      </c>
      <c r="Y33">
        <v>110524.35939197101</v>
      </c>
      <c r="Z33">
        <v>0</v>
      </c>
      <c r="AA33">
        <v>0</v>
      </c>
      <c r="AB33">
        <v>0</v>
      </c>
      <c r="AC33">
        <v>497359.61726386956</v>
      </c>
      <c r="AD33">
        <v>0</v>
      </c>
      <c r="AE33">
        <v>0</v>
      </c>
      <c r="AF33">
        <v>27631.089847992753</v>
      </c>
      <c r="AG33">
        <v>193417.62893594927</v>
      </c>
      <c r="AH33">
        <v>138155.44923996375</v>
      </c>
      <c r="AI33">
        <v>0</v>
      </c>
      <c r="AJ33">
        <v>0</v>
      </c>
      <c r="AK33">
        <v>0</v>
      </c>
      <c r="AL33">
        <v>27631.089847992753</v>
      </c>
      <c r="AM33">
        <v>55262.179695985506</v>
      </c>
      <c r="AN33">
        <v>27631.089847992753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27631.089847992753</v>
      </c>
      <c r="AU33">
        <v>0</v>
      </c>
      <c r="AV33">
        <v>138155.44923996375</v>
      </c>
      <c r="AW33">
        <v>27631.089847992753</v>
      </c>
      <c r="AX33">
        <v>276310.89847992751</v>
      </c>
      <c r="AY33">
        <v>0</v>
      </c>
      <c r="AZ33">
        <v>193417.62893594927</v>
      </c>
      <c r="BA33">
        <v>8482744.5833337754</v>
      </c>
      <c r="BB33">
        <v>967088.14467974647</v>
      </c>
      <c r="BC33">
        <v>0</v>
      </c>
      <c r="BD33">
        <v>0</v>
      </c>
    </row>
    <row r="34" spans="2:56" x14ac:dyDescent="0.25">
      <c r="B34" t="s">
        <v>313</v>
      </c>
      <c r="C34" s="31">
        <v>43431</v>
      </c>
      <c r="D34" s="32">
        <v>0.29166666666666702</v>
      </c>
      <c r="E34">
        <v>1.4961111111100001</v>
      </c>
      <c r="F34">
        <v>-78.886944444400001</v>
      </c>
      <c r="G34" t="s">
        <v>313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2985668.7898089173</v>
      </c>
      <c r="O34">
        <v>0</v>
      </c>
      <c r="P34">
        <v>82935.244161358802</v>
      </c>
      <c r="Q34">
        <v>0</v>
      </c>
      <c r="R34">
        <v>0</v>
      </c>
      <c r="S34">
        <v>0</v>
      </c>
      <c r="T34">
        <v>4893179.40552017</v>
      </c>
      <c r="U34">
        <v>912287.68577494705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207338.110403397</v>
      </c>
      <c r="AG34">
        <v>2322186.8365180469</v>
      </c>
      <c r="AH34">
        <v>663481.95329087041</v>
      </c>
      <c r="AI34">
        <v>0</v>
      </c>
      <c r="AJ34">
        <v>41467.622080679401</v>
      </c>
      <c r="AK34">
        <v>0</v>
      </c>
      <c r="AL34">
        <v>0</v>
      </c>
      <c r="AM34">
        <v>4644373.6730360938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41467.622080679401</v>
      </c>
      <c r="AW34">
        <v>0</v>
      </c>
      <c r="AX34">
        <v>2446589.702760085</v>
      </c>
      <c r="AY34">
        <v>0</v>
      </c>
      <c r="AZ34">
        <v>1575769.6390658172</v>
      </c>
      <c r="BA34">
        <v>31556860.403397027</v>
      </c>
      <c r="BB34">
        <v>2612460.1910828026</v>
      </c>
      <c r="BC34">
        <v>331740.97664543521</v>
      </c>
      <c r="BD34">
        <v>373208.59872611467</v>
      </c>
    </row>
    <row r="35" spans="2:56" x14ac:dyDescent="0.25">
      <c r="B35" t="s">
        <v>314</v>
      </c>
      <c r="C35" s="31">
        <v>43431</v>
      </c>
      <c r="D35" s="32">
        <v>0.25</v>
      </c>
      <c r="E35">
        <v>1.49583333333</v>
      </c>
      <c r="F35">
        <v>-78.952777777799994</v>
      </c>
      <c r="G35" t="s">
        <v>314</v>
      </c>
      <c r="H35">
        <v>0</v>
      </c>
      <c r="I35">
        <v>0</v>
      </c>
      <c r="J35">
        <v>0</v>
      </c>
      <c r="K35">
        <v>0</v>
      </c>
      <c r="L35">
        <v>298415.77035832172</v>
      </c>
      <c r="M35">
        <v>0</v>
      </c>
      <c r="N35">
        <v>0</v>
      </c>
      <c r="O35">
        <v>0</v>
      </c>
      <c r="P35">
        <v>66314.615635182621</v>
      </c>
      <c r="Q35">
        <v>0</v>
      </c>
      <c r="R35">
        <v>0</v>
      </c>
      <c r="S35">
        <v>0</v>
      </c>
      <c r="T35">
        <v>26360059.714985091</v>
      </c>
      <c r="U35">
        <v>596831.54071664345</v>
      </c>
      <c r="V35">
        <v>0</v>
      </c>
      <c r="W35">
        <v>0</v>
      </c>
      <c r="X35">
        <v>0</v>
      </c>
      <c r="Y35">
        <v>198943.84690554783</v>
      </c>
      <c r="Z35">
        <v>0</v>
      </c>
      <c r="AA35">
        <v>0</v>
      </c>
      <c r="AB35">
        <v>0</v>
      </c>
      <c r="AC35">
        <v>165786.53908795651</v>
      </c>
      <c r="AD35">
        <v>0</v>
      </c>
      <c r="AE35">
        <v>0</v>
      </c>
      <c r="AF35">
        <v>66314.615635182621</v>
      </c>
      <c r="AG35">
        <v>33157.307817591311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33157.307817591311</v>
      </c>
      <c r="AN35">
        <v>0</v>
      </c>
      <c r="AO35">
        <v>33157.307817591311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33157.307817591311</v>
      </c>
      <c r="AW35">
        <v>0</v>
      </c>
      <c r="AX35">
        <v>530516.92508146097</v>
      </c>
      <c r="AY35">
        <v>0</v>
      </c>
      <c r="AZ35">
        <v>132629.23127036524</v>
      </c>
      <c r="BA35">
        <v>37069870.140067078</v>
      </c>
      <c r="BB35">
        <v>298415.77035832172</v>
      </c>
      <c r="BC35">
        <v>0</v>
      </c>
      <c r="BD35">
        <v>0</v>
      </c>
    </row>
    <row r="36" spans="2:56" x14ac:dyDescent="0.25">
      <c r="B36" t="s">
        <v>315</v>
      </c>
      <c r="C36" s="31">
        <v>43429</v>
      </c>
      <c r="D36" s="32">
        <v>0.6875</v>
      </c>
      <c r="E36">
        <v>1.49555555556</v>
      </c>
      <c r="F36">
        <v>-79.0366666667</v>
      </c>
      <c r="G36" t="s">
        <v>315</v>
      </c>
      <c r="H36">
        <v>0</v>
      </c>
      <c r="I36">
        <v>0</v>
      </c>
      <c r="J36">
        <v>0</v>
      </c>
      <c r="K36">
        <v>199044.58598726115</v>
      </c>
      <c r="L36">
        <v>0</v>
      </c>
      <c r="M36">
        <v>0</v>
      </c>
      <c r="N36">
        <v>0</v>
      </c>
      <c r="O36">
        <v>0</v>
      </c>
      <c r="P36">
        <v>199044.58598726115</v>
      </c>
      <c r="Q36">
        <v>0</v>
      </c>
      <c r="R36">
        <v>0</v>
      </c>
      <c r="S36">
        <v>0</v>
      </c>
      <c r="T36">
        <v>6933386.4118895959</v>
      </c>
      <c r="U36">
        <v>1758227.1762208068</v>
      </c>
      <c r="V36">
        <v>0</v>
      </c>
      <c r="W36">
        <v>0</v>
      </c>
      <c r="X36">
        <v>66348.195329087044</v>
      </c>
      <c r="Y36">
        <v>928874.73460721865</v>
      </c>
      <c r="Z36">
        <v>0</v>
      </c>
      <c r="AA36">
        <v>0</v>
      </c>
      <c r="AB36">
        <v>33174.097664543522</v>
      </c>
      <c r="AC36">
        <v>66348.195329087044</v>
      </c>
      <c r="AD36">
        <v>0</v>
      </c>
      <c r="AE36">
        <v>0</v>
      </c>
      <c r="AF36">
        <v>199044.58598726115</v>
      </c>
      <c r="AG36">
        <v>165870.4883227176</v>
      </c>
      <c r="AH36">
        <v>0</v>
      </c>
      <c r="AI36">
        <v>0</v>
      </c>
      <c r="AJ36">
        <v>132696.39065817409</v>
      </c>
      <c r="AK36">
        <v>0</v>
      </c>
      <c r="AL36">
        <v>0</v>
      </c>
      <c r="AM36">
        <v>431263.26963906578</v>
      </c>
      <c r="AN36">
        <v>0</v>
      </c>
      <c r="AO36">
        <v>165870.4883227176</v>
      </c>
      <c r="AP36">
        <v>0</v>
      </c>
      <c r="AQ36">
        <v>0</v>
      </c>
      <c r="AR36">
        <v>0</v>
      </c>
      <c r="AS36">
        <v>0</v>
      </c>
      <c r="AT36">
        <v>33174.097664543522</v>
      </c>
      <c r="AU36">
        <v>0</v>
      </c>
      <c r="AV36">
        <v>132696.39065817409</v>
      </c>
      <c r="AW36">
        <v>0</v>
      </c>
      <c r="AX36">
        <v>763004.24628450105</v>
      </c>
      <c r="AY36">
        <v>0</v>
      </c>
      <c r="AZ36">
        <v>298566.87898089166</v>
      </c>
      <c r="BA36">
        <v>12539808.917197451</v>
      </c>
      <c r="BB36">
        <v>2720276.008492569</v>
      </c>
      <c r="BC36">
        <v>431263.26963906578</v>
      </c>
      <c r="BD36">
        <v>66348.195329087044</v>
      </c>
    </row>
  </sheetData>
  <autoFilter ref="A2:BD36" xr:uid="{5DAD1145-127E-4049-AB69-EB8EB66AC24D}"/>
  <hyperlinks>
    <hyperlink ref="A1" location="Definiciones!C4" display="recordNumber" xr:uid="{89B00EA5-BEA8-4BEE-9AF7-0C4FDAC71F5B}"/>
    <hyperlink ref="B1" location="Definiciones!C8" display="fieldNumber" xr:uid="{A6C3C027-89B0-4DBD-A452-0726DDC6BB39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E184-03E2-4267-ACB8-155FBF4CD855}">
  <sheetPr codeName="Hoja10"/>
  <dimension ref="A1:AY35"/>
  <sheetViews>
    <sheetView workbookViewId="0">
      <selection activeCell="C2" sqref="C2:C35"/>
    </sheetView>
  </sheetViews>
  <sheetFormatPr baseColWidth="10" defaultRowHeight="15" x14ac:dyDescent="0.25"/>
  <cols>
    <col min="4" max="4" width="12.42578125" bestFit="1" customWidth="1"/>
  </cols>
  <sheetData>
    <row r="1" spans="1:51" x14ac:dyDescent="0.25">
      <c r="C1" t="s">
        <v>267</v>
      </c>
      <c r="D1" t="s">
        <v>0</v>
      </c>
      <c r="E1" t="s">
        <v>38</v>
      </c>
      <c r="F1" t="s">
        <v>1</v>
      </c>
      <c r="G1" t="s">
        <v>2</v>
      </c>
      <c r="H1" t="s">
        <v>3</v>
      </c>
      <c r="I1" t="s">
        <v>39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40</v>
      </c>
      <c r="R1" t="s">
        <v>11</v>
      </c>
      <c r="S1" t="s">
        <v>41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42</v>
      </c>
      <c r="AJ1" t="s">
        <v>27</v>
      </c>
      <c r="AK1" t="s">
        <v>43</v>
      </c>
      <c r="AL1" t="s">
        <v>44</v>
      </c>
      <c r="AM1" t="s">
        <v>45</v>
      </c>
      <c r="AN1" t="s">
        <v>46</v>
      </c>
      <c r="AO1" t="s">
        <v>28</v>
      </c>
      <c r="AP1" t="s">
        <v>47</v>
      </c>
      <c r="AQ1" t="s">
        <v>29</v>
      </c>
      <c r="AR1" t="s">
        <v>48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</row>
    <row r="2" spans="1:51" x14ac:dyDescent="0.25">
      <c r="A2" t="s">
        <v>98</v>
      </c>
      <c r="B2" t="s">
        <v>100</v>
      </c>
      <c r="C2" t="str">
        <f>A2&amp;"_"&amp;B2</f>
        <v xml:space="preserve">Baja_E34-1 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656167.97900262475</v>
      </c>
      <c r="P2">
        <v>262467.19160104985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131233.59580052493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524934.38320209971</v>
      </c>
      <c r="AT2">
        <v>0</v>
      </c>
      <c r="AU2">
        <v>262467.19160104985</v>
      </c>
      <c r="AV2">
        <v>787401.57480314956</v>
      </c>
      <c r="AW2">
        <v>1049868.7664041994</v>
      </c>
      <c r="AX2">
        <v>0</v>
      </c>
      <c r="AY2">
        <v>0</v>
      </c>
    </row>
    <row r="3" spans="1:51" x14ac:dyDescent="0.25">
      <c r="A3" t="s">
        <v>98</v>
      </c>
      <c r="B3" t="s">
        <v>101</v>
      </c>
      <c r="C3" t="str">
        <f t="shared" ref="C3:C35" si="0">A3&amp;"_"&amp;B3</f>
        <v>Baja_E34-5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117085.05058074187</v>
      </c>
      <c r="N3">
        <v>0</v>
      </c>
      <c r="O3">
        <v>3395466.4668415138</v>
      </c>
      <c r="P3">
        <v>351255.15174222557</v>
      </c>
      <c r="Q3">
        <v>0</v>
      </c>
      <c r="R3">
        <v>0</v>
      </c>
      <c r="S3">
        <v>0</v>
      </c>
      <c r="T3">
        <v>234170.10116148373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117085.05058074187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7142188.0854252521</v>
      </c>
      <c r="AW3">
        <v>2107530.9104533531</v>
      </c>
      <c r="AX3">
        <v>0</v>
      </c>
      <c r="AY3">
        <v>0</v>
      </c>
    </row>
    <row r="4" spans="1:51" x14ac:dyDescent="0.25">
      <c r="A4" t="s">
        <v>98</v>
      </c>
      <c r="B4" t="s">
        <v>102</v>
      </c>
      <c r="C4" t="str">
        <f t="shared" si="0"/>
        <v>Baja_E34-10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99471.923452773917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19894.384690554783</v>
      </c>
      <c r="X4">
        <v>0</v>
      </c>
      <c r="Y4">
        <v>0</v>
      </c>
      <c r="Z4">
        <v>0</v>
      </c>
      <c r="AA4">
        <v>19894.384690554783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338204.53973943129</v>
      </c>
      <c r="AV4">
        <v>59683.154071664343</v>
      </c>
      <c r="AW4">
        <v>59683.154071664343</v>
      </c>
      <c r="AX4">
        <v>0</v>
      </c>
      <c r="AY4">
        <v>0</v>
      </c>
    </row>
    <row r="5" spans="1:51" x14ac:dyDescent="0.25">
      <c r="A5" t="s">
        <v>98</v>
      </c>
      <c r="B5" t="s">
        <v>103</v>
      </c>
      <c r="C5" t="str">
        <f t="shared" si="0"/>
        <v>Baja_E34A1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2755905.511811024</v>
      </c>
      <c r="P5">
        <v>0</v>
      </c>
      <c r="Q5">
        <v>0</v>
      </c>
      <c r="R5">
        <v>0</v>
      </c>
      <c r="S5">
        <v>0</v>
      </c>
      <c r="T5">
        <v>262467.19160104985</v>
      </c>
      <c r="U5">
        <v>262467.19160104985</v>
      </c>
      <c r="V5">
        <v>0</v>
      </c>
      <c r="W5">
        <v>787401.57480314956</v>
      </c>
      <c r="X5">
        <v>0</v>
      </c>
      <c r="Y5">
        <v>0</v>
      </c>
      <c r="Z5">
        <v>656167.97900262475</v>
      </c>
      <c r="AA5">
        <v>131233.59580052493</v>
      </c>
      <c r="AB5">
        <v>0</v>
      </c>
      <c r="AC5">
        <v>0</v>
      </c>
      <c r="AD5">
        <v>0</v>
      </c>
      <c r="AE5">
        <v>524934.38320209971</v>
      </c>
      <c r="AF5">
        <v>0</v>
      </c>
      <c r="AG5">
        <v>0</v>
      </c>
      <c r="AH5">
        <v>0</v>
      </c>
      <c r="AI5">
        <v>0</v>
      </c>
      <c r="AJ5">
        <v>262467.19160104985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10498687.664041996</v>
      </c>
      <c r="AW5">
        <v>1049868.7664041994</v>
      </c>
      <c r="AX5">
        <v>0</v>
      </c>
      <c r="AY5">
        <v>0</v>
      </c>
    </row>
    <row r="6" spans="1:51" x14ac:dyDescent="0.25">
      <c r="A6" t="s">
        <v>98</v>
      </c>
      <c r="B6" t="s">
        <v>104</v>
      </c>
      <c r="C6" t="str">
        <f t="shared" si="0"/>
        <v>Baja_E34A5</v>
      </c>
      <c r="D6">
        <v>0</v>
      </c>
      <c r="E6">
        <v>0</v>
      </c>
      <c r="F6">
        <v>0</v>
      </c>
      <c r="G6">
        <v>30740.476600349219</v>
      </c>
      <c r="H6">
        <v>184442.85960209527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3996261.9580453979</v>
      </c>
      <c r="P6">
        <v>276664.28940314293</v>
      </c>
      <c r="Q6">
        <v>0</v>
      </c>
      <c r="R6">
        <v>30740.476600349219</v>
      </c>
      <c r="S6">
        <v>0</v>
      </c>
      <c r="T6">
        <v>276664.28940314293</v>
      </c>
      <c r="U6">
        <v>0</v>
      </c>
      <c r="V6">
        <v>0</v>
      </c>
      <c r="W6">
        <v>61480.953200698437</v>
      </c>
      <c r="X6">
        <v>30740.476600349219</v>
      </c>
      <c r="Y6">
        <v>0</v>
      </c>
      <c r="Z6">
        <v>0</v>
      </c>
      <c r="AA6">
        <v>30740.476600349219</v>
      </c>
      <c r="AB6">
        <v>153702.38300174606</v>
      </c>
      <c r="AC6">
        <v>0</v>
      </c>
      <c r="AD6">
        <v>61480.953200698437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61480.953200698437</v>
      </c>
      <c r="AR6">
        <v>0</v>
      </c>
      <c r="AS6">
        <v>0</v>
      </c>
      <c r="AT6">
        <v>0</v>
      </c>
      <c r="AU6">
        <v>92221.429801047634</v>
      </c>
      <c r="AV6">
        <v>6424759.6094729854</v>
      </c>
      <c r="AW6">
        <v>952954.77461082558</v>
      </c>
      <c r="AX6">
        <v>0</v>
      </c>
      <c r="AY6">
        <v>0</v>
      </c>
    </row>
    <row r="7" spans="1:51" x14ac:dyDescent="0.25">
      <c r="A7" t="s">
        <v>98</v>
      </c>
      <c r="B7" t="s">
        <v>105</v>
      </c>
      <c r="C7" t="str">
        <f t="shared" si="0"/>
        <v>Baja_E34A10</v>
      </c>
      <c r="D7">
        <v>0</v>
      </c>
      <c r="E7">
        <v>0</v>
      </c>
      <c r="F7">
        <v>0</v>
      </c>
      <c r="G7">
        <v>98425.196850393695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344488.18897637801</v>
      </c>
      <c r="P7">
        <v>0</v>
      </c>
      <c r="Q7">
        <v>0</v>
      </c>
      <c r="R7">
        <v>0</v>
      </c>
      <c r="S7">
        <v>0</v>
      </c>
      <c r="T7">
        <v>0</v>
      </c>
      <c r="U7">
        <v>295275.59055118111</v>
      </c>
      <c r="V7">
        <v>0</v>
      </c>
      <c r="W7">
        <v>295275.59055118111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147637.79527559056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639763.77952755918</v>
      </c>
      <c r="AV7">
        <v>787401.57480314956</v>
      </c>
      <c r="AW7">
        <v>0</v>
      </c>
      <c r="AX7">
        <v>0</v>
      </c>
      <c r="AY7">
        <v>0</v>
      </c>
    </row>
    <row r="8" spans="1:51" x14ac:dyDescent="0.25">
      <c r="A8" t="s">
        <v>98</v>
      </c>
      <c r="B8" t="s">
        <v>106</v>
      </c>
      <c r="C8" t="str">
        <f t="shared" si="0"/>
        <v>Baja_E34B1</v>
      </c>
      <c r="D8">
        <v>0</v>
      </c>
      <c r="E8">
        <v>0</v>
      </c>
      <c r="F8">
        <v>0</v>
      </c>
      <c r="G8">
        <v>0</v>
      </c>
      <c r="H8">
        <v>47391.568092205038</v>
      </c>
      <c r="I8">
        <v>0</v>
      </c>
      <c r="J8">
        <v>0</v>
      </c>
      <c r="K8">
        <v>23695.784046102519</v>
      </c>
      <c r="L8">
        <v>23695.784046102519</v>
      </c>
      <c r="M8">
        <v>0</v>
      </c>
      <c r="N8">
        <v>0</v>
      </c>
      <c r="O8">
        <v>4502198.9687594781</v>
      </c>
      <c r="P8">
        <v>213262.05641492264</v>
      </c>
      <c r="Q8">
        <v>0</v>
      </c>
      <c r="R8">
        <v>0</v>
      </c>
      <c r="S8">
        <v>0</v>
      </c>
      <c r="T8">
        <v>94783.136184410076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47391.568092205038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23695.784046102519</v>
      </c>
      <c r="AV8">
        <v>13553988.47437064</v>
      </c>
      <c r="AW8">
        <v>47391.568092205038</v>
      </c>
      <c r="AX8">
        <v>23695.784046102519</v>
      </c>
      <c r="AY8">
        <v>0</v>
      </c>
    </row>
    <row r="9" spans="1:51" x14ac:dyDescent="0.25">
      <c r="A9" t="s">
        <v>98</v>
      </c>
      <c r="B9" t="s">
        <v>107</v>
      </c>
      <c r="C9" t="str">
        <f t="shared" si="0"/>
        <v>Baja_E34B5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23555.572306184753</v>
      </c>
      <c r="L9">
        <v>0</v>
      </c>
      <c r="M9">
        <v>0</v>
      </c>
      <c r="N9">
        <v>0</v>
      </c>
      <c r="O9">
        <v>871556.17532883584</v>
      </c>
      <c r="P9">
        <v>329778.01228658657</v>
      </c>
      <c r="Q9">
        <v>0</v>
      </c>
      <c r="R9">
        <v>0</v>
      </c>
      <c r="S9">
        <v>0</v>
      </c>
      <c r="T9">
        <v>117777.86153092375</v>
      </c>
      <c r="U9">
        <v>0</v>
      </c>
      <c r="V9">
        <v>0</v>
      </c>
      <c r="W9">
        <v>70666.716918554259</v>
      </c>
      <c r="X9">
        <v>47111.144612369506</v>
      </c>
      <c r="Y9">
        <v>0</v>
      </c>
      <c r="Z9">
        <v>0</v>
      </c>
      <c r="AA9">
        <v>23555.572306184753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94222.289224739012</v>
      </c>
      <c r="AR9">
        <v>0</v>
      </c>
      <c r="AS9">
        <v>0</v>
      </c>
      <c r="AT9">
        <v>0</v>
      </c>
      <c r="AU9">
        <v>117777.86153092375</v>
      </c>
      <c r="AV9">
        <v>7655560.9995100442</v>
      </c>
      <c r="AW9">
        <v>753778.31379791209</v>
      </c>
      <c r="AX9">
        <v>424000.30151132552</v>
      </c>
      <c r="AY9">
        <v>0</v>
      </c>
    </row>
    <row r="10" spans="1:51" x14ac:dyDescent="0.25">
      <c r="A10" t="s">
        <v>98</v>
      </c>
      <c r="B10" t="s">
        <v>108</v>
      </c>
      <c r="C10" t="str">
        <f t="shared" si="0"/>
        <v>Baja_E34B10</v>
      </c>
      <c r="D10">
        <v>24606.299212598424</v>
      </c>
      <c r="E10">
        <v>0</v>
      </c>
      <c r="F10">
        <v>0</v>
      </c>
      <c r="G10">
        <v>0</v>
      </c>
      <c r="H10">
        <v>49212.598425196848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1131889.7637795277</v>
      </c>
      <c r="P10">
        <v>0</v>
      </c>
      <c r="Q10">
        <v>0</v>
      </c>
      <c r="R10">
        <v>0</v>
      </c>
      <c r="S10">
        <v>0</v>
      </c>
      <c r="T10">
        <v>98425.196850393695</v>
      </c>
      <c r="U10">
        <v>0</v>
      </c>
      <c r="V10">
        <v>0</v>
      </c>
      <c r="W10">
        <v>98425.196850393695</v>
      </c>
      <c r="X10">
        <v>24606.299212598424</v>
      </c>
      <c r="Y10">
        <v>24606.299212598424</v>
      </c>
      <c r="Z10">
        <v>0</v>
      </c>
      <c r="AA10">
        <v>49212.598425196848</v>
      </c>
      <c r="AB10">
        <v>0</v>
      </c>
      <c r="AC10">
        <v>0</v>
      </c>
      <c r="AD10">
        <v>0</v>
      </c>
      <c r="AE10">
        <v>73818.897637795279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49212.598425196848</v>
      </c>
      <c r="AV10">
        <v>4995078.7401574804</v>
      </c>
      <c r="AW10">
        <v>147637.79527559056</v>
      </c>
      <c r="AX10">
        <v>0</v>
      </c>
      <c r="AY10">
        <v>0</v>
      </c>
    </row>
    <row r="11" spans="1:51" x14ac:dyDescent="0.25">
      <c r="A11" t="s">
        <v>98</v>
      </c>
      <c r="B11" t="s">
        <v>109</v>
      </c>
      <c r="C11" t="str">
        <f t="shared" si="0"/>
        <v>Baja_E34C5</v>
      </c>
      <c r="D11">
        <v>0</v>
      </c>
      <c r="E11">
        <v>0</v>
      </c>
      <c r="F11">
        <v>1181102.3622047245</v>
      </c>
      <c r="G11">
        <v>590551.18110236223</v>
      </c>
      <c r="H11">
        <v>262467.19160104985</v>
      </c>
      <c r="I11">
        <v>0</v>
      </c>
      <c r="J11">
        <v>0</v>
      </c>
      <c r="K11">
        <v>0</v>
      </c>
      <c r="L11">
        <v>65616.797900262463</v>
      </c>
      <c r="M11">
        <v>0</v>
      </c>
      <c r="N11">
        <v>0</v>
      </c>
      <c r="O11">
        <v>40944881.889763787</v>
      </c>
      <c r="P11">
        <v>590551.18110236223</v>
      </c>
      <c r="Q11">
        <v>0</v>
      </c>
      <c r="R11">
        <v>0</v>
      </c>
      <c r="S11">
        <v>0</v>
      </c>
      <c r="T11">
        <v>65616.797900262463</v>
      </c>
      <c r="U11">
        <v>0</v>
      </c>
      <c r="V11">
        <v>0</v>
      </c>
      <c r="W11">
        <v>131233.59580052493</v>
      </c>
      <c r="X11">
        <v>328083.98950131238</v>
      </c>
      <c r="Y11">
        <v>196850.39370078739</v>
      </c>
      <c r="Z11">
        <v>0</v>
      </c>
      <c r="AA11">
        <v>328083.98950131238</v>
      </c>
      <c r="AB11">
        <v>262467.19160104985</v>
      </c>
      <c r="AC11">
        <v>0</v>
      </c>
      <c r="AD11">
        <v>0</v>
      </c>
      <c r="AE11">
        <v>131233.59580052493</v>
      </c>
      <c r="AF11">
        <v>0</v>
      </c>
      <c r="AG11">
        <v>0</v>
      </c>
      <c r="AH11">
        <v>262467.19160104985</v>
      </c>
      <c r="AI11">
        <v>0</v>
      </c>
      <c r="AJ11">
        <v>196850.39370078739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6036745.4068241473</v>
      </c>
      <c r="AT11">
        <v>0</v>
      </c>
      <c r="AU11">
        <v>590551.18110236223</v>
      </c>
      <c r="AV11">
        <v>137073490.81364828</v>
      </c>
      <c r="AW11">
        <v>1574803.1496062991</v>
      </c>
      <c r="AX11">
        <v>0</v>
      </c>
      <c r="AY11">
        <v>0</v>
      </c>
    </row>
    <row r="12" spans="1:51" x14ac:dyDescent="0.25">
      <c r="A12" t="s">
        <v>98</v>
      </c>
      <c r="B12" t="s">
        <v>110</v>
      </c>
      <c r="C12" t="str">
        <f t="shared" si="0"/>
        <v>Baja_E34C10</v>
      </c>
      <c r="D12">
        <v>26525.846254073043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238732.61628665737</v>
      </c>
      <c r="P12">
        <v>79577.538762219134</v>
      </c>
      <c r="Q12">
        <v>0</v>
      </c>
      <c r="R12">
        <v>0</v>
      </c>
      <c r="S12">
        <v>0</v>
      </c>
      <c r="T12">
        <v>79577.538762219134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26525.846254073043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53051.692508146087</v>
      </c>
      <c r="AV12">
        <v>0</v>
      </c>
      <c r="AW12">
        <v>371361.84755702259</v>
      </c>
      <c r="AX12">
        <v>0</v>
      </c>
      <c r="AY12">
        <v>0</v>
      </c>
    </row>
    <row r="13" spans="1:51" x14ac:dyDescent="0.25">
      <c r="A13" t="s">
        <v>98</v>
      </c>
      <c r="B13" t="s">
        <v>111</v>
      </c>
      <c r="C13" t="str">
        <f t="shared" si="0"/>
        <v>Baja_E34D1</v>
      </c>
      <c r="D13">
        <v>0</v>
      </c>
      <c r="E13">
        <v>0</v>
      </c>
      <c r="F13">
        <v>0</v>
      </c>
      <c r="G13">
        <v>0</v>
      </c>
      <c r="H13">
        <v>228671.08839718145</v>
      </c>
      <c r="I13">
        <v>1692166.0541391424</v>
      </c>
      <c r="J13">
        <v>0</v>
      </c>
      <c r="K13">
        <v>45734.217679436282</v>
      </c>
      <c r="L13">
        <v>0</v>
      </c>
      <c r="M13">
        <v>0</v>
      </c>
      <c r="N13">
        <v>0</v>
      </c>
      <c r="O13">
        <v>1417760.7480625247</v>
      </c>
      <c r="P13">
        <v>3109926.8022016673</v>
      </c>
      <c r="Q13">
        <v>365873.74143549026</v>
      </c>
      <c r="R13">
        <v>0</v>
      </c>
      <c r="S13">
        <v>0</v>
      </c>
      <c r="T13">
        <v>320139.523756054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91468.435358872564</v>
      </c>
      <c r="AB13">
        <v>2332445.1016512504</v>
      </c>
      <c r="AC13">
        <v>1143355.441985907</v>
      </c>
      <c r="AD13">
        <v>0</v>
      </c>
      <c r="AE13">
        <v>1006152.7889475983</v>
      </c>
      <c r="AF13">
        <v>0</v>
      </c>
      <c r="AG13">
        <v>45734.217679436282</v>
      </c>
      <c r="AH13">
        <v>1372026.5303830886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45734.217679436282</v>
      </c>
      <c r="AO13">
        <v>640279.04751210799</v>
      </c>
      <c r="AP13">
        <v>0</v>
      </c>
      <c r="AQ13">
        <v>0</v>
      </c>
      <c r="AR13">
        <v>0</v>
      </c>
      <c r="AS13">
        <v>503076.39447379916</v>
      </c>
      <c r="AT13">
        <v>0</v>
      </c>
      <c r="AU13">
        <v>548810.61215323547</v>
      </c>
      <c r="AV13">
        <v>32379826.117040884</v>
      </c>
      <c r="AW13">
        <v>2058039.7955746327</v>
      </c>
      <c r="AX13">
        <v>0</v>
      </c>
      <c r="AY13">
        <v>0</v>
      </c>
    </row>
    <row r="14" spans="1:51" x14ac:dyDescent="0.25">
      <c r="A14" t="s">
        <v>98</v>
      </c>
      <c r="B14" t="s">
        <v>112</v>
      </c>
      <c r="C14" t="str">
        <f t="shared" si="0"/>
        <v>Baja_E34D5</v>
      </c>
      <c r="D14">
        <v>367280.94813331903</v>
      </c>
      <c r="E14">
        <v>122426.98271110635</v>
      </c>
      <c r="F14">
        <v>489707.9308444254</v>
      </c>
      <c r="G14">
        <v>367280.94813331903</v>
      </c>
      <c r="H14">
        <v>0</v>
      </c>
      <c r="I14">
        <v>5509214.2219997859</v>
      </c>
      <c r="J14">
        <v>0</v>
      </c>
      <c r="K14">
        <v>612134.91355553176</v>
      </c>
      <c r="L14">
        <v>0</v>
      </c>
      <c r="M14">
        <v>0</v>
      </c>
      <c r="N14">
        <v>0</v>
      </c>
      <c r="O14">
        <v>30974026.625909906</v>
      </c>
      <c r="P14">
        <v>1346696.8098221698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244853.9654222127</v>
      </c>
      <c r="Y14">
        <v>0</v>
      </c>
      <c r="Z14">
        <v>0</v>
      </c>
      <c r="AA14">
        <v>367280.94813331903</v>
      </c>
      <c r="AB14">
        <v>1224269.8271110635</v>
      </c>
      <c r="AC14">
        <v>0</v>
      </c>
      <c r="AD14">
        <v>0</v>
      </c>
      <c r="AE14">
        <v>1469123.7925332761</v>
      </c>
      <c r="AF14">
        <v>0</v>
      </c>
      <c r="AG14">
        <v>0</v>
      </c>
      <c r="AH14">
        <v>856988.87897774449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244853.9654222127</v>
      </c>
      <c r="AP14">
        <v>0</v>
      </c>
      <c r="AQ14">
        <v>612134.91355553176</v>
      </c>
      <c r="AR14">
        <v>0</v>
      </c>
      <c r="AS14">
        <v>3183101.5504887654</v>
      </c>
      <c r="AT14">
        <v>0</v>
      </c>
      <c r="AU14">
        <v>2326112.671511021</v>
      </c>
      <c r="AV14">
        <v>141403165.03132781</v>
      </c>
      <c r="AW14">
        <v>3060674.5677776588</v>
      </c>
      <c r="AX14">
        <v>0</v>
      </c>
      <c r="AY14">
        <v>0</v>
      </c>
    </row>
    <row r="15" spans="1:51" x14ac:dyDescent="0.25">
      <c r="A15" t="s">
        <v>98</v>
      </c>
      <c r="B15" t="s">
        <v>113</v>
      </c>
      <c r="C15" t="str">
        <f t="shared" si="0"/>
        <v>Baja_E34D10</v>
      </c>
      <c r="D15">
        <v>0</v>
      </c>
      <c r="E15">
        <v>0</v>
      </c>
      <c r="F15">
        <v>414676.22080679401</v>
      </c>
      <c r="G15">
        <v>82935.244161358816</v>
      </c>
      <c r="H15">
        <v>0</v>
      </c>
      <c r="I15">
        <v>82935.244161358816</v>
      </c>
      <c r="J15">
        <v>0</v>
      </c>
      <c r="K15">
        <v>124402.86624203823</v>
      </c>
      <c r="L15">
        <v>0</v>
      </c>
      <c r="M15">
        <v>0</v>
      </c>
      <c r="N15">
        <v>0</v>
      </c>
      <c r="O15">
        <v>11030387.473460723</v>
      </c>
      <c r="P15">
        <v>622014.33121019113</v>
      </c>
      <c r="Q15">
        <v>0</v>
      </c>
      <c r="R15">
        <v>207338.110403397</v>
      </c>
      <c r="S15">
        <v>0</v>
      </c>
      <c r="T15">
        <v>663481.95329087053</v>
      </c>
      <c r="U15">
        <v>0</v>
      </c>
      <c r="V15">
        <v>0</v>
      </c>
      <c r="W15">
        <v>124402.86624203823</v>
      </c>
      <c r="X15">
        <v>0</v>
      </c>
      <c r="Y15">
        <v>0</v>
      </c>
      <c r="Z15">
        <v>0</v>
      </c>
      <c r="AA15">
        <v>207338.110403397</v>
      </c>
      <c r="AB15">
        <v>456143.84288747347</v>
      </c>
      <c r="AC15">
        <v>0</v>
      </c>
      <c r="AD15">
        <v>0</v>
      </c>
      <c r="AE15">
        <v>207338.110403397</v>
      </c>
      <c r="AF15">
        <v>0</v>
      </c>
      <c r="AG15">
        <v>124402.86624203823</v>
      </c>
      <c r="AH15">
        <v>414676.22080679401</v>
      </c>
      <c r="AI15">
        <v>0</v>
      </c>
      <c r="AJ15">
        <v>0</v>
      </c>
      <c r="AK15">
        <v>0</v>
      </c>
      <c r="AL15">
        <v>0</v>
      </c>
      <c r="AM15">
        <v>41467.622080679408</v>
      </c>
      <c r="AN15">
        <v>0</v>
      </c>
      <c r="AO15">
        <v>82935.244161358816</v>
      </c>
      <c r="AP15">
        <v>0</v>
      </c>
      <c r="AQ15">
        <v>82935.244161358816</v>
      </c>
      <c r="AR15">
        <v>0</v>
      </c>
      <c r="AS15">
        <v>3193006.9002123144</v>
      </c>
      <c r="AT15">
        <v>0</v>
      </c>
      <c r="AU15">
        <v>0</v>
      </c>
      <c r="AV15">
        <v>113953025.47770698</v>
      </c>
      <c r="AW15">
        <v>2114848.7261146498</v>
      </c>
      <c r="AX15">
        <v>0</v>
      </c>
      <c r="AY15">
        <v>0</v>
      </c>
    </row>
    <row r="16" spans="1:51" x14ac:dyDescent="0.25">
      <c r="A16" t="s">
        <v>98</v>
      </c>
      <c r="B16" t="s">
        <v>114</v>
      </c>
      <c r="C16" t="str">
        <f t="shared" si="0"/>
        <v>Baja_E35-2</v>
      </c>
      <c r="D16">
        <v>0</v>
      </c>
      <c r="E16">
        <v>41446.634771989135</v>
      </c>
      <c r="F16">
        <v>2445351.4515473591</v>
      </c>
      <c r="G16">
        <v>0</v>
      </c>
      <c r="H16">
        <v>0</v>
      </c>
      <c r="I16">
        <v>8413666.8587137945</v>
      </c>
      <c r="J16">
        <v>0</v>
      </c>
      <c r="K16">
        <v>331573.07817591308</v>
      </c>
      <c r="L16">
        <v>0</v>
      </c>
      <c r="M16">
        <v>0</v>
      </c>
      <c r="N16">
        <v>0</v>
      </c>
      <c r="O16">
        <v>4724916.3640067615</v>
      </c>
      <c r="P16">
        <v>5346615.8855865989</v>
      </c>
      <c r="Q16">
        <v>0</v>
      </c>
      <c r="R16">
        <v>0</v>
      </c>
      <c r="S16">
        <v>124339.90431596739</v>
      </c>
      <c r="T16">
        <v>0</v>
      </c>
      <c r="U16">
        <v>0</v>
      </c>
      <c r="V16">
        <v>0</v>
      </c>
      <c r="W16">
        <v>0</v>
      </c>
      <c r="X16">
        <v>82893.269543978269</v>
      </c>
      <c r="Y16">
        <v>0</v>
      </c>
      <c r="Z16">
        <v>0</v>
      </c>
      <c r="AA16">
        <v>207233.17385994567</v>
      </c>
      <c r="AB16">
        <v>1906545.1995115005</v>
      </c>
      <c r="AC16">
        <v>331573.07817591308</v>
      </c>
      <c r="AD16">
        <v>0</v>
      </c>
      <c r="AE16">
        <v>621699.52157983696</v>
      </c>
      <c r="AF16">
        <v>0</v>
      </c>
      <c r="AG16">
        <v>207233.17385994567</v>
      </c>
      <c r="AH16">
        <v>7004481.2764661657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207233.17385994567</v>
      </c>
      <c r="AP16">
        <v>82893.269543978269</v>
      </c>
      <c r="AQ16">
        <v>124339.90431596739</v>
      </c>
      <c r="AR16">
        <v>0</v>
      </c>
      <c r="AS16">
        <v>2196671.6429154244</v>
      </c>
      <c r="AT16">
        <v>0</v>
      </c>
      <c r="AU16">
        <v>1699312.0256515548</v>
      </c>
      <c r="AV16">
        <v>40327575.633145437</v>
      </c>
      <c r="AW16">
        <v>6175548.5810263809</v>
      </c>
      <c r="AX16">
        <v>870379.33021177188</v>
      </c>
      <c r="AY16">
        <v>207233.17385994567</v>
      </c>
    </row>
    <row r="17" spans="1:51" x14ac:dyDescent="0.25">
      <c r="A17" t="s">
        <v>98</v>
      </c>
      <c r="B17" t="s">
        <v>115</v>
      </c>
      <c r="C17" t="str">
        <f t="shared" si="0"/>
        <v>Baja_E35-5</v>
      </c>
      <c r="D17">
        <v>0</v>
      </c>
      <c r="E17">
        <v>0</v>
      </c>
      <c r="F17">
        <v>0</v>
      </c>
      <c r="G17">
        <v>91514.752178051087</v>
      </c>
      <c r="H17">
        <v>457573.76089025557</v>
      </c>
      <c r="I17">
        <v>7870268.6873123962</v>
      </c>
      <c r="J17">
        <v>0</v>
      </c>
      <c r="K17">
        <v>411816.38480122993</v>
      </c>
      <c r="L17">
        <v>0</v>
      </c>
      <c r="M17">
        <v>0</v>
      </c>
      <c r="N17">
        <v>0</v>
      </c>
      <c r="O17">
        <v>3340288.4544988652</v>
      </c>
      <c r="P17">
        <v>11119042.38963321</v>
      </c>
      <c r="Q17">
        <v>0</v>
      </c>
      <c r="R17">
        <v>0</v>
      </c>
      <c r="S17">
        <v>91514.752178051087</v>
      </c>
      <c r="T17">
        <v>1418478.6587597919</v>
      </c>
      <c r="U17">
        <v>0</v>
      </c>
      <c r="V17">
        <v>0</v>
      </c>
      <c r="W17">
        <v>274544.25653415325</v>
      </c>
      <c r="X17">
        <v>1372721.2826707666</v>
      </c>
      <c r="Y17">
        <v>0</v>
      </c>
      <c r="Z17">
        <v>0</v>
      </c>
      <c r="AA17">
        <v>915147.52178051113</v>
      </c>
      <c r="AB17">
        <v>6039973.6437513726</v>
      </c>
      <c r="AC17">
        <v>0</v>
      </c>
      <c r="AD17">
        <v>0</v>
      </c>
      <c r="AE17">
        <v>549088.51306830649</v>
      </c>
      <c r="AF17">
        <v>0</v>
      </c>
      <c r="AG17">
        <v>228786.88044512778</v>
      </c>
      <c r="AH17">
        <v>2425140.9327183543</v>
      </c>
      <c r="AI17">
        <v>0</v>
      </c>
      <c r="AJ17">
        <v>137272.12826707662</v>
      </c>
      <c r="AK17">
        <v>869390.14569148549</v>
      </c>
      <c r="AL17">
        <v>320301.63262317888</v>
      </c>
      <c r="AM17">
        <v>0</v>
      </c>
      <c r="AN17">
        <v>0</v>
      </c>
      <c r="AO17">
        <v>411816.38480122993</v>
      </c>
      <c r="AP17">
        <v>0</v>
      </c>
      <c r="AQ17">
        <v>0</v>
      </c>
      <c r="AR17">
        <v>0</v>
      </c>
      <c r="AS17">
        <v>2425140.9327183543</v>
      </c>
      <c r="AT17">
        <v>0</v>
      </c>
      <c r="AU17">
        <v>1189691.7783146643</v>
      </c>
      <c r="AV17">
        <v>6543304.7807306536</v>
      </c>
      <c r="AW17">
        <v>17525075.042096786</v>
      </c>
      <c r="AX17">
        <v>2882714.693608609</v>
      </c>
      <c r="AY17">
        <v>0</v>
      </c>
    </row>
    <row r="18" spans="1:51" x14ac:dyDescent="0.25">
      <c r="A18" t="s">
        <v>98</v>
      </c>
      <c r="B18" t="s">
        <v>116</v>
      </c>
      <c r="C18" t="str">
        <f t="shared" si="0"/>
        <v>Baja_E35-10</v>
      </c>
      <c r="D18">
        <v>0</v>
      </c>
      <c r="E18">
        <v>0</v>
      </c>
      <c r="F18">
        <v>936680.4046459347</v>
      </c>
      <c r="G18">
        <v>0</v>
      </c>
      <c r="H18">
        <v>0</v>
      </c>
      <c r="I18">
        <v>0</v>
      </c>
      <c r="J18">
        <v>0</v>
      </c>
      <c r="K18">
        <v>62445.360309728982</v>
      </c>
      <c r="L18">
        <v>0</v>
      </c>
      <c r="M18">
        <v>0</v>
      </c>
      <c r="N18">
        <v>0</v>
      </c>
      <c r="O18">
        <v>3715498.9384288741</v>
      </c>
      <c r="P18">
        <v>1248907.2061945798</v>
      </c>
      <c r="Q18">
        <v>31222.680154864491</v>
      </c>
      <c r="R18">
        <v>0</v>
      </c>
      <c r="S18">
        <v>0</v>
      </c>
      <c r="T18">
        <v>405894.84201323841</v>
      </c>
      <c r="U18">
        <v>0</v>
      </c>
      <c r="V18">
        <v>0</v>
      </c>
      <c r="W18">
        <v>0</v>
      </c>
      <c r="X18">
        <v>93668.040464593476</v>
      </c>
      <c r="Y18">
        <v>0</v>
      </c>
      <c r="Z18">
        <v>0</v>
      </c>
      <c r="AA18">
        <v>62445.360309728982</v>
      </c>
      <c r="AB18">
        <v>686898.9634070188</v>
      </c>
      <c r="AC18">
        <v>0</v>
      </c>
      <c r="AD18">
        <v>0</v>
      </c>
      <c r="AE18">
        <v>249781.44123891593</v>
      </c>
      <c r="AF18">
        <v>0</v>
      </c>
      <c r="AG18">
        <v>0</v>
      </c>
      <c r="AH18">
        <v>281004.12139378046</v>
      </c>
      <c r="AI18">
        <v>0</v>
      </c>
      <c r="AJ18">
        <v>93668.040464593476</v>
      </c>
      <c r="AK18">
        <v>0</v>
      </c>
      <c r="AL18">
        <v>0</v>
      </c>
      <c r="AM18">
        <v>0</v>
      </c>
      <c r="AN18">
        <v>0</v>
      </c>
      <c r="AO18">
        <v>62445.360309728982</v>
      </c>
      <c r="AP18">
        <v>0</v>
      </c>
      <c r="AQ18">
        <v>62445.360309728982</v>
      </c>
      <c r="AR18">
        <v>0</v>
      </c>
      <c r="AS18">
        <v>343449.4817035094</v>
      </c>
      <c r="AT18">
        <v>0</v>
      </c>
      <c r="AU18">
        <v>249781.44123891593</v>
      </c>
      <c r="AV18">
        <v>41994504.808292739</v>
      </c>
      <c r="AW18">
        <v>2591482.4528537532</v>
      </c>
      <c r="AX18">
        <v>780567.00387161225</v>
      </c>
      <c r="AY18">
        <v>0</v>
      </c>
    </row>
    <row r="19" spans="1:51" x14ac:dyDescent="0.25">
      <c r="A19" t="s">
        <v>99</v>
      </c>
      <c r="B19" t="s">
        <v>100</v>
      </c>
      <c r="C19" t="str">
        <f t="shared" si="0"/>
        <v xml:space="preserve">Alta_E34-1 </v>
      </c>
      <c r="D19">
        <v>0</v>
      </c>
      <c r="E19">
        <v>0</v>
      </c>
      <c r="F19">
        <v>103399.78492844735</v>
      </c>
      <c r="G19">
        <v>0</v>
      </c>
      <c r="H19">
        <v>206799.5698568947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930598.06435602601</v>
      </c>
      <c r="P19">
        <v>310199.35478534212</v>
      </c>
      <c r="Q19">
        <v>0</v>
      </c>
      <c r="R19">
        <v>0</v>
      </c>
      <c r="S19">
        <v>0</v>
      </c>
      <c r="T19">
        <v>103399.78492844735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310199.35478534212</v>
      </c>
      <c r="AV19">
        <v>3412192.9026387623</v>
      </c>
      <c r="AW19">
        <v>1033997.8492844735</v>
      </c>
      <c r="AX19">
        <v>0</v>
      </c>
      <c r="AY19">
        <v>0</v>
      </c>
    </row>
    <row r="20" spans="1:51" x14ac:dyDescent="0.25">
      <c r="A20" t="s">
        <v>99</v>
      </c>
      <c r="B20" t="s">
        <v>101</v>
      </c>
      <c r="C20" t="str">
        <f t="shared" si="0"/>
        <v>Alta_E34-5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122488.9759921607</v>
      </c>
      <c r="L20">
        <v>0</v>
      </c>
      <c r="M20">
        <v>122488.9759921607</v>
      </c>
      <c r="N20">
        <v>0</v>
      </c>
      <c r="O20">
        <v>1347378.7359137677</v>
      </c>
      <c r="P20">
        <v>122488.9759921607</v>
      </c>
      <c r="Q20">
        <v>0</v>
      </c>
      <c r="R20">
        <v>0</v>
      </c>
      <c r="S20">
        <v>0</v>
      </c>
      <c r="T20">
        <v>122488.9759921607</v>
      </c>
      <c r="U20">
        <v>0</v>
      </c>
      <c r="V20">
        <v>122488.9759921607</v>
      </c>
      <c r="W20">
        <v>367466.92797648208</v>
      </c>
      <c r="X20">
        <v>0</v>
      </c>
      <c r="Y20">
        <v>0</v>
      </c>
      <c r="Z20">
        <v>0</v>
      </c>
      <c r="AA20">
        <v>0</v>
      </c>
      <c r="AB20">
        <v>0</v>
      </c>
      <c r="AC20">
        <v>367466.92797648208</v>
      </c>
      <c r="AD20">
        <v>0</v>
      </c>
      <c r="AE20">
        <v>0</v>
      </c>
      <c r="AF20">
        <v>0</v>
      </c>
      <c r="AG20">
        <v>122488.9759921607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244977.95198432141</v>
      </c>
      <c r="AV20">
        <v>10656540.91131798</v>
      </c>
      <c r="AW20">
        <v>0</v>
      </c>
      <c r="AX20">
        <v>0</v>
      </c>
      <c r="AY20">
        <v>0</v>
      </c>
    </row>
    <row r="21" spans="1:51" x14ac:dyDescent="0.25">
      <c r="A21" t="s">
        <v>99</v>
      </c>
      <c r="B21" t="s">
        <v>102</v>
      </c>
      <c r="C21" t="str">
        <f t="shared" si="0"/>
        <v>Alta_E34-10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39808.917197452225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59713.375796178341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19904.458598726113</v>
      </c>
      <c r="AR21">
        <v>0</v>
      </c>
      <c r="AS21">
        <v>0</v>
      </c>
      <c r="AT21">
        <v>39808.917197452225</v>
      </c>
      <c r="AU21">
        <v>199044.58598726115</v>
      </c>
      <c r="AV21">
        <v>597133.75796178344</v>
      </c>
      <c r="AW21">
        <v>0</v>
      </c>
      <c r="AX21">
        <v>0</v>
      </c>
      <c r="AY21">
        <v>0</v>
      </c>
    </row>
    <row r="22" spans="1:51" x14ac:dyDescent="0.25">
      <c r="A22" t="s">
        <v>99</v>
      </c>
      <c r="B22" t="s">
        <v>103</v>
      </c>
      <c r="C22" t="str">
        <f t="shared" si="0"/>
        <v>Alta_E34A1</v>
      </c>
      <c r="D22">
        <v>0</v>
      </c>
      <c r="E22">
        <v>0</v>
      </c>
      <c r="F22">
        <v>0</v>
      </c>
      <c r="G22">
        <v>0</v>
      </c>
      <c r="H22">
        <v>117085.05058074185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5268827.2761333827</v>
      </c>
      <c r="P22">
        <v>234170.1011614837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234170.1011614837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19904458.598726116</v>
      </c>
      <c r="AW22">
        <v>0</v>
      </c>
      <c r="AX22">
        <v>0</v>
      </c>
      <c r="AY22">
        <v>0</v>
      </c>
    </row>
    <row r="23" spans="1:51" x14ac:dyDescent="0.25">
      <c r="A23" t="s">
        <v>99</v>
      </c>
      <c r="B23" t="s">
        <v>104</v>
      </c>
      <c r="C23" t="str">
        <f t="shared" si="0"/>
        <v>Alta_E34A5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1758998.6668641681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92578.877203377269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92578.877203377269</v>
      </c>
      <c r="AV23">
        <v>6804547.4744482283</v>
      </c>
      <c r="AW23">
        <v>92578.877203377269</v>
      </c>
      <c r="AX23">
        <v>0</v>
      </c>
      <c r="AY23">
        <v>0</v>
      </c>
    </row>
    <row r="24" spans="1:51" x14ac:dyDescent="0.25">
      <c r="A24" t="s">
        <v>99</v>
      </c>
      <c r="B24" t="s">
        <v>105</v>
      </c>
      <c r="C24" t="str">
        <f t="shared" si="0"/>
        <v>Alta_E34A10</v>
      </c>
      <c r="D24">
        <v>0</v>
      </c>
      <c r="E24">
        <v>0</v>
      </c>
      <c r="F24">
        <v>0</v>
      </c>
      <c r="G24">
        <v>78740.157480314956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551181.10236220469</v>
      </c>
      <c r="P24">
        <v>0</v>
      </c>
      <c r="Q24">
        <v>0</v>
      </c>
      <c r="R24">
        <v>0</v>
      </c>
      <c r="S24">
        <v>0</v>
      </c>
      <c r="T24">
        <v>118110.23622047243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78740.157480314956</v>
      </c>
      <c r="AB24">
        <v>0</v>
      </c>
      <c r="AC24">
        <v>0</v>
      </c>
      <c r="AD24">
        <v>0</v>
      </c>
      <c r="AE24">
        <v>118110.23622047243</v>
      </c>
      <c r="AF24">
        <v>0</v>
      </c>
      <c r="AG24">
        <v>0</v>
      </c>
      <c r="AH24">
        <v>0</v>
      </c>
      <c r="AI24">
        <v>0</v>
      </c>
      <c r="AJ24">
        <v>39370.078740157478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196850.39370078742</v>
      </c>
      <c r="AV24">
        <v>826771.65354330698</v>
      </c>
      <c r="AW24">
        <v>157480.31496062991</v>
      </c>
      <c r="AX24">
        <v>0</v>
      </c>
      <c r="AY24">
        <v>0</v>
      </c>
    </row>
    <row r="25" spans="1:51" x14ac:dyDescent="0.25">
      <c r="A25" t="s">
        <v>99</v>
      </c>
      <c r="B25" t="s">
        <v>106</v>
      </c>
      <c r="C25" t="str">
        <f t="shared" si="0"/>
        <v>Alta_E34B1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1161093.4182590235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23695.784046102519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23695.784046102519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3554367.6069153775</v>
      </c>
      <c r="AW25">
        <v>0</v>
      </c>
      <c r="AX25">
        <v>0</v>
      </c>
      <c r="AY25">
        <v>0</v>
      </c>
    </row>
    <row r="26" spans="1:51" x14ac:dyDescent="0.25">
      <c r="A26" t="s">
        <v>99</v>
      </c>
      <c r="B26" t="s">
        <v>107</v>
      </c>
      <c r="C26" t="str">
        <f t="shared" si="0"/>
        <v>Alta_E34B5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1102362.2047244094</v>
      </c>
      <c r="P26">
        <v>0</v>
      </c>
      <c r="Q26">
        <v>0</v>
      </c>
      <c r="R26">
        <v>0</v>
      </c>
      <c r="S26">
        <v>0</v>
      </c>
      <c r="T26">
        <v>196850.39370078742</v>
      </c>
      <c r="U26">
        <v>0</v>
      </c>
      <c r="V26">
        <v>0</v>
      </c>
      <c r="W26">
        <v>39370.078740157478</v>
      </c>
      <c r="X26">
        <v>78740.157480314956</v>
      </c>
      <c r="Y26">
        <v>78740.157480314956</v>
      </c>
      <c r="Z26">
        <v>78740.157480314956</v>
      </c>
      <c r="AA26">
        <v>0</v>
      </c>
      <c r="AB26">
        <v>0</v>
      </c>
      <c r="AC26">
        <v>0</v>
      </c>
      <c r="AD26">
        <v>0</v>
      </c>
      <c r="AE26">
        <v>39370.078740157478</v>
      </c>
      <c r="AF26">
        <v>39370.078740157478</v>
      </c>
      <c r="AG26">
        <v>0</v>
      </c>
      <c r="AH26">
        <v>0</v>
      </c>
      <c r="AI26">
        <v>0</v>
      </c>
      <c r="AJ26">
        <v>39370.078740157478</v>
      </c>
      <c r="AK26">
        <v>0</v>
      </c>
      <c r="AL26">
        <v>0</v>
      </c>
      <c r="AM26">
        <v>0</v>
      </c>
      <c r="AN26">
        <v>0</v>
      </c>
      <c r="AO26">
        <v>39370.078740157478</v>
      </c>
      <c r="AP26">
        <v>0</v>
      </c>
      <c r="AQ26">
        <v>0</v>
      </c>
      <c r="AR26">
        <v>0</v>
      </c>
      <c r="AS26">
        <v>0</v>
      </c>
      <c r="AT26">
        <v>39370.078740157478</v>
      </c>
      <c r="AU26">
        <v>78740.157480314956</v>
      </c>
      <c r="AV26">
        <v>4448818.8976377957</v>
      </c>
      <c r="AW26">
        <v>669291.33858267718</v>
      </c>
      <c r="AX26">
        <v>354330.7086614173</v>
      </c>
      <c r="AY26">
        <v>0</v>
      </c>
    </row>
    <row r="27" spans="1:51" x14ac:dyDescent="0.25">
      <c r="A27" t="s">
        <v>99</v>
      </c>
      <c r="B27" t="s">
        <v>108</v>
      </c>
      <c r="C27" t="str">
        <f t="shared" si="0"/>
        <v>Alta_E34B10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22116.065109695683</v>
      </c>
      <c r="P27">
        <v>22116.065109695683</v>
      </c>
      <c r="Q27">
        <v>0</v>
      </c>
      <c r="R27">
        <v>0</v>
      </c>
      <c r="S27">
        <v>0</v>
      </c>
      <c r="T27">
        <v>22116.065109695683</v>
      </c>
      <c r="U27">
        <v>154812.45576786977</v>
      </c>
      <c r="V27">
        <v>0</v>
      </c>
      <c r="W27">
        <v>22116.065109695683</v>
      </c>
      <c r="X27">
        <v>0</v>
      </c>
      <c r="Y27">
        <v>0</v>
      </c>
      <c r="Z27">
        <v>0</v>
      </c>
      <c r="AA27">
        <v>22116.065109695683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88464.26043878273</v>
      </c>
      <c r="AV27">
        <v>0</v>
      </c>
      <c r="AW27">
        <v>44232.130219391365</v>
      </c>
      <c r="AX27">
        <v>0</v>
      </c>
      <c r="AY27">
        <v>0</v>
      </c>
    </row>
    <row r="28" spans="1:51" x14ac:dyDescent="0.25">
      <c r="A28" t="s">
        <v>99</v>
      </c>
      <c r="B28" t="s">
        <v>109</v>
      </c>
      <c r="C28" t="str">
        <f t="shared" si="0"/>
        <v>Alta_E34C5</v>
      </c>
      <c r="D28">
        <v>0</v>
      </c>
      <c r="E28">
        <v>0</v>
      </c>
      <c r="F28">
        <v>176928.52087756546</v>
      </c>
      <c r="G28">
        <v>88464.26043878273</v>
      </c>
      <c r="H28">
        <v>353857.04175513092</v>
      </c>
      <c r="I28">
        <v>0</v>
      </c>
      <c r="J28">
        <v>44232.130219391365</v>
      </c>
      <c r="K28">
        <v>44232.130219391365</v>
      </c>
      <c r="L28">
        <v>88464.26043878273</v>
      </c>
      <c r="M28">
        <v>0</v>
      </c>
      <c r="N28">
        <v>44232.130219391365</v>
      </c>
      <c r="O28">
        <v>28131634.819532908</v>
      </c>
      <c r="P28">
        <v>796178.34394904459</v>
      </c>
      <c r="Q28">
        <v>0</v>
      </c>
      <c r="R28">
        <v>0</v>
      </c>
      <c r="S28">
        <v>0</v>
      </c>
      <c r="T28">
        <v>1150035.3857041753</v>
      </c>
      <c r="U28">
        <v>0</v>
      </c>
      <c r="V28">
        <v>132696.39065817409</v>
      </c>
      <c r="W28">
        <v>0</v>
      </c>
      <c r="X28">
        <v>0</v>
      </c>
      <c r="Y28">
        <v>0</v>
      </c>
      <c r="Z28">
        <v>0</v>
      </c>
      <c r="AA28">
        <v>398089.17197452229</v>
      </c>
      <c r="AB28">
        <v>442321.30219391367</v>
      </c>
      <c r="AC28">
        <v>88464.26043878273</v>
      </c>
      <c r="AD28">
        <v>0</v>
      </c>
      <c r="AE28">
        <v>44232.130219391365</v>
      </c>
      <c r="AF28">
        <v>0</v>
      </c>
      <c r="AG28">
        <v>88464.26043878273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265392.78131634818</v>
      </c>
      <c r="AR28">
        <v>0</v>
      </c>
      <c r="AS28">
        <v>796178.34394904459</v>
      </c>
      <c r="AT28">
        <v>0</v>
      </c>
      <c r="AU28">
        <v>1061571.1252653927</v>
      </c>
      <c r="AV28">
        <v>195329087.04883227</v>
      </c>
      <c r="AW28">
        <v>2875088.4642604385</v>
      </c>
      <c r="AX28">
        <v>1901981.5994338284</v>
      </c>
      <c r="AY28">
        <v>44232.130219391365</v>
      </c>
    </row>
    <row r="29" spans="1:51" x14ac:dyDescent="0.25">
      <c r="A29" t="s">
        <v>99</v>
      </c>
      <c r="B29" t="s">
        <v>110</v>
      </c>
      <c r="C29" t="str">
        <f t="shared" si="0"/>
        <v>Alta_E34C10</v>
      </c>
      <c r="D29">
        <v>0</v>
      </c>
      <c r="E29">
        <v>0</v>
      </c>
      <c r="F29">
        <v>0</v>
      </c>
      <c r="G29">
        <v>26539.278131634819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1406581.7409766454</v>
      </c>
      <c r="P29">
        <v>26539.278131634819</v>
      </c>
      <c r="Q29">
        <v>0</v>
      </c>
      <c r="R29">
        <v>0</v>
      </c>
      <c r="S29">
        <v>0</v>
      </c>
      <c r="T29">
        <v>26539.278131634819</v>
      </c>
      <c r="U29">
        <v>0</v>
      </c>
      <c r="V29">
        <v>0</v>
      </c>
      <c r="W29">
        <v>0</v>
      </c>
      <c r="X29">
        <v>26539.278131634819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238853.50318471337</v>
      </c>
      <c r="AV29">
        <v>1910828.0254777069</v>
      </c>
      <c r="AW29">
        <v>424628.45010615711</v>
      </c>
      <c r="AX29">
        <v>0</v>
      </c>
      <c r="AY29">
        <v>0</v>
      </c>
    </row>
    <row r="30" spans="1:51" x14ac:dyDescent="0.25">
      <c r="A30" t="s">
        <v>99</v>
      </c>
      <c r="B30" t="s">
        <v>111</v>
      </c>
      <c r="C30" t="str">
        <f t="shared" si="0"/>
        <v>Alta_E34D1</v>
      </c>
      <c r="D30">
        <v>0</v>
      </c>
      <c r="E30">
        <v>0</v>
      </c>
      <c r="F30">
        <v>278521.38566776697</v>
      </c>
      <c r="G30">
        <v>0</v>
      </c>
      <c r="H30">
        <v>994719.23452773911</v>
      </c>
      <c r="I30">
        <v>6485569.4091208586</v>
      </c>
      <c r="J30">
        <v>0</v>
      </c>
      <c r="K30">
        <v>198943.84690554781</v>
      </c>
      <c r="L30">
        <v>0</v>
      </c>
      <c r="M30">
        <v>0</v>
      </c>
      <c r="N30">
        <v>0</v>
      </c>
      <c r="O30">
        <v>8116908.9537463514</v>
      </c>
      <c r="P30">
        <v>2347537.3934854642</v>
      </c>
      <c r="Q30">
        <v>1909860.930293259</v>
      </c>
      <c r="R30">
        <v>0</v>
      </c>
      <c r="S30">
        <v>0</v>
      </c>
      <c r="T30">
        <v>0</v>
      </c>
      <c r="U30">
        <v>0</v>
      </c>
      <c r="V30">
        <v>0</v>
      </c>
      <c r="W30">
        <v>119366.30814332869</v>
      </c>
      <c r="X30">
        <v>39788.769381109567</v>
      </c>
      <c r="Y30">
        <v>0</v>
      </c>
      <c r="Z30">
        <v>0</v>
      </c>
      <c r="AA30">
        <v>119366.30814332869</v>
      </c>
      <c r="AB30">
        <v>5570427.7133553391</v>
      </c>
      <c r="AC30">
        <v>0</v>
      </c>
      <c r="AD30">
        <v>0</v>
      </c>
      <c r="AE30">
        <v>676409.07947886258</v>
      </c>
      <c r="AF30">
        <v>0</v>
      </c>
      <c r="AG30">
        <v>198943.84690554781</v>
      </c>
      <c r="AH30">
        <v>8872895.5719874334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159155.07752443827</v>
      </c>
      <c r="AR30">
        <v>0</v>
      </c>
      <c r="AS30">
        <v>716197.8488599722</v>
      </c>
      <c r="AT30">
        <v>0</v>
      </c>
      <c r="AU30">
        <v>1034508.0039088486</v>
      </c>
      <c r="AV30">
        <v>45916239.86580044</v>
      </c>
      <c r="AW30">
        <v>2029227.2384365879</v>
      </c>
      <c r="AX30">
        <v>238732.61628665737</v>
      </c>
      <c r="AY30">
        <v>0</v>
      </c>
    </row>
    <row r="31" spans="1:51" x14ac:dyDescent="0.25">
      <c r="A31" t="s">
        <v>99</v>
      </c>
      <c r="B31" t="s">
        <v>112</v>
      </c>
      <c r="C31" t="str">
        <f t="shared" si="0"/>
        <v>Alta_E34D5</v>
      </c>
      <c r="D31">
        <v>27557.319223985894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4767416.2257495597</v>
      </c>
      <c r="P31">
        <v>248015.87301587302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27557.319223985894</v>
      </c>
      <c r="AB31">
        <v>82671.957671957673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165343.91534391535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27557.319223985894</v>
      </c>
      <c r="AP31">
        <v>0</v>
      </c>
      <c r="AQ31">
        <v>0</v>
      </c>
      <c r="AR31">
        <v>0</v>
      </c>
      <c r="AS31">
        <v>165343.91534391535</v>
      </c>
      <c r="AT31">
        <v>0</v>
      </c>
      <c r="AU31">
        <v>165343.91534391535</v>
      </c>
      <c r="AV31">
        <v>8487654.3209876548</v>
      </c>
      <c r="AW31">
        <v>248015.87301587302</v>
      </c>
      <c r="AX31">
        <v>0</v>
      </c>
      <c r="AY31">
        <v>0</v>
      </c>
    </row>
    <row r="32" spans="1:51" x14ac:dyDescent="0.25">
      <c r="A32" t="s">
        <v>99</v>
      </c>
      <c r="B32" t="s">
        <v>113</v>
      </c>
      <c r="C32" t="str">
        <f t="shared" si="0"/>
        <v>Alta_E34D10</v>
      </c>
      <c r="D32">
        <v>55262.179695985506</v>
      </c>
      <c r="E32">
        <v>0</v>
      </c>
      <c r="F32">
        <v>331573.07817591302</v>
      </c>
      <c r="G32">
        <v>0</v>
      </c>
      <c r="H32">
        <v>0</v>
      </c>
      <c r="I32">
        <v>0</v>
      </c>
      <c r="J32">
        <v>0</v>
      </c>
      <c r="K32">
        <v>165786.53908795651</v>
      </c>
      <c r="L32">
        <v>0</v>
      </c>
      <c r="M32">
        <v>0</v>
      </c>
      <c r="N32">
        <v>0</v>
      </c>
      <c r="O32">
        <v>2265749.3675354058</v>
      </c>
      <c r="P32">
        <v>828932.69543978258</v>
      </c>
      <c r="Q32">
        <v>0</v>
      </c>
      <c r="R32">
        <v>0</v>
      </c>
      <c r="S32">
        <v>27631.089847992753</v>
      </c>
      <c r="T32">
        <v>110524.35939197101</v>
      </c>
      <c r="U32">
        <v>0</v>
      </c>
      <c r="V32">
        <v>0</v>
      </c>
      <c r="W32">
        <v>0</v>
      </c>
      <c r="X32">
        <v>497359.61726386956</v>
      </c>
      <c r="Y32">
        <v>0</v>
      </c>
      <c r="Z32">
        <v>0</v>
      </c>
      <c r="AA32">
        <v>27631.089847992753</v>
      </c>
      <c r="AB32">
        <v>193417.62893594927</v>
      </c>
      <c r="AC32">
        <v>138155.44923996375</v>
      </c>
      <c r="AD32">
        <v>0</v>
      </c>
      <c r="AE32">
        <v>0</v>
      </c>
      <c r="AF32">
        <v>0</v>
      </c>
      <c r="AG32">
        <v>27631.089847992753</v>
      </c>
      <c r="AH32">
        <v>55262.179695985506</v>
      </c>
      <c r="AI32">
        <v>27631.089847992753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27631.089847992753</v>
      </c>
      <c r="AP32">
        <v>0</v>
      </c>
      <c r="AQ32">
        <v>138155.44923996375</v>
      </c>
      <c r="AR32">
        <v>27631.089847992753</v>
      </c>
      <c r="AS32">
        <v>276310.89847992751</v>
      </c>
      <c r="AT32">
        <v>0</v>
      </c>
      <c r="AU32">
        <v>193417.62893594927</v>
      </c>
      <c r="AV32">
        <v>8482744.5833337754</v>
      </c>
      <c r="AW32">
        <v>967088.14467974647</v>
      </c>
      <c r="AX32">
        <v>0</v>
      </c>
      <c r="AY32">
        <v>0</v>
      </c>
    </row>
    <row r="33" spans="1:51" x14ac:dyDescent="0.25">
      <c r="A33" t="s">
        <v>99</v>
      </c>
      <c r="B33" t="s">
        <v>114</v>
      </c>
      <c r="C33" t="str">
        <f t="shared" si="0"/>
        <v>Alta_E35-2</v>
      </c>
      <c r="D33">
        <v>0</v>
      </c>
      <c r="E33">
        <v>0</v>
      </c>
      <c r="F33">
        <v>0</v>
      </c>
      <c r="G33">
        <v>0</v>
      </c>
      <c r="H33">
        <v>0</v>
      </c>
      <c r="I33">
        <v>2985668.7898089173</v>
      </c>
      <c r="J33">
        <v>0</v>
      </c>
      <c r="K33">
        <v>82935.244161358802</v>
      </c>
      <c r="L33">
        <v>0</v>
      </c>
      <c r="M33">
        <v>0</v>
      </c>
      <c r="N33">
        <v>0</v>
      </c>
      <c r="O33">
        <v>4893179.40552017</v>
      </c>
      <c r="P33">
        <v>912287.68577494705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207338.110403397</v>
      </c>
      <c r="AB33">
        <v>2322186.8365180469</v>
      </c>
      <c r="AC33">
        <v>663481.95329087041</v>
      </c>
      <c r="AD33">
        <v>0</v>
      </c>
      <c r="AE33">
        <v>41467.622080679401</v>
      </c>
      <c r="AF33">
        <v>0</v>
      </c>
      <c r="AG33">
        <v>0</v>
      </c>
      <c r="AH33">
        <v>4644373.6730360938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41467.622080679401</v>
      </c>
      <c r="AR33">
        <v>0</v>
      </c>
      <c r="AS33">
        <v>2446589.702760085</v>
      </c>
      <c r="AT33">
        <v>0</v>
      </c>
      <c r="AU33">
        <v>1575769.6390658172</v>
      </c>
      <c r="AV33">
        <v>31556860.403397027</v>
      </c>
      <c r="AW33">
        <v>2612460.1910828026</v>
      </c>
      <c r="AX33">
        <v>331740.97664543521</v>
      </c>
      <c r="AY33">
        <v>373208.59872611467</v>
      </c>
    </row>
    <row r="34" spans="1:51" x14ac:dyDescent="0.25">
      <c r="A34" t="s">
        <v>99</v>
      </c>
      <c r="B34" t="s">
        <v>115</v>
      </c>
      <c r="C34" t="str">
        <f t="shared" si="0"/>
        <v>Alta_E35-5</v>
      </c>
      <c r="D34">
        <v>0</v>
      </c>
      <c r="E34">
        <v>0</v>
      </c>
      <c r="F34">
        <v>0</v>
      </c>
      <c r="G34">
        <v>298415.77035832172</v>
      </c>
      <c r="H34">
        <v>0</v>
      </c>
      <c r="I34">
        <v>0</v>
      </c>
      <c r="J34">
        <v>0</v>
      </c>
      <c r="K34">
        <v>66314.615635182621</v>
      </c>
      <c r="L34">
        <v>0</v>
      </c>
      <c r="M34">
        <v>0</v>
      </c>
      <c r="N34">
        <v>0</v>
      </c>
      <c r="O34">
        <v>26360059.714985091</v>
      </c>
      <c r="P34">
        <v>596831.54071664345</v>
      </c>
      <c r="Q34">
        <v>0</v>
      </c>
      <c r="R34">
        <v>0</v>
      </c>
      <c r="S34">
        <v>0</v>
      </c>
      <c r="T34">
        <v>198943.84690554783</v>
      </c>
      <c r="U34">
        <v>0</v>
      </c>
      <c r="V34">
        <v>0</v>
      </c>
      <c r="W34">
        <v>0</v>
      </c>
      <c r="X34">
        <v>165786.53908795651</v>
      </c>
      <c r="Y34">
        <v>0</v>
      </c>
      <c r="Z34">
        <v>0</v>
      </c>
      <c r="AA34">
        <v>66314.615635182621</v>
      </c>
      <c r="AB34">
        <v>33157.307817591311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33157.307817591311</v>
      </c>
      <c r="AI34">
        <v>0</v>
      </c>
      <c r="AJ34">
        <v>33157.307817591311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33157.307817591311</v>
      </c>
      <c r="AR34">
        <v>0</v>
      </c>
      <c r="AS34">
        <v>530516.92508146097</v>
      </c>
      <c r="AT34">
        <v>0</v>
      </c>
      <c r="AU34">
        <v>132629.23127036524</v>
      </c>
      <c r="AV34">
        <v>37069870.140067078</v>
      </c>
      <c r="AW34">
        <v>298415.77035832172</v>
      </c>
      <c r="AX34">
        <v>0</v>
      </c>
      <c r="AY34">
        <v>0</v>
      </c>
    </row>
    <row r="35" spans="1:51" x14ac:dyDescent="0.25">
      <c r="A35" t="s">
        <v>99</v>
      </c>
      <c r="B35" t="s">
        <v>116</v>
      </c>
      <c r="C35" t="str">
        <f t="shared" si="0"/>
        <v>Alta_E35-10</v>
      </c>
      <c r="D35">
        <v>0</v>
      </c>
      <c r="E35">
        <v>0</v>
      </c>
      <c r="F35">
        <v>199044.58598726115</v>
      </c>
      <c r="G35">
        <v>0</v>
      </c>
      <c r="H35">
        <v>0</v>
      </c>
      <c r="I35">
        <v>0</v>
      </c>
      <c r="J35">
        <v>0</v>
      </c>
      <c r="K35">
        <v>199044.58598726115</v>
      </c>
      <c r="L35">
        <v>0</v>
      </c>
      <c r="M35">
        <v>0</v>
      </c>
      <c r="N35">
        <v>0</v>
      </c>
      <c r="O35">
        <v>6933386.4118895959</v>
      </c>
      <c r="P35">
        <v>1758227.1762208068</v>
      </c>
      <c r="Q35">
        <v>0</v>
      </c>
      <c r="R35">
        <v>0</v>
      </c>
      <c r="S35">
        <v>66348.195329087044</v>
      </c>
      <c r="T35">
        <v>928874.73460721865</v>
      </c>
      <c r="U35">
        <v>0</v>
      </c>
      <c r="V35">
        <v>0</v>
      </c>
      <c r="W35">
        <v>33174.097664543522</v>
      </c>
      <c r="X35">
        <v>66348.195329087044</v>
      </c>
      <c r="Y35">
        <v>0</v>
      </c>
      <c r="Z35">
        <v>0</v>
      </c>
      <c r="AA35">
        <v>199044.58598726115</v>
      </c>
      <c r="AB35">
        <v>165870.4883227176</v>
      </c>
      <c r="AC35">
        <v>0</v>
      </c>
      <c r="AD35">
        <v>0</v>
      </c>
      <c r="AE35">
        <v>132696.39065817409</v>
      </c>
      <c r="AF35">
        <v>0</v>
      </c>
      <c r="AG35">
        <v>0</v>
      </c>
      <c r="AH35">
        <v>431263.26963906578</v>
      </c>
      <c r="AI35">
        <v>0</v>
      </c>
      <c r="AJ35">
        <v>165870.4883227176</v>
      </c>
      <c r="AK35">
        <v>0</v>
      </c>
      <c r="AL35">
        <v>0</v>
      </c>
      <c r="AM35">
        <v>0</v>
      </c>
      <c r="AN35">
        <v>0</v>
      </c>
      <c r="AO35">
        <v>33174.097664543522</v>
      </c>
      <c r="AP35">
        <v>0</v>
      </c>
      <c r="AQ35">
        <v>132696.39065817409</v>
      </c>
      <c r="AR35">
        <v>0</v>
      </c>
      <c r="AS35">
        <v>763004.24628450105</v>
      </c>
      <c r="AT35">
        <v>0</v>
      </c>
      <c r="AU35">
        <v>298566.87898089166</v>
      </c>
      <c r="AV35">
        <v>12539808.917197451</v>
      </c>
      <c r="AW35">
        <v>2720276.008492569</v>
      </c>
      <c r="AX35">
        <v>431263.26963906578</v>
      </c>
      <c r="AY35">
        <v>66348.195329087044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FE77-7E64-42EF-A585-425E517A5C8A}">
  <sheetPr codeName="Hoja11"/>
  <dimension ref="G2:M18"/>
  <sheetViews>
    <sheetView workbookViewId="0">
      <selection activeCell="J2" sqref="J2:M18"/>
    </sheetView>
  </sheetViews>
  <sheetFormatPr baseColWidth="10" defaultRowHeight="15" x14ac:dyDescent="0.25"/>
  <cols>
    <col min="6" max="6" width="19.28515625" bestFit="1" customWidth="1"/>
    <col min="7" max="7" width="15.28515625" bestFit="1" customWidth="1"/>
    <col min="8" max="8" width="12.28515625" bestFit="1" customWidth="1"/>
    <col min="9" max="9" width="13.85546875" bestFit="1" customWidth="1"/>
  </cols>
  <sheetData>
    <row r="2" spans="7:13" x14ac:dyDescent="0.25">
      <c r="G2" t="s">
        <v>299</v>
      </c>
      <c r="H2" t="s">
        <v>319</v>
      </c>
      <c r="I2" t="s">
        <v>99</v>
      </c>
      <c r="J2" s="31">
        <v>43433</v>
      </c>
      <c r="K2">
        <v>0.28125</v>
      </c>
      <c r="L2">
        <v>1.66737</v>
      </c>
      <c r="M2">
        <v>-79.017430000000004</v>
      </c>
    </row>
    <row r="3" spans="7:13" x14ac:dyDescent="0.25">
      <c r="G3" t="s">
        <v>300</v>
      </c>
      <c r="H3" t="s">
        <v>320</v>
      </c>
      <c r="I3" t="s">
        <v>99</v>
      </c>
      <c r="J3" s="31">
        <v>43433</v>
      </c>
      <c r="K3">
        <v>0.34027777777777801</v>
      </c>
      <c r="L3">
        <v>1.66733</v>
      </c>
      <c r="M3">
        <v>-79.076610000000002</v>
      </c>
    </row>
    <row r="4" spans="7:13" x14ac:dyDescent="0.25">
      <c r="G4" t="s">
        <v>301</v>
      </c>
      <c r="H4" t="s">
        <v>321</v>
      </c>
      <c r="I4" t="s">
        <v>99</v>
      </c>
      <c r="J4" s="31">
        <v>43434</v>
      </c>
      <c r="K4">
        <v>0.38194444444444442</v>
      </c>
      <c r="L4">
        <v>1.6677500000000001</v>
      </c>
      <c r="M4">
        <v>-79.160555555599998</v>
      </c>
    </row>
    <row r="5" spans="7:13" x14ac:dyDescent="0.25">
      <c r="G5" t="s">
        <v>302</v>
      </c>
      <c r="H5" t="s">
        <v>322</v>
      </c>
      <c r="I5" t="s">
        <v>99</v>
      </c>
      <c r="J5" s="31">
        <v>43432</v>
      </c>
      <c r="K5">
        <v>0.29097222222222202</v>
      </c>
      <c r="L5">
        <v>1.63303</v>
      </c>
      <c r="M5">
        <v>-79.022450000000006</v>
      </c>
    </row>
    <row r="6" spans="7:13" x14ac:dyDescent="0.25">
      <c r="G6" t="s">
        <v>303</v>
      </c>
      <c r="H6" t="s">
        <v>323</v>
      </c>
      <c r="I6" t="s">
        <v>99</v>
      </c>
      <c r="J6" s="31">
        <v>43433</v>
      </c>
      <c r="K6">
        <v>0.38194444444444398</v>
      </c>
      <c r="L6">
        <v>1.6327199999999999</v>
      </c>
      <c r="M6">
        <v>-79.088560000000001</v>
      </c>
    </row>
    <row r="7" spans="7:13" x14ac:dyDescent="0.25">
      <c r="G7" t="s">
        <v>304</v>
      </c>
      <c r="H7" t="s">
        <v>324</v>
      </c>
      <c r="I7" t="s">
        <v>99</v>
      </c>
      <c r="J7" s="31" t="s">
        <v>316</v>
      </c>
      <c r="K7">
        <v>0.4375</v>
      </c>
      <c r="L7">
        <v>1.6330555555599999</v>
      </c>
      <c r="M7">
        <v>-79.173333333299993</v>
      </c>
    </row>
    <row r="8" spans="7:13" x14ac:dyDescent="0.25">
      <c r="G8" t="s">
        <v>305</v>
      </c>
      <c r="H8" t="s">
        <v>325</v>
      </c>
      <c r="I8" t="s">
        <v>99</v>
      </c>
      <c r="J8" s="31">
        <v>43432</v>
      </c>
      <c r="K8">
        <v>0.31597222222222221</v>
      </c>
      <c r="L8">
        <v>1.59945</v>
      </c>
      <c r="M8">
        <v>-78.997579999999999</v>
      </c>
    </row>
    <row r="9" spans="7:13" x14ac:dyDescent="0.25">
      <c r="G9" t="s">
        <v>306</v>
      </c>
      <c r="H9" t="s">
        <v>326</v>
      </c>
      <c r="I9" t="s">
        <v>99</v>
      </c>
      <c r="J9" s="31">
        <v>43432</v>
      </c>
      <c r="K9">
        <v>0.35069444444444442</v>
      </c>
      <c r="L9">
        <v>1.5991200000000001</v>
      </c>
      <c r="M9">
        <v>-79.063829999999996</v>
      </c>
    </row>
    <row r="10" spans="7:13" x14ac:dyDescent="0.25">
      <c r="G10" t="s">
        <v>307</v>
      </c>
      <c r="H10" t="s">
        <v>327</v>
      </c>
      <c r="I10" t="s">
        <v>99</v>
      </c>
      <c r="J10" s="31">
        <v>43432</v>
      </c>
      <c r="K10">
        <v>0.42708333333333298</v>
      </c>
      <c r="L10">
        <v>1.59907</v>
      </c>
      <c r="M10">
        <v>-79.147220000000004</v>
      </c>
    </row>
    <row r="11" spans="7:13" x14ac:dyDescent="0.25">
      <c r="G11" t="s">
        <v>308</v>
      </c>
      <c r="H11" t="s">
        <v>328</v>
      </c>
      <c r="I11" t="s">
        <v>99</v>
      </c>
      <c r="J11" s="31">
        <v>43430</v>
      </c>
      <c r="K11">
        <v>0.69791666666666663</v>
      </c>
      <c r="L11">
        <v>1.56517</v>
      </c>
      <c r="M11">
        <v>-79.017139999999998</v>
      </c>
    </row>
    <row r="12" spans="7:13" x14ac:dyDescent="0.25">
      <c r="G12" t="s">
        <v>309</v>
      </c>
      <c r="H12" t="s">
        <v>329</v>
      </c>
      <c r="I12" t="s">
        <v>99</v>
      </c>
      <c r="J12" s="31" t="s">
        <v>330</v>
      </c>
      <c r="K12">
        <v>0.39583333333333331</v>
      </c>
      <c r="L12">
        <v>1.5647222222199999</v>
      </c>
      <c r="M12">
        <v>-79.101388888900004</v>
      </c>
    </row>
    <row r="13" spans="7:13" x14ac:dyDescent="0.25">
      <c r="G13" t="s">
        <v>310</v>
      </c>
      <c r="H13" t="s">
        <v>331</v>
      </c>
      <c r="I13" t="s">
        <v>99</v>
      </c>
      <c r="J13" s="31" t="s">
        <v>318</v>
      </c>
      <c r="K13">
        <v>0.30555555555555552</v>
      </c>
      <c r="L13">
        <v>1.5305555555599999</v>
      </c>
      <c r="M13">
        <v>-78.886666666699995</v>
      </c>
    </row>
    <row r="14" spans="7:13" x14ac:dyDescent="0.25">
      <c r="G14" t="s">
        <v>311</v>
      </c>
      <c r="H14" t="s">
        <v>332</v>
      </c>
      <c r="I14" t="s">
        <v>99</v>
      </c>
      <c r="J14" s="31" t="s">
        <v>318</v>
      </c>
      <c r="K14">
        <v>0.34027777777777773</v>
      </c>
      <c r="L14">
        <v>1.52</v>
      </c>
      <c r="M14">
        <v>-78.950833333299997</v>
      </c>
    </row>
    <row r="15" spans="7:13" x14ac:dyDescent="0.25">
      <c r="G15" t="s">
        <v>312</v>
      </c>
      <c r="H15" t="s">
        <v>333</v>
      </c>
      <c r="I15" t="s">
        <v>99</v>
      </c>
      <c r="J15" s="31">
        <v>43430</v>
      </c>
      <c r="K15">
        <v>0.30555555555555552</v>
      </c>
      <c r="L15">
        <v>1.53</v>
      </c>
      <c r="M15">
        <v>-79.049444444399995</v>
      </c>
    </row>
    <row r="16" spans="7:13" x14ac:dyDescent="0.25">
      <c r="G16" t="s">
        <v>313</v>
      </c>
      <c r="H16" t="s">
        <v>334</v>
      </c>
      <c r="I16" t="s">
        <v>99</v>
      </c>
      <c r="J16" s="31">
        <v>43431</v>
      </c>
      <c r="K16">
        <v>0.29166666666666702</v>
      </c>
      <c r="L16">
        <v>1.4961111111100001</v>
      </c>
      <c r="M16">
        <v>-78.886944444400001</v>
      </c>
    </row>
    <row r="17" spans="7:13" x14ac:dyDescent="0.25">
      <c r="G17" t="s">
        <v>314</v>
      </c>
      <c r="H17" t="s">
        <v>335</v>
      </c>
      <c r="I17" t="s">
        <v>99</v>
      </c>
      <c r="J17" s="31">
        <v>43431</v>
      </c>
      <c r="K17">
        <v>0.25</v>
      </c>
      <c r="L17">
        <v>1.49583333333</v>
      </c>
      <c r="M17">
        <v>-78.952777777799994</v>
      </c>
    </row>
    <row r="18" spans="7:13" x14ac:dyDescent="0.25">
      <c r="G18" t="s">
        <v>315</v>
      </c>
      <c r="H18" t="s">
        <v>336</v>
      </c>
      <c r="I18" t="s">
        <v>99</v>
      </c>
      <c r="J18" s="31" t="s">
        <v>317</v>
      </c>
      <c r="K18">
        <v>0.6875</v>
      </c>
      <c r="L18">
        <v>1.49555555556</v>
      </c>
      <c r="M18">
        <v>-79.0366666667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407"/>
  <sheetViews>
    <sheetView workbookViewId="0"/>
  </sheetViews>
  <sheetFormatPr baseColWidth="10" defaultRowHeight="15" x14ac:dyDescent="0.25"/>
  <cols>
    <col min="1" max="1" width="46.7109375" bestFit="1" customWidth="1"/>
    <col min="2" max="2" width="16.7109375" bestFit="1" customWidth="1"/>
    <col min="3" max="3" width="16.7109375" style="2" bestFit="1" customWidth="1"/>
    <col min="4" max="4" width="17.7109375" bestFit="1" customWidth="1"/>
    <col min="5" max="5" width="17.28515625" style="2" bestFit="1" customWidth="1"/>
    <col min="6" max="6" width="17.28515625" bestFit="1" customWidth="1"/>
    <col min="7" max="7" width="18.28515625" style="2" bestFit="1" customWidth="1"/>
    <col min="8" max="8" width="17.140625" bestFit="1" customWidth="1"/>
    <col min="9" max="9" width="18.28515625" bestFit="1" customWidth="1"/>
    <col min="10" max="10" width="19.28515625" bestFit="1" customWidth="1"/>
    <col min="11" max="11" width="18.5703125" bestFit="1" customWidth="1"/>
    <col min="12" max="12" width="18.140625" bestFit="1" customWidth="1"/>
    <col min="13" max="13" width="19.140625" bestFit="1" customWidth="1"/>
    <col min="14" max="15" width="18.42578125" bestFit="1" customWidth="1"/>
    <col min="16" max="16" width="19.42578125" bestFit="1" customWidth="1"/>
    <col min="17" max="18" width="17.5703125" bestFit="1" customWidth="1"/>
    <col min="19" max="19" width="18.5703125" bestFit="1" customWidth="1"/>
    <col min="20" max="20" width="12.7109375" bestFit="1" customWidth="1"/>
  </cols>
  <sheetData>
    <row r="1" spans="1:19" s="10" customFormat="1" x14ac:dyDescent="0.25">
      <c r="A1" s="10" t="s">
        <v>37</v>
      </c>
      <c r="B1" s="10" t="s">
        <v>49</v>
      </c>
      <c r="C1" s="10" t="s">
        <v>51</v>
      </c>
      <c r="D1" s="10" t="s">
        <v>50</v>
      </c>
      <c r="E1" s="10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58</v>
      </c>
      <c r="K1" s="10" t="s">
        <v>57</v>
      </c>
      <c r="L1" s="10" t="s">
        <v>59</v>
      </c>
      <c r="M1" s="10" t="s">
        <v>60</v>
      </c>
      <c r="N1" s="10" t="s">
        <v>61</v>
      </c>
      <c r="O1" s="10" t="s">
        <v>62</v>
      </c>
      <c r="P1" s="10" t="s">
        <v>63</v>
      </c>
      <c r="Q1" s="10" t="s">
        <v>64</v>
      </c>
      <c r="R1" s="10" t="s">
        <v>65</v>
      </c>
      <c r="S1" s="10" t="s">
        <v>66</v>
      </c>
    </row>
    <row r="2" spans="1:19" x14ac:dyDescent="0.25">
      <c r="A2" t="s">
        <v>0</v>
      </c>
      <c r="B2">
        <v>0</v>
      </c>
      <c r="C2" s="2">
        <v>0</v>
      </c>
      <c r="D2">
        <v>0</v>
      </c>
      <c r="E2" s="2">
        <v>0</v>
      </c>
      <c r="F2">
        <v>0</v>
      </c>
      <c r="G2" s="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3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38</v>
      </c>
      <c r="B3">
        <v>0</v>
      </c>
      <c r="C3" s="2">
        <v>0</v>
      </c>
      <c r="D3">
        <v>0</v>
      </c>
      <c r="E3" s="2">
        <v>0</v>
      </c>
      <c r="F3">
        <v>0</v>
      </c>
      <c r="G3" s="2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</row>
    <row r="4" spans="1:19" x14ac:dyDescent="0.25">
      <c r="A4" t="s">
        <v>1</v>
      </c>
      <c r="B4">
        <v>0</v>
      </c>
      <c r="C4" s="2">
        <v>0</v>
      </c>
      <c r="D4">
        <v>0</v>
      </c>
      <c r="E4" s="2">
        <v>0</v>
      </c>
      <c r="F4">
        <v>0</v>
      </c>
      <c r="G4" s="2">
        <v>0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0</v>
      </c>
      <c r="O4">
        <v>4</v>
      </c>
      <c r="P4">
        <v>10</v>
      </c>
      <c r="Q4">
        <v>59</v>
      </c>
      <c r="R4">
        <v>0</v>
      </c>
      <c r="S4">
        <v>30</v>
      </c>
    </row>
    <row r="5" spans="1:19" x14ac:dyDescent="0.25">
      <c r="A5" t="s">
        <v>2</v>
      </c>
      <c r="B5">
        <v>0</v>
      </c>
      <c r="C5" s="2">
        <v>0</v>
      </c>
      <c r="D5">
        <v>0</v>
      </c>
      <c r="E5" s="2">
        <v>0</v>
      </c>
      <c r="F5">
        <v>1</v>
      </c>
      <c r="G5" s="2">
        <v>2</v>
      </c>
      <c r="H5">
        <v>0</v>
      </c>
      <c r="I5">
        <v>0</v>
      </c>
      <c r="J5">
        <v>0</v>
      </c>
      <c r="K5">
        <v>0</v>
      </c>
      <c r="L5">
        <v>9</v>
      </c>
      <c r="M5">
        <v>0</v>
      </c>
      <c r="N5">
        <v>0</v>
      </c>
      <c r="O5">
        <v>3</v>
      </c>
      <c r="P5">
        <v>2</v>
      </c>
      <c r="Q5">
        <v>0</v>
      </c>
      <c r="R5">
        <v>2</v>
      </c>
      <c r="S5">
        <v>0</v>
      </c>
    </row>
    <row r="6" spans="1:19" x14ac:dyDescent="0.25">
      <c r="A6" t="s">
        <v>3</v>
      </c>
      <c r="B6">
        <v>0</v>
      </c>
      <c r="C6" s="2">
        <v>0</v>
      </c>
      <c r="D6">
        <v>0</v>
      </c>
      <c r="E6" s="2">
        <v>0</v>
      </c>
      <c r="F6">
        <v>6</v>
      </c>
      <c r="G6" s="2">
        <v>0</v>
      </c>
      <c r="H6">
        <v>2</v>
      </c>
      <c r="I6">
        <v>0</v>
      </c>
      <c r="J6">
        <v>2</v>
      </c>
      <c r="K6">
        <v>0</v>
      </c>
      <c r="L6">
        <v>4</v>
      </c>
      <c r="M6">
        <v>0</v>
      </c>
      <c r="N6">
        <v>5</v>
      </c>
      <c r="O6">
        <v>0</v>
      </c>
      <c r="P6">
        <v>0</v>
      </c>
      <c r="Q6">
        <v>0</v>
      </c>
      <c r="R6">
        <v>10</v>
      </c>
      <c r="S6">
        <v>0</v>
      </c>
    </row>
    <row r="7" spans="1:19" x14ac:dyDescent="0.25">
      <c r="A7" t="s">
        <v>39</v>
      </c>
      <c r="B7">
        <v>0</v>
      </c>
      <c r="C7" s="2">
        <v>0</v>
      </c>
      <c r="D7">
        <v>0</v>
      </c>
      <c r="E7" s="2">
        <v>0</v>
      </c>
      <c r="F7">
        <v>0</v>
      </c>
      <c r="G7" s="2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37</v>
      </c>
      <c r="O7">
        <v>45</v>
      </c>
      <c r="P7">
        <v>2</v>
      </c>
      <c r="Q7">
        <v>203</v>
      </c>
      <c r="R7">
        <v>172</v>
      </c>
      <c r="S7">
        <v>0</v>
      </c>
    </row>
    <row r="8" spans="1:19" x14ac:dyDescent="0.25">
      <c r="A8" t="s">
        <v>4</v>
      </c>
      <c r="B8">
        <v>0</v>
      </c>
      <c r="C8" s="2">
        <v>0</v>
      </c>
      <c r="D8">
        <v>0</v>
      </c>
      <c r="E8" s="2">
        <v>0</v>
      </c>
      <c r="F8">
        <v>0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</v>
      </c>
      <c r="B9">
        <v>0</v>
      </c>
      <c r="C9" s="2">
        <v>0</v>
      </c>
      <c r="D9">
        <v>0</v>
      </c>
      <c r="E9" s="2">
        <v>0</v>
      </c>
      <c r="F9">
        <v>0</v>
      </c>
      <c r="G9" s="2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5</v>
      </c>
      <c r="P9">
        <v>3</v>
      </c>
      <c r="Q9">
        <v>8</v>
      </c>
      <c r="R9">
        <v>9</v>
      </c>
      <c r="S9">
        <v>2</v>
      </c>
    </row>
    <row r="10" spans="1:19" x14ac:dyDescent="0.25">
      <c r="A10" t="s">
        <v>6</v>
      </c>
      <c r="B10">
        <v>0</v>
      </c>
      <c r="C10" s="2">
        <v>0</v>
      </c>
      <c r="D10">
        <v>0</v>
      </c>
      <c r="E10" s="2">
        <v>0</v>
      </c>
      <c r="F10">
        <v>0</v>
      </c>
      <c r="G10" s="2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7</v>
      </c>
      <c r="B11">
        <v>0</v>
      </c>
      <c r="C11" s="2">
        <v>1</v>
      </c>
      <c r="D11">
        <v>0</v>
      </c>
      <c r="E11" s="2">
        <v>0</v>
      </c>
      <c r="F11">
        <v>0</v>
      </c>
      <c r="G11" s="2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8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9</v>
      </c>
      <c r="B13">
        <v>5</v>
      </c>
      <c r="C13" s="2">
        <v>29</v>
      </c>
      <c r="D13">
        <v>5</v>
      </c>
      <c r="E13" s="2">
        <v>21</v>
      </c>
      <c r="F13">
        <v>130</v>
      </c>
      <c r="G13" s="2">
        <v>7</v>
      </c>
      <c r="H13">
        <v>190</v>
      </c>
      <c r="I13">
        <v>37</v>
      </c>
      <c r="J13">
        <v>46</v>
      </c>
      <c r="K13">
        <v>0</v>
      </c>
      <c r="L13">
        <v>624</v>
      </c>
      <c r="M13">
        <v>9</v>
      </c>
      <c r="N13">
        <v>31</v>
      </c>
      <c r="O13">
        <v>253</v>
      </c>
      <c r="P13">
        <v>266</v>
      </c>
      <c r="Q13">
        <v>114</v>
      </c>
      <c r="R13">
        <v>73</v>
      </c>
      <c r="S13">
        <v>119</v>
      </c>
    </row>
    <row r="14" spans="1:19" x14ac:dyDescent="0.25">
      <c r="A14" t="s">
        <v>10</v>
      </c>
      <c r="B14">
        <v>2</v>
      </c>
      <c r="C14" s="2">
        <v>3</v>
      </c>
      <c r="D14">
        <v>0</v>
      </c>
      <c r="E14" s="2">
        <v>0</v>
      </c>
      <c r="F14">
        <v>9</v>
      </c>
      <c r="G14" s="2">
        <v>0</v>
      </c>
      <c r="H14">
        <v>9</v>
      </c>
      <c r="I14">
        <v>14</v>
      </c>
      <c r="J14">
        <v>0</v>
      </c>
      <c r="K14">
        <v>0</v>
      </c>
      <c r="L14">
        <v>9</v>
      </c>
      <c r="M14">
        <v>3</v>
      </c>
      <c r="N14">
        <v>68</v>
      </c>
      <c r="O14">
        <v>11</v>
      </c>
      <c r="P14">
        <v>15</v>
      </c>
      <c r="Q14">
        <v>129</v>
      </c>
      <c r="R14">
        <v>243</v>
      </c>
      <c r="S14">
        <v>40</v>
      </c>
    </row>
    <row r="15" spans="1:19" x14ac:dyDescent="0.25">
      <c r="A15" t="s">
        <v>40</v>
      </c>
      <c r="B15">
        <v>0</v>
      </c>
      <c r="C15" s="2">
        <v>0</v>
      </c>
      <c r="D15">
        <v>0</v>
      </c>
      <c r="E15" s="2">
        <v>0</v>
      </c>
      <c r="F15">
        <v>0</v>
      </c>
      <c r="G15" s="2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t="s">
        <v>11</v>
      </c>
      <c r="B16">
        <v>0</v>
      </c>
      <c r="C16" s="2">
        <v>0</v>
      </c>
      <c r="D16">
        <v>0</v>
      </c>
      <c r="E16" s="2">
        <v>0</v>
      </c>
      <c r="F16">
        <v>1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0</v>
      </c>
      <c r="R16">
        <v>0</v>
      </c>
      <c r="S16">
        <v>0</v>
      </c>
    </row>
    <row r="17" spans="1:19" x14ac:dyDescent="0.25">
      <c r="A17" t="s">
        <v>41</v>
      </c>
      <c r="B17">
        <v>0</v>
      </c>
      <c r="C17" s="2">
        <v>0</v>
      </c>
      <c r="D17">
        <v>0</v>
      </c>
      <c r="E17" s="2">
        <v>0</v>
      </c>
      <c r="F17">
        <v>0</v>
      </c>
      <c r="G17" s="2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2</v>
      </c>
      <c r="S17">
        <v>0</v>
      </c>
    </row>
    <row r="18" spans="1:19" x14ac:dyDescent="0.25">
      <c r="A18" t="s">
        <v>12</v>
      </c>
      <c r="B18">
        <v>0</v>
      </c>
      <c r="C18" s="2">
        <v>2</v>
      </c>
      <c r="D18">
        <v>0</v>
      </c>
      <c r="E18" s="2">
        <v>2</v>
      </c>
      <c r="F18">
        <v>9</v>
      </c>
      <c r="G18" s="2">
        <v>0</v>
      </c>
      <c r="H18">
        <v>4</v>
      </c>
      <c r="I18">
        <v>5</v>
      </c>
      <c r="J18">
        <v>4</v>
      </c>
      <c r="K18">
        <v>0</v>
      </c>
      <c r="L18">
        <v>1</v>
      </c>
      <c r="M18">
        <v>3</v>
      </c>
      <c r="N18">
        <v>7</v>
      </c>
      <c r="O18">
        <v>0</v>
      </c>
      <c r="P18">
        <v>16</v>
      </c>
      <c r="Q18">
        <v>0</v>
      </c>
      <c r="R18">
        <v>31</v>
      </c>
      <c r="S18">
        <v>13</v>
      </c>
    </row>
    <row r="19" spans="1:19" x14ac:dyDescent="0.25">
      <c r="A19" t="s">
        <v>13</v>
      </c>
      <c r="B19">
        <v>0</v>
      </c>
      <c r="C19" s="2">
        <v>0</v>
      </c>
      <c r="D19">
        <v>0</v>
      </c>
      <c r="E19" s="2">
        <v>2</v>
      </c>
      <c r="F19">
        <v>0</v>
      </c>
      <c r="G19" s="2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14</v>
      </c>
      <c r="B20">
        <v>0</v>
      </c>
      <c r="C20" s="2">
        <v>0</v>
      </c>
      <c r="D20">
        <v>0</v>
      </c>
      <c r="E20" s="2">
        <v>0</v>
      </c>
      <c r="F20">
        <v>0</v>
      </c>
      <c r="G20" s="2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15</v>
      </c>
      <c r="B21">
        <v>0</v>
      </c>
      <c r="C21" s="2">
        <v>0</v>
      </c>
      <c r="D21">
        <v>1</v>
      </c>
      <c r="E21" s="2">
        <v>6</v>
      </c>
      <c r="F21">
        <v>2</v>
      </c>
      <c r="G21" s="2">
        <v>6</v>
      </c>
      <c r="H21">
        <v>0</v>
      </c>
      <c r="I21">
        <v>3</v>
      </c>
      <c r="J21">
        <v>4</v>
      </c>
      <c r="K21">
        <v>0</v>
      </c>
      <c r="L21">
        <v>2</v>
      </c>
      <c r="M21">
        <v>0</v>
      </c>
      <c r="N21">
        <v>0</v>
      </c>
      <c r="O21">
        <v>0</v>
      </c>
      <c r="P21">
        <v>3</v>
      </c>
      <c r="Q21">
        <v>0</v>
      </c>
      <c r="R21">
        <v>6</v>
      </c>
      <c r="S21">
        <v>0</v>
      </c>
    </row>
    <row r="22" spans="1:19" x14ac:dyDescent="0.25">
      <c r="A22" t="s">
        <v>16</v>
      </c>
      <c r="B22">
        <v>0</v>
      </c>
      <c r="C22" s="2">
        <v>0</v>
      </c>
      <c r="D22">
        <v>0</v>
      </c>
      <c r="E22" s="2">
        <v>0</v>
      </c>
      <c r="F22">
        <v>1</v>
      </c>
      <c r="G22" s="2">
        <v>0</v>
      </c>
      <c r="H22">
        <v>0</v>
      </c>
      <c r="I22">
        <v>2</v>
      </c>
      <c r="J22">
        <v>1</v>
      </c>
      <c r="K22">
        <v>2</v>
      </c>
      <c r="L22">
        <v>5</v>
      </c>
      <c r="M22">
        <v>0</v>
      </c>
      <c r="N22">
        <v>0</v>
      </c>
      <c r="O22">
        <v>2</v>
      </c>
      <c r="P22">
        <v>0</v>
      </c>
      <c r="Q22">
        <v>2</v>
      </c>
      <c r="R22">
        <v>30</v>
      </c>
      <c r="S22">
        <v>3</v>
      </c>
    </row>
    <row r="23" spans="1:19" x14ac:dyDescent="0.25">
      <c r="A23" t="s">
        <v>17</v>
      </c>
      <c r="B23">
        <v>0</v>
      </c>
      <c r="C23" s="2">
        <v>0</v>
      </c>
      <c r="D23">
        <v>0</v>
      </c>
      <c r="E23" s="2">
        <v>0</v>
      </c>
      <c r="F23">
        <v>0</v>
      </c>
      <c r="G23" s="2">
        <v>0</v>
      </c>
      <c r="H23">
        <v>0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18</v>
      </c>
      <c r="B24">
        <v>0</v>
      </c>
      <c r="C24" s="2">
        <v>0</v>
      </c>
      <c r="D24">
        <v>0</v>
      </c>
      <c r="E24" s="2">
        <v>5</v>
      </c>
      <c r="F24">
        <v>0</v>
      </c>
      <c r="G24" s="2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19</v>
      </c>
      <c r="B25">
        <v>0</v>
      </c>
      <c r="C25" s="2">
        <v>1</v>
      </c>
      <c r="D25">
        <v>1</v>
      </c>
      <c r="E25" s="2">
        <v>1</v>
      </c>
      <c r="F25">
        <v>1</v>
      </c>
      <c r="G25" s="2">
        <v>0</v>
      </c>
      <c r="H25">
        <v>0</v>
      </c>
      <c r="I25">
        <v>1</v>
      </c>
      <c r="J25">
        <v>2</v>
      </c>
      <c r="K25">
        <v>0</v>
      </c>
      <c r="L25">
        <v>5</v>
      </c>
      <c r="M25">
        <v>0</v>
      </c>
      <c r="N25">
        <v>2</v>
      </c>
      <c r="O25">
        <v>3</v>
      </c>
      <c r="P25">
        <v>5</v>
      </c>
      <c r="Q25">
        <v>5</v>
      </c>
      <c r="R25">
        <v>20</v>
      </c>
      <c r="S25">
        <v>2</v>
      </c>
    </row>
    <row r="26" spans="1:19" x14ac:dyDescent="0.25">
      <c r="A26" t="s">
        <v>20</v>
      </c>
      <c r="B26">
        <v>0</v>
      </c>
      <c r="C26" s="2">
        <v>0</v>
      </c>
      <c r="D26">
        <v>0</v>
      </c>
      <c r="E26" s="2">
        <v>0</v>
      </c>
      <c r="F26">
        <v>5</v>
      </c>
      <c r="G26" s="2">
        <v>0</v>
      </c>
      <c r="H26">
        <v>2</v>
      </c>
      <c r="I26">
        <v>0</v>
      </c>
      <c r="J26">
        <v>0</v>
      </c>
      <c r="K26">
        <v>0</v>
      </c>
      <c r="L26">
        <v>4</v>
      </c>
      <c r="M26">
        <v>0</v>
      </c>
      <c r="N26">
        <v>51</v>
      </c>
      <c r="O26">
        <v>10</v>
      </c>
      <c r="P26">
        <v>11</v>
      </c>
      <c r="Q26">
        <v>46</v>
      </c>
      <c r="R26">
        <v>132</v>
      </c>
      <c r="S26">
        <v>22</v>
      </c>
    </row>
    <row r="27" spans="1:19" x14ac:dyDescent="0.25">
      <c r="A27" t="s">
        <v>21</v>
      </c>
      <c r="B27">
        <v>0</v>
      </c>
      <c r="C27" s="2">
        <v>0</v>
      </c>
      <c r="D27">
        <v>0</v>
      </c>
      <c r="E27" s="2">
        <v>0</v>
      </c>
      <c r="F27">
        <v>0</v>
      </c>
      <c r="G27" s="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25</v>
      </c>
      <c r="O27">
        <v>0</v>
      </c>
      <c r="P27">
        <v>0</v>
      </c>
      <c r="Q27">
        <v>8</v>
      </c>
      <c r="R27">
        <v>0</v>
      </c>
      <c r="S27">
        <v>0</v>
      </c>
    </row>
    <row r="28" spans="1:19" x14ac:dyDescent="0.25">
      <c r="A28" t="s">
        <v>22</v>
      </c>
      <c r="B28">
        <v>0</v>
      </c>
      <c r="C28" s="2">
        <v>0</v>
      </c>
      <c r="D28">
        <v>0</v>
      </c>
      <c r="E28" s="2">
        <v>0</v>
      </c>
      <c r="F28">
        <v>2</v>
      </c>
      <c r="G28" s="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23</v>
      </c>
      <c r="B29">
        <v>1</v>
      </c>
      <c r="C29" s="2">
        <v>0</v>
      </c>
      <c r="D29">
        <v>0</v>
      </c>
      <c r="E29" s="2">
        <v>4</v>
      </c>
      <c r="F29">
        <v>0</v>
      </c>
      <c r="G29" s="2">
        <v>3</v>
      </c>
      <c r="H29">
        <v>0</v>
      </c>
      <c r="I29">
        <v>0</v>
      </c>
      <c r="J29">
        <v>3</v>
      </c>
      <c r="K29">
        <v>1</v>
      </c>
      <c r="L29">
        <v>2</v>
      </c>
      <c r="M29">
        <v>0</v>
      </c>
      <c r="N29">
        <v>22</v>
      </c>
      <c r="O29">
        <v>12</v>
      </c>
      <c r="P29">
        <v>5</v>
      </c>
      <c r="Q29">
        <v>15</v>
      </c>
      <c r="R29">
        <v>12</v>
      </c>
      <c r="S29">
        <v>8</v>
      </c>
    </row>
    <row r="30" spans="1:19" x14ac:dyDescent="0.25">
      <c r="A30" t="s">
        <v>24</v>
      </c>
      <c r="B30">
        <v>0</v>
      </c>
      <c r="C30" s="2">
        <v>0</v>
      </c>
      <c r="D30">
        <v>0</v>
      </c>
      <c r="E30" s="2">
        <v>0</v>
      </c>
      <c r="F30">
        <v>0</v>
      </c>
      <c r="G30" s="2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25</v>
      </c>
      <c r="B31">
        <v>0</v>
      </c>
      <c r="C31" s="2">
        <v>0</v>
      </c>
      <c r="D31">
        <v>0</v>
      </c>
      <c r="E31" s="2">
        <v>0</v>
      </c>
      <c r="F31">
        <v>0</v>
      </c>
      <c r="G31" s="2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3</v>
      </c>
      <c r="Q31">
        <v>5</v>
      </c>
      <c r="R31">
        <v>5</v>
      </c>
      <c r="S31">
        <v>0</v>
      </c>
    </row>
    <row r="32" spans="1:19" x14ac:dyDescent="0.25">
      <c r="A32" t="s">
        <v>26</v>
      </c>
      <c r="B32">
        <v>0</v>
      </c>
      <c r="C32" s="2">
        <v>0</v>
      </c>
      <c r="D32">
        <v>0</v>
      </c>
      <c r="E32" s="2">
        <v>0</v>
      </c>
      <c r="F32">
        <v>0</v>
      </c>
      <c r="G32" s="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0</v>
      </c>
      <c r="N32">
        <v>30</v>
      </c>
      <c r="O32">
        <v>7</v>
      </c>
      <c r="P32">
        <v>10</v>
      </c>
      <c r="Q32">
        <v>169</v>
      </c>
      <c r="R32">
        <v>53</v>
      </c>
      <c r="S32">
        <v>9</v>
      </c>
    </row>
    <row r="33" spans="1:19" x14ac:dyDescent="0.25">
      <c r="A33" t="s">
        <v>42</v>
      </c>
      <c r="B33">
        <v>0</v>
      </c>
      <c r="C33" s="2">
        <v>0</v>
      </c>
      <c r="D33">
        <v>0</v>
      </c>
      <c r="E33" s="2">
        <v>0</v>
      </c>
      <c r="F33">
        <v>0</v>
      </c>
      <c r="G33" s="2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27</v>
      </c>
      <c r="B34">
        <v>0</v>
      </c>
      <c r="C34" s="2">
        <v>0</v>
      </c>
      <c r="D34">
        <v>0</v>
      </c>
      <c r="E34" s="2">
        <v>2</v>
      </c>
      <c r="F34">
        <v>0</v>
      </c>
      <c r="G34" s="2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3</v>
      </c>
    </row>
    <row r="35" spans="1:19" x14ac:dyDescent="0.25">
      <c r="A35" t="s">
        <v>43</v>
      </c>
      <c r="B35">
        <v>0</v>
      </c>
      <c r="C35" s="2">
        <v>0</v>
      </c>
      <c r="D35">
        <v>0</v>
      </c>
      <c r="E35" s="2">
        <v>0</v>
      </c>
      <c r="F35">
        <v>0</v>
      </c>
      <c r="G35" s="2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19</v>
      </c>
      <c r="S35">
        <v>0</v>
      </c>
    </row>
    <row r="36" spans="1:19" x14ac:dyDescent="0.25">
      <c r="A36" t="s">
        <v>44</v>
      </c>
      <c r="B36">
        <v>0</v>
      </c>
      <c r="C36" s="2">
        <v>0</v>
      </c>
      <c r="D36">
        <v>0</v>
      </c>
      <c r="E36" s="2">
        <v>0</v>
      </c>
      <c r="F36">
        <v>0</v>
      </c>
      <c r="G36" s="2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</v>
      </c>
      <c r="S36">
        <v>0</v>
      </c>
    </row>
    <row r="37" spans="1:19" x14ac:dyDescent="0.25">
      <c r="A37" t="s">
        <v>45</v>
      </c>
      <c r="B37">
        <v>0</v>
      </c>
      <c r="C37" s="2">
        <v>0</v>
      </c>
      <c r="D37">
        <v>0</v>
      </c>
      <c r="E37" s="2">
        <v>0</v>
      </c>
      <c r="F37">
        <v>0</v>
      </c>
      <c r="G37" s="2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</row>
    <row r="38" spans="1:19" x14ac:dyDescent="0.25">
      <c r="A38" t="s">
        <v>46</v>
      </c>
      <c r="B38">
        <v>0</v>
      </c>
      <c r="C38" s="2">
        <v>0</v>
      </c>
      <c r="D38">
        <v>0</v>
      </c>
      <c r="E38" s="2">
        <v>0</v>
      </c>
      <c r="F38">
        <v>0</v>
      </c>
      <c r="G38" s="2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28</v>
      </c>
      <c r="B39">
        <v>0</v>
      </c>
      <c r="C39" s="2">
        <v>0</v>
      </c>
      <c r="D39">
        <v>0</v>
      </c>
      <c r="E39" s="2">
        <v>0</v>
      </c>
      <c r="F39">
        <v>0</v>
      </c>
      <c r="G39" s="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14</v>
      </c>
      <c r="O39">
        <v>2</v>
      </c>
      <c r="P39">
        <v>2</v>
      </c>
      <c r="Q39">
        <v>5</v>
      </c>
      <c r="R39">
        <v>9</v>
      </c>
      <c r="S39">
        <v>2</v>
      </c>
    </row>
    <row r="40" spans="1:19" x14ac:dyDescent="0.25">
      <c r="A40" t="s">
        <v>47</v>
      </c>
      <c r="B40">
        <v>0</v>
      </c>
      <c r="C40" s="2">
        <v>0</v>
      </c>
      <c r="D40">
        <v>0</v>
      </c>
      <c r="E40" s="2">
        <v>0</v>
      </c>
      <c r="F40">
        <v>0</v>
      </c>
      <c r="G40" s="2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0</v>
      </c>
      <c r="S40">
        <v>0</v>
      </c>
    </row>
    <row r="41" spans="1:19" x14ac:dyDescent="0.25">
      <c r="A41" t="s">
        <v>29</v>
      </c>
      <c r="B41">
        <v>0</v>
      </c>
      <c r="C41" s="2">
        <v>0</v>
      </c>
      <c r="D41">
        <v>0</v>
      </c>
      <c r="E41" s="2">
        <v>0</v>
      </c>
      <c r="F41">
        <v>2</v>
      </c>
      <c r="G41" s="2">
        <v>0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5</v>
      </c>
      <c r="P41">
        <v>2</v>
      </c>
      <c r="Q41">
        <v>3</v>
      </c>
      <c r="R41">
        <v>0</v>
      </c>
      <c r="S41">
        <v>2</v>
      </c>
    </row>
    <row r="42" spans="1:19" x14ac:dyDescent="0.25">
      <c r="A42" t="s">
        <v>48</v>
      </c>
      <c r="B42">
        <v>0</v>
      </c>
      <c r="C42" s="2">
        <v>0</v>
      </c>
      <c r="D42">
        <v>0</v>
      </c>
      <c r="E42" s="2">
        <v>0</v>
      </c>
      <c r="F42">
        <v>0</v>
      </c>
      <c r="G42" s="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30</v>
      </c>
      <c r="B43">
        <v>4</v>
      </c>
      <c r="C43" s="2">
        <v>0</v>
      </c>
      <c r="D43">
        <v>0</v>
      </c>
      <c r="E43" s="2">
        <v>0</v>
      </c>
      <c r="F43">
        <v>0</v>
      </c>
      <c r="G43" s="2">
        <v>0</v>
      </c>
      <c r="H43">
        <v>0</v>
      </c>
      <c r="I43">
        <v>0</v>
      </c>
      <c r="J43">
        <v>0</v>
      </c>
      <c r="K43">
        <v>0</v>
      </c>
      <c r="L43">
        <v>92</v>
      </c>
      <c r="M43">
        <v>0</v>
      </c>
      <c r="N43">
        <v>11</v>
      </c>
      <c r="O43">
        <v>26</v>
      </c>
      <c r="P43">
        <v>77</v>
      </c>
      <c r="Q43">
        <v>53</v>
      </c>
      <c r="R43">
        <v>53</v>
      </c>
      <c r="S43">
        <v>11</v>
      </c>
    </row>
    <row r="44" spans="1:19" x14ac:dyDescent="0.25">
      <c r="A44" t="s">
        <v>31</v>
      </c>
      <c r="B44">
        <v>0</v>
      </c>
      <c r="C44" s="2">
        <v>0</v>
      </c>
      <c r="D44">
        <v>0</v>
      </c>
      <c r="E44" s="2">
        <v>0</v>
      </c>
      <c r="F44">
        <v>0</v>
      </c>
      <c r="G44" s="2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32</v>
      </c>
      <c r="B45">
        <v>2</v>
      </c>
      <c r="C45" s="2">
        <v>0</v>
      </c>
      <c r="D45">
        <v>17</v>
      </c>
      <c r="E45" s="2">
        <v>0</v>
      </c>
      <c r="F45">
        <v>3</v>
      </c>
      <c r="G45" s="2">
        <v>13</v>
      </c>
      <c r="H45">
        <v>1</v>
      </c>
      <c r="I45">
        <v>5</v>
      </c>
      <c r="J45">
        <v>2</v>
      </c>
      <c r="K45">
        <v>0</v>
      </c>
      <c r="L45">
        <v>9</v>
      </c>
      <c r="M45">
        <v>2</v>
      </c>
      <c r="N45">
        <v>12</v>
      </c>
      <c r="O45">
        <v>19</v>
      </c>
      <c r="P45">
        <v>0</v>
      </c>
      <c r="Q45">
        <v>41</v>
      </c>
      <c r="R45">
        <v>26</v>
      </c>
      <c r="S45">
        <v>8</v>
      </c>
    </row>
    <row r="46" spans="1:19" x14ac:dyDescent="0.25">
      <c r="A46" t="s">
        <v>33</v>
      </c>
      <c r="B46">
        <v>6</v>
      </c>
      <c r="C46" s="2">
        <v>61</v>
      </c>
      <c r="D46">
        <v>3</v>
      </c>
      <c r="E46" s="2">
        <v>80</v>
      </c>
      <c r="F46">
        <v>209</v>
      </c>
      <c r="G46" s="2">
        <v>16</v>
      </c>
      <c r="H46">
        <v>572</v>
      </c>
      <c r="I46">
        <v>325</v>
      </c>
      <c r="J46">
        <v>203</v>
      </c>
      <c r="K46">
        <v>5</v>
      </c>
      <c r="L46">
        <v>2089</v>
      </c>
      <c r="M46">
        <v>0</v>
      </c>
      <c r="N46">
        <v>708</v>
      </c>
      <c r="O46">
        <v>1155</v>
      </c>
      <c r="P46">
        <v>2748</v>
      </c>
      <c r="Q46">
        <v>973</v>
      </c>
      <c r="R46">
        <v>143</v>
      </c>
      <c r="S46">
        <v>1345</v>
      </c>
    </row>
    <row r="47" spans="1:19" x14ac:dyDescent="0.25">
      <c r="A47" t="s">
        <v>34</v>
      </c>
      <c r="B47">
        <v>8</v>
      </c>
      <c r="C47" s="2">
        <v>18</v>
      </c>
      <c r="D47">
        <v>3</v>
      </c>
      <c r="E47" s="2">
        <v>8</v>
      </c>
      <c r="F47">
        <v>31</v>
      </c>
      <c r="G47" s="2">
        <v>0</v>
      </c>
      <c r="H47">
        <v>2</v>
      </c>
      <c r="I47">
        <v>32</v>
      </c>
      <c r="J47">
        <v>6</v>
      </c>
      <c r="K47">
        <v>1</v>
      </c>
      <c r="L47">
        <v>24</v>
      </c>
      <c r="M47">
        <v>14</v>
      </c>
      <c r="N47">
        <v>45</v>
      </c>
      <c r="O47">
        <v>25</v>
      </c>
      <c r="P47">
        <v>51</v>
      </c>
      <c r="Q47">
        <v>149</v>
      </c>
      <c r="R47">
        <v>383</v>
      </c>
      <c r="S47">
        <v>83</v>
      </c>
    </row>
    <row r="48" spans="1:19" x14ac:dyDescent="0.25">
      <c r="A48" t="s">
        <v>35</v>
      </c>
      <c r="B48">
        <v>0</v>
      </c>
      <c r="C48" s="2">
        <v>0</v>
      </c>
      <c r="D48">
        <v>0</v>
      </c>
      <c r="E48" s="2">
        <v>0</v>
      </c>
      <c r="F48">
        <v>0</v>
      </c>
      <c r="G48" s="2">
        <v>0</v>
      </c>
      <c r="H48">
        <v>1</v>
      </c>
      <c r="I48">
        <v>18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21</v>
      </c>
      <c r="R48">
        <v>63</v>
      </c>
      <c r="S48">
        <v>25</v>
      </c>
    </row>
    <row r="49" spans="1:20" x14ac:dyDescent="0.25">
      <c r="A49" t="s">
        <v>36</v>
      </c>
      <c r="B49">
        <v>0</v>
      </c>
      <c r="C49" s="2">
        <v>0</v>
      </c>
      <c r="D49">
        <v>0</v>
      </c>
      <c r="E49" s="2">
        <v>0</v>
      </c>
      <c r="F49">
        <v>0</v>
      </c>
      <c r="G49" s="2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</row>
    <row r="50" spans="1:20" x14ac:dyDescent="0.25">
      <c r="C50"/>
      <c r="E50"/>
      <c r="G50"/>
    </row>
    <row r="51" spans="1:20" x14ac:dyDescent="0.25">
      <c r="A51" t="s">
        <v>71</v>
      </c>
      <c r="C51"/>
      <c r="E51"/>
      <c r="G51"/>
    </row>
    <row r="52" spans="1:20" x14ac:dyDescent="0.25">
      <c r="A52" s="4" t="s">
        <v>67</v>
      </c>
      <c r="B52" s="4">
        <v>1000</v>
      </c>
      <c r="C52" s="4">
        <v>1000</v>
      </c>
      <c r="D52" s="4">
        <v>1000</v>
      </c>
      <c r="E52" s="4">
        <v>1000</v>
      </c>
      <c r="F52" s="4">
        <v>1000</v>
      </c>
      <c r="G52" s="4">
        <v>1000</v>
      </c>
      <c r="H52" s="4">
        <v>1000</v>
      </c>
      <c r="I52" s="4">
        <v>1000</v>
      </c>
      <c r="J52" s="4">
        <v>1000</v>
      </c>
      <c r="K52" s="4">
        <v>1000</v>
      </c>
      <c r="L52" s="4">
        <v>1000</v>
      </c>
      <c r="M52" s="4">
        <v>1000</v>
      </c>
      <c r="N52" s="4">
        <v>1000</v>
      </c>
      <c r="O52" s="4">
        <v>1000</v>
      </c>
      <c r="P52" s="4">
        <v>1000</v>
      </c>
      <c r="Q52" s="4">
        <v>1000</v>
      </c>
      <c r="R52" s="4">
        <v>1000</v>
      </c>
      <c r="S52" s="4">
        <v>1000</v>
      </c>
    </row>
    <row r="53" spans="1:20" x14ac:dyDescent="0.25">
      <c r="A53" s="4" t="s">
        <v>68</v>
      </c>
      <c r="B53" s="6">
        <v>2.54</v>
      </c>
      <c r="C53" s="6">
        <v>3.14</v>
      </c>
      <c r="D53" s="4">
        <v>3.1415899999999999</v>
      </c>
      <c r="E53" s="4">
        <v>2.54</v>
      </c>
      <c r="F53" s="6">
        <v>3.14</v>
      </c>
      <c r="G53" s="4">
        <v>2.54</v>
      </c>
      <c r="H53" s="4">
        <v>3.14</v>
      </c>
      <c r="I53" s="6">
        <v>3.14</v>
      </c>
      <c r="J53" s="4">
        <v>2.54</v>
      </c>
      <c r="K53" s="4">
        <v>3.1415899999999999</v>
      </c>
      <c r="L53" s="4">
        <v>2.54</v>
      </c>
      <c r="M53" s="4">
        <v>3.1415899999999999</v>
      </c>
      <c r="N53" s="4">
        <v>3.1415899999999999</v>
      </c>
      <c r="O53" s="4">
        <v>3.1415899999999999</v>
      </c>
      <c r="P53" s="6">
        <v>3.14</v>
      </c>
      <c r="Q53" s="4">
        <v>3.1415899999999999</v>
      </c>
      <c r="R53" s="4">
        <v>3.14</v>
      </c>
      <c r="S53" s="4">
        <v>3.14</v>
      </c>
    </row>
    <row r="54" spans="1:20" x14ac:dyDescent="0.25">
      <c r="A54" s="4" t="s">
        <v>69</v>
      </c>
      <c r="B54" s="4">
        <v>75</v>
      </c>
      <c r="C54" s="7">
        <v>68</v>
      </c>
      <c r="D54" s="4">
        <v>400</v>
      </c>
      <c r="E54" s="4">
        <v>75</v>
      </c>
      <c r="F54" s="4">
        <v>259</v>
      </c>
      <c r="G54" s="4">
        <v>200</v>
      </c>
      <c r="H54" s="4">
        <v>336</v>
      </c>
      <c r="I54" s="4">
        <v>338</v>
      </c>
      <c r="J54" s="4">
        <v>400</v>
      </c>
      <c r="K54" s="4">
        <v>384</v>
      </c>
      <c r="L54" s="4">
        <v>150</v>
      </c>
      <c r="M54" s="4">
        <v>300</v>
      </c>
      <c r="N54" s="4">
        <v>174</v>
      </c>
      <c r="O54" s="4">
        <v>65</v>
      </c>
      <c r="P54" s="4">
        <v>192</v>
      </c>
      <c r="Q54" s="4">
        <v>192</v>
      </c>
      <c r="R54" s="4">
        <v>174</v>
      </c>
      <c r="S54" s="4">
        <v>255</v>
      </c>
    </row>
    <row r="55" spans="1:20" x14ac:dyDescent="0.25">
      <c r="A55" s="4" t="s">
        <v>70</v>
      </c>
      <c r="B55" s="4">
        <v>0.02</v>
      </c>
      <c r="C55" s="4">
        <v>0.02</v>
      </c>
      <c r="D55" s="4">
        <v>0.02</v>
      </c>
      <c r="E55" s="4">
        <v>0.02</v>
      </c>
      <c r="F55" s="4">
        <v>0.02</v>
      </c>
      <c r="G55" s="4">
        <v>0.02</v>
      </c>
      <c r="H55" s="4">
        <v>0.02</v>
      </c>
      <c r="I55" s="4">
        <v>0.02</v>
      </c>
      <c r="J55" s="4">
        <v>0.02</v>
      </c>
      <c r="K55" s="4">
        <v>0.02</v>
      </c>
      <c r="L55" s="4">
        <v>0.02</v>
      </c>
      <c r="M55" s="4">
        <v>0.02</v>
      </c>
      <c r="N55" s="4">
        <v>0.02</v>
      </c>
      <c r="O55" s="4">
        <v>0.02</v>
      </c>
      <c r="P55" s="4">
        <v>0.02</v>
      </c>
      <c r="Q55" s="4">
        <v>0.02</v>
      </c>
      <c r="R55" s="4">
        <v>0.02</v>
      </c>
      <c r="S55" s="4">
        <v>0.02</v>
      </c>
    </row>
    <row r="56" spans="1:20" x14ac:dyDescent="0.25">
      <c r="C56"/>
      <c r="E56"/>
      <c r="G56"/>
    </row>
    <row r="57" spans="1:20" s="10" customFormat="1" x14ac:dyDescent="0.25">
      <c r="A57" s="10" t="s">
        <v>37</v>
      </c>
      <c r="B57" s="10" t="s">
        <v>49</v>
      </c>
      <c r="C57" s="10" t="s">
        <v>51</v>
      </c>
      <c r="D57" s="10" t="s">
        <v>50</v>
      </c>
      <c r="E57" s="10" t="s">
        <v>52</v>
      </c>
      <c r="F57" s="10" t="s">
        <v>53</v>
      </c>
      <c r="G57" s="10" t="s">
        <v>54</v>
      </c>
      <c r="H57" s="10" t="s">
        <v>55</v>
      </c>
      <c r="I57" s="10" t="s">
        <v>56</v>
      </c>
      <c r="J57" s="10" t="s">
        <v>58</v>
      </c>
      <c r="K57" s="10" t="s">
        <v>57</v>
      </c>
      <c r="L57" s="10" t="s">
        <v>59</v>
      </c>
      <c r="M57" s="10" t="s">
        <v>60</v>
      </c>
      <c r="N57" s="10" t="s">
        <v>61</v>
      </c>
      <c r="O57" s="10" t="s">
        <v>62</v>
      </c>
      <c r="P57" s="10" t="s">
        <v>63</v>
      </c>
      <c r="Q57" s="10" t="s">
        <v>64</v>
      </c>
      <c r="R57" s="10" t="s">
        <v>65</v>
      </c>
      <c r="S57" s="10" t="s">
        <v>66</v>
      </c>
    </row>
    <row r="58" spans="1:20" x14ac:dyDescent="0.25">
      <c r="A58" t="s">
        <v>0</v>
      </c>
      <c r="B58" s="11">
        <f>(B2*B$52)/(B$53*B$54)</f>
        <v>0</v>
      </c>
      <c r="C58" s="11">
        <f>(C2*C$52)/(C$53*C$54)</f>
        <v>0</v>
      </c>
      <c r="D58" s="11">
        <f t="shared" ref="D58:S58" si="0">(D2*D$52)/(D$53*D$54)</f>
        <v>0</v>
      </c>
      <c r="E58" s="11">
        <f t="shared" si="0"/>
        <v>0</v>
      </c>
      <c r="F58" s="11">
        <f t="shared" si="0"/>
        <v>0</v>
      </c>
      <c r="G58" s="11">
        <f t="shared" si="0"/>
        <v>0</v>
      </c>
      <c r="H58" s="11">
        <f t="shared" si="0"/>
        <v>0</v>
      </c>
      <c r="I58" s="11">
        <f t="shared" si="0"/>
        <v>0</v>
      </c>
      <c r="J58" s="11">
        <f t="shared" si="0"/>
        <v>0.98425196850393704</v>
      </c>
      <c r="K58" s="11">
        <f t="shared" si="0"/>
        <v>0</v>
      </c>
      <c r="L58" s="11">
        <f t="shared" si="0"/>
        <v>0</v>
      </c>
      <c r="M58" s="11">
        <f t="shared" si="0"/>
        <v>1.0610338501629217</v>
      </c>
      <c r="N58" s="11">
        <f t="shared" si="0"/>
        <v>0</v>
      </c>
      <c r="O58" s="11">
        <f t="shared" si="0"/>
        <v>14.691237925332763</v>
      </c>
      <c r="P58" s="11">
        <f t="shared" si="0"/>
        <v>0</v>
      </c>
      <c r="Q58" s="11">
        <f t="shared" si="0"/>
        <v>0</v>
      </c>
      <c r="R58" s="11">
        <f t="shared" si="0"/>
        <v>0</v>
      </c>
      <c r="S58" s="11">
        <f t="shared" si="0"/>
        <v>0</v>
      </c>
      <c r="T58" s="11">
        <f>SUM(B58:S58)</f>
        <v>16.736523743999619</v>
      </c>
    </row>
    <row r="59" spans="1:20" x14ac:dyDescent="0.25">
      <c r="A59" t="s">
        <v>38</v>
      </c>
      <c r="B59" s="11">
        <f t="shared" ref="B59:B105" si="1">(B3*B$52)/(B$53*B$54)</f>
        <v>0</v>
      </c>
      <c r="C59" s="11">
        <f t="shared" ref="C59:Q72" si="2">(C3*C$52)/(C$53*C$54)</f>
        <v>0</v>
      </c>
      <c r="D59" s="11">
        <f t="shared" si="2"/>
        <v>0</v>
      </c>
      <c r="E59" s="11">
        <f t="shared" si="2"/>
        <v>0</v>
      </c>
      <c r="F59" s="11">
        <f t="shared" si="2"/>
        <v>0</v>
      </c>
      <c r="G59" s="11">
        <f t="shared" si="2"/>
        <v>0</v>
      </c>
      <c r="H59" s="11">
        <f t="shared" si="2"/>
        <v>0</v>
      </c>
      <c r="I59" s="11">
        <f t="shared" si="2"/>
        <v>0</v>
      </c>
      <c r="J59" s="11">
        <f t="shared" si="2"/>
        <v>0</v>
      </c>
      <c r="K59" s="11">
        <f t="shared" si="2"/>
        <v>0</v>
      </c>
      <c r="L59" s="11">
        <f>(L3*L$52)/(L$53*L$54)</f>
        <v>0</v>
      </c>
      <c r="M59" s="11">
        <f t="shared" si="2"/>
        <v>0</v>
      </c>
      <c r="N59" s="11">
        <f t="shared" si="2"/>
        <v>0</v>
      </c>
      <c r="O59" s="11">
        <f t="shared" si="2"/>
        <v>4.8970793084442539</v>
      </c>
      <c r="P59" s="11">
        <f t="shared" si="2"/>
        <v>0</v>
      </c>
      <c r="Q59" s="11">
        <f t="shared" si="2"/>
        <v>1.6578653908795655</v>
      </c>
      <c r="R59" s="11">
        <f t="shared" ref="R59:S59" si="3">(R3*R$52)/(R$53*R$54)</f>
        <v>0</v>
      </c>
      <c r="S59" s="11">
        <f t="shared" si="3"/>
        <v>0</v>
      </c>
      <c r="T59" s="11">
        <f t="shared" ref="T59:T105" si="4">SUM(B59:S59)</f>
        <v>6.5549446993238192</v>
      </c>
    </row>
    <row r="60" spans="1:20" x14ac:dyDescent="0.25">
      <c r="A60" t="s">
        <v>1</v>
      </c>
      <c r="B60" s="11">
        <f t="shared" si="1"/>
        <v>0</v>
      </c>
      <c r="C60" s="11">
        <f t="shared" si="2"/>
        <v>0</v>
      </c>
      <c r="D60" s="11">
        <f t="shared" si="2"/>
        <v>0</v>
      </c>
      <c r="E60" s="11">
        <f t="shared" si="2"/>
        <v>0</v>
      </c>
      <c r="F60" s="11">
        <f t="shared" si="2"/>
        <v>0</v>
      </c>
      <c r="G60" s="11">
        <f t="shared" si="2"/>
        <v>0</v>
      </c>
      <c r="H60" s="11">
        <f t="shared" si="2"/>
        <v>0</v>
      </c>
      <c r="I60" s="11">
        <f t="shared" si="2"/>
        <v>0</v>
      </c>
      <c r="J60" s="11">
        <f t="shared" si="2"/>
        <v>0</v>
      </c>
      <c r="K60" s="11">
        <f t="shared" si="2"/>
        <v>0</v>
      </c>
      <c r="L60" s="11">
        <f t="shared" si="2"/>
        <v>47.244094488188978</v>
      </c>
      <c r="M60" s="11">
        <f t="shared" si="2"/>
        <v>0</v>
      </c>
      <c r="N60" s="11">
        <f t="shared" si="2"/>
        <v>0</v>
      </c>
      <c r="O60" s="11">
        <f t="shared" si="2"/>
        <v>19.588317233777016</v>
      </c>
      <c r="P60" s="11">
        <f t="shared" si="2"/>
        <v>16.587048832271762</v>
      </c>
      <c r="Q60" s="11">
        <f t="shared" si="2"/>
        <v>97.814058061894357</v>
      </c>
      <c r="R60" s="11">
        <f t="shared" ref="R60:S60" si="5">(R4*R$52)/(R$53*R$54)</f>
        <v>0</v>
      </c>
      <c r="S60" s="11">
        <f t="shared" si="5"/>
        <v>37.467216185837387</v>
      </c>
      <c r="T60" s="11">
        <f t="shared" si="4"/>
        <v>218.70073480196953</v>
      </c>
    </row>
    <row r="61" spans="1:20" x14ac:dyDescent="0.25">
      <c r="A61" t="s">
        <v>2</v>
      </c>
      <c r="B61" s="11">
        <f t="shared" si="1"/>
        <v>0</v>
      </c>
      <c r="C61" s="11">
        <f t="shared" si="2"/>
        <v>0</v>
      </c>
      <c r="D61" s="11">
        <f t="shared" si="2"/>
        <v>0</v>
      </c>
      <c r="E61" s="11">
        <f t="shared" si="2"/>
        <v>0</v>
      </c>
      <c r="F61" s="11">
        <f t="shared" si="2"/>
        <v>1.2296190640139686</v>
      </c>
      <c r="G61" s="11">
        <f t="shared" si="2"/>
        <v>3.9370078740157481</v>
      </c>
      <c r="H61" s="11">
        <f t="shared" si="2"/>
        <v>0</v>
      </c>
      <c r="I61" s="11">
        <f t="shared" si="2"/>
        <v>0</v>
      </c>
      <c r="J61" s="11">
        <f t="shared" si="2"/>
        <v>0</v>
      </c>
      <c r="K61" s="11">
        <f t="shared" si="2"/>
        <v>0</v>
      </c>
      <c r="L61" s="11">
        <f t="shared" si="2"/>
        <v>23.622047244094489</v>
      </c>
      <c r="M61" s="11">
        <f t="shared" si="2"/>
        <v>0</v>
      </c>
      <c r="N61" s="11">
        <f t="shared" si="2"/>
        <v>0</v>
      </c>
      <c r="O61" s="11">
        <f t="shared" si="2"/>
        <v>14.691237925332763</v>
      </c>
      <c r="P61" s="11">
        <f t="shared" si="2"/>
        <v>3.3174097664543525</v>
      </c>
      <c r="Q61" s="11">
        <f t="shared" si="2"/>
        <v>0</v>
      </c>
      <c r="R61" s="11">
        <f t="shared" ref="R61:S61" si="6">(R5*R$52)/(R$53*R$54)</f>
        <v>3.6605900871220438</v>
      </c>
      <c r="S61" s="11">
        <f t="shared" si="6"/>
        <v>0</v>
      </c>
      <c r="T61" s="11">
        <f t="shared" si="4"/>
        <v>50.457911961033368</v>
      </c>
    </row>
    <row r="62" spans="1:20" x14ac:dyDescent="0.25">
      <c r="A62" t="s">
        <v>3</v>
      </c>
      <c r="B62" s="11">
        <f t="shared" si="1"/>
        <v>0</v>
      </c>
      <c r="C62" s="11">
        <f t="shared" si="2"/>
        <v>0</v>
      </c>
      <c r="D62" s="11">
        <f t="shared" si="2"/>
        <v>0</v>
      </c>
      <c r="E62" s="11">
        <f t="shared" si="2"/>
        <v>0</v>
      </c>
      <c r="F62" s="11">
        <f t="shared" si="2"/>
        <v>7.3777143840838111</v>
      </c>
      <c r="G62" s="11">
        <f t="shared" si="2"/>
        <v>0</v>
      </c>
      <c r="H62" s="11">
        <f t="shared" si="2"/>
        <v>1.8956627236882015</v>
      </c>
      <c r="I62" s="11">
        <f t="shared" si="2"/>
        <v>0</v>
      </c>
      <c r="J62" s="11">
        <f t="shared" si="2"/>
        <v>1.9685039370078741</v>
      </c>
      <c r="K62" s="11">
        <f t="shared" si="2"/>
        <v>0</v>
      </c>
      <c r="L62" s="11">
        <f t="shared" si="2"/>
        <v>10.498687664041995</v>
      </c>
      <c r="M62" s="11">
        <f t="shared" si="2"/>
        <v>0</v>
      </c>
      <c r="N62" s="11">
        <f t="shared" si="2"/>
        <v>9.1468435358872568</v>
      </c>
      <c r="O62" s="11">
        <f t="shared" si="2"/>
        <v>0</v>
      </c>
      <c r="P62" s="11">
        <f t="shared" si="2"/>
        <v>0</v>
      </c>
      <c r="Q62" s="11">
        <f t="shared" si="2"/>
        <v>0</v>
      </c>
      <c r="R62" s="11">
        <f t="shared" ref="R62:S62" si="7">(R6*R$52)/(R$53*R$54)</f>
        <v>18.302950435610221</v>
      </c>
      <c r="S62" s="11">
        <f t="shared" si="7"/>
        <v>0</v>
      </c>
      <c r="T62" s="11">
        <f t="shared" si="4"/>
        <v>49.19036268031936</v>
      </c>
    </row>
    <row r="63" spans="1:20" x14ac:dyDescent="0.25">
      <c r="A63" t="s">
        <v>39</v>
      </c>
      <c r="B63" s="11">
        <f t="shared" si="1"/>
        <v>0</v>
      </c>
      <c r="C63" s="11">
        <f t="shared" si="2"/>
        <v>0</v>
      </c>
      <c r="D63" s="11">
        <f t="shared" si="2"/>
        <v>0</v>
      </c>
      <c r="E63" s="11">
        <f t="shared" si="2"/>
        <v>0</v>
      </c>
      <c r="F63" s="11">
        <f t="shared" si="2"/>
        <v>0</v>
      </c>
      <c r="G63" s="11">
        <f t="shared" si="2"/>
        <v>0</v>
      </c>
      <c r="H63" s="11">
        <f t="shared" si="2"/>
        <v>0</v>
      </c>
      <c r="I63" s="11">
        <f t="shared" si="2"/>
        <v>0</v>
      </c>
      <c r="J63" s="11">
        <f t="shared" si="2"/>
        <v>0</v>
      </c>
      <c r="K63" s="11">
        <f t="shared" si="2"/>
        <v>0</v>
      </c>
      <c r="L63" s="11">
        <f t="shared" si="2"/>
        <v>0</v>
      </c>
      <c r="M63" s="11">
        <f t="shared" si="2"/>
        <v>0</v>
      </c>
      <c r="N63" s="11">
        <f t="shared" si="2"/>
        <v>67.686642165565701</v>
      </c>
      <c r="O63" s="11">
        <f t="shared" si="2"/>
        <v>220.36856887999144</v>
      </c>
      <c r="P63" s="11">
        <f t="shared" si="2"/>
        <v>3.3174097664543525</v>
      </c>
      <c r="Q63" s="11">
        <f t="shared" si="2"/>
        <v>336.54667434855179</v>
      </c>
      <c r="R63" s="11">
        <f t="shared" ref="R63:S63" si="8">(R7*R$52)/(R$53*R$54)</f>
        <v>314.81074749249581</v>
      </c>
      <c r="S63" s="11">
        <f t="shared" si="8"/>
        <v>0</v>
      </c>
      <c r="T63" s="11">
        <f t="shared" si="4"/>
        <v>942.73004265305906</v>
      </c>
    </row>
    <row r="64" spans="1:20" s="1" customFormat="1" x14ac:dyDescent="0.25">
      <c r="A64" s="1" t="s">
        <v>4</v>
      </c>
      <c r="B64" s="11">
        <f t="shared" si="1"/>
        <v>0</v>
      </c>
      <c r="C64" s="14">
        <f t="shared" si="2"/>
        <v>0</v>
      </c>
      <c r="D64" s="14">
        <f t="shared" si="2"/>
        <v>0</v>
      </c>
      <c r="E64" s="14">
        <f t="shared" si="2"/>
        <v>0</v>
      </c>
      <c r="F64" s="14">
        <f t="shared" si="2"/>
        <v>0</v>
      </c>
      <c r="G64" s="14">
        <f t="shared" si="2"/>
        <v>0</v>
      </c>
      <c r="H64" s="14">
        <f t="shared" si="2"/>
        <v>0</v>
      </c>
      <c r="I64" s="14">
        <f t="shared" si="2"/>
        <v>0</v>
      </c>
      <c r="J64" s="14">
        <f t="shared" si="2"/>
        <v>0</v>
      </c>
      <c r="K64" s="14">
        <f t="shared" si="2"/>
        <v>0</v>
      </c>
      <c r="L64" s="14">
        <f t="shared" si="2"/>
        <v>0</v>
      </c>
      <c r="M64" s="14">
        <f t="shared" si="2"/>
        <v>0</v>
      </c>
      <c r="N64" s="14">
        <f t="shared" si="2"/>
        <v>0</v>
      </c>
      <c r="O64" s="14">
        <f t="shared" si="2"/>
        <v>0</v>
      </c>
      <c r="P64" s="14">
        <f t="shared" si="2"/>
        <v>0</v>
      </c>
      <c r="Q64" s="14">
        <f t="shared" si="2"/>
        <v>0</v>
      </c>
      <c r="R64" s="14">
        <f t="shared" ref="R64:S64" si="9">(R8*R$52)/(R$53*R$54)</f>
        <v>0</v>
      </c>
      <c r="S64" s="14">
        <f t="shared" si="9"/>
        <v>0</v>
      </c>
      <c r="T64" s="14">
        <f t="shared" si="4"/>
        <v>0</v>
      </c>
    </row>
    <row r="65" spans="1:20" x14ac:dyDescent="0.25">
      <c r="A65" t="s">
        <v>5</v>
      </c>
      <c r="B65" s="11">
        <f t="shared" si="1"/>
        <v>0</v>
      </c>
      <c r="C65" s="11">
        <f t="shared" si="2"/>
        <v>0</v>
      </c>
      <c r="D65" s="11">
        <f t="shared" si="2"/>
        <v>0</v>
      </c>
      <c r="E65" s="11">
        <f t="shared" si="2"/>
        <v>0</v>
      </c>
      <c r="F65" s="11">
        <f t="shared" si="2"/>
        <v>0</v>
      </c>
      <c r="G65" s="11">
        <f t="shared" si="2"/>
        <v>0</v>
      </c>
      <c r="H65" s="11">
        <f t="shared" si="2"/>
        <v>0.94783136184410077</v>
      </c>
      <c r="I65" s="11">
        <f t="shared" si="2"/>
        <v>0.94222289224739009</v>
      </c>
      <c r="J65" s="11">
        <f t="shared" si="2"/>
        <v>0</v>
      </c>
      <c r="K65" s="11">
        <f t="shared" si="2"/>
        <v>0</v>
      </c>
      <c r="L65" s="11">
        <f t="shared" si="2"/>
        <v>0</v>
      </c>
      <c r="M65" s="11">
        <f t="shared" si="2"/>
        <v>0</v>
      </c>
      <c r="N65" s="11">
        <f t="shared" si="2"/>
        <v>1.8293687071774514</v>
      </c>
      <c r="O65" s="11">
        <f t="shared" si="2"/>
        <v>24.48539654222127</v>
      </c>
      <c r="P65" s="11">
        <f t="shared" si="2"/>
        <v>4.9761146496815289</v>
      </c>
      <c r="Q65" s="11">
        <f t="shared" si="2"/>
        <v>13.262923127036524</v>
      </c>
      <c r="R65" s="11">
        <f t="shared" ref="R65:S65" si="10">(R9*R$52)/(R$53*R$54)</f>
        <v>16.472655392049198</v>
      </c>
      <c r="S65" s="11">
        <f t="shared" si="10"/>
        <v>2.4978144123891592</v>
      </c>
      <c r="T65" s="11">
        <f t="shared" si="4"/>
        <v>65.414327084646615</v>
      </c>
    </row>
    <row r="66" spans="1:20" x14ac:dyDescent="0.25">
      <c r="A66" t="s">
        <v>6</v>
      </c>
      <c r="B66" s="11">
        <f t="shared" si="1"/>
        <v>0</v>
      </c>
      <c r="C66" s="11">
        <f t="shared" si="2"/>
        <v>0</v>
      </c>
      <c r="D66" s="11">
        <f t="shared" si="2"/>
        <v>0</v>
      </c>
      <c r="E66" s="11">
        <f t="shared" si="2"/>
        <v>0</v>
      </c>
      <c r="F66" s="11">
        <f t="shared" si="2"/>
        <v>0</v>
      </c>
      <c r="G66" s="11">
        <f t="shared" si="2"/>
        <v>0</v>
      </c>
      <c r="H66" s="11">
        <f t="shared" si="2"/>
        <v>0.94783136184410077</v>
      </c>
      <c r="I66" s="11">
        <f t="shared" si="2"/>
        <v>0</v>
      </c>
      <c r="J66" s="11">
        <f t="shared" si="2"/>
        <v>0</v>
      </c>
      <c r="K66" s="11">
        <f t="shared" si="2"/>
        <v>0</v>
      </c>
      <c r="L66" s="11">
        <f t="shared" si="2"/>
        <v>2.6246719160104988</v>
      </c>
      <c r="M66" s="11">
        <f t="shared" si="2"/>
        <v>0</v>
      </c>
      <c r="N66" s="11">
        <f t="shared" si="2"/>
        <v>0</v>
      </c>
      <c r="O66" s="11">
        <f t="shared" si="2"/>
        <v>0</v>
      </c>
      <c r="P66" s="11">
        <f t="shared" si="2"/>
        <v>0</v>
      </c>
      <c r="Q66" s="11">
        <f t="shared" si="2"/>
        <v>0</v>
      </c>
      <c r="R66" s="11">
        <f t="shared" ref="R66:S66" si="11">(R10*R$52)/(R$53*R$54)</f>
        <v>0</v>
      </c>
      <c r="S66" s="11">
        <f t="shared" si="11"/>
        <v>0</v>
      </c>
      <c r="T66" s="11">
        <f t="shared" si="4"/>
        <v>3.5725032778545995</v>
      </c>
    </row>
    <row r="67" spans="1:20" x14ac:dyDescent="0.25">
      <c r="A67" t="s">
        <v>7</v>
      </c>
      <c r="B67" s="11">
        <f t="shared" si="1"/>
        <v>0</v>
      </c>
      <c r="C67" s="11">
        <f t="shared" si="2"/>
        <v>4.6834020232296742</v>
      </c>
      <c r="D67" s="11">
        <f t="shared" si="2"/>
        <v>0</v>
      </c>
      <c r="E67" s="11">
        <f t="shared" si="2"/>
        <v>0</v>
      </c>
      <c r="F67" s="11">
        <f t="shared" si="2"/>
        <v>0</v>
      </c>
      <c r="G67" s="11">
        <f t="shared" si="2"/>
        <v>0</v>
      </c>
      <c r="H67" s="11">
        <f t="shared" si="2"/>
        <v>0</v>
      </c>
      <c r="I67" s="11">
        <f t="shared" si="2"/>
        <v>0</v>
      </c>
      <c r="J67" s="11">
        <f t="shared" si="2"/>
        <v>0</v>
      </c>
      <c r="K67" s="11">
        <f t="shared" si="2"/>
        <v>0</v>
      </c>
      <c r="L67" s="11">
        <f t="shared" si="2"/>
        <v>0</v>
      </c>
      <c r="M67" s="11">
        <f t="shared" si="2"/>
        <v>0</v>
      </c>
      <c r="N67" s="11">
        <f t="shared" si="2"/>
        <v>0</v>
      </c>
      <c r="O67" s="11">
        <f t="shared" si="2"/>
        <v>0</v>
      </c>
      <c r="P67" s="11">
        <f t="shared" si="2"/>
        <v>0</v>
      </c>
      <c r="Q67" s="11">
        <f t="shared" si="2"/>
        <v>0</v>
      </c>
      <c r="R67" s="11">
        <f t="shared" ref="R67:S67" si="12">(R11*R$52)/(R$53*R$54)</f>
        <v>0</v>
      </c>
      <c r="S67" s="11">
        <f t="shared" si="12"/>
        <v>0</v>
      </c>
      <c r="T67" s="11">
        <f t="shared" si="4"/>
        <v>4.6834020232296742</v>
      </c>
    </row>
    <row r="68" spans="1:20" s="1" customFormat="1" x14ac:dyDescent="0.25">
      <c r="A68" s="1" t="s">
        <v>8</v>
      </c>
      <c r="B68" s="11">
        <f t="shared" si="1"/>
        <v>0</v>
      </c>
      <c r="C68" s="14">
        <f t="shared" si="2"/>
        <v>0</v>
      </c>
      <c r="D68" s="14">
        <f t="shared" si="2"/>
        <v>0</v>
      </c>
      <c r="E68" s="14">
        <f t="shared" si="2"/>
        <v>0</v>
      </c>
      <c r="F68" s="14">
        <f t="shared" si="2"/>
        <v>0</v>
      </c>
      <c r="G68" s="14">
        <f t="shared" si="2"/>
        <v>0</v>
      </c>
      <c r="H68" s="14">
        <f t="shared" si="2"/>
        <v>0</v>
      </c>
      <c r="I68" s="14">
        <f t="shared" si="2"/>
        <v>0</v>
      </c>
      <c r="J68" s="14">
        <f t="shared" si="2"/>
        <v>0</v>
      </c>
      <c r="K68" s="14">
        <f t="shared" si="2"/>
        <v>0</v>
      </c>
      <c r="L68" s="14">
        <f t="shared" si="2"/>
        <v>0</v>
      </c>
      <c r="M68" s="14">
        <f t="shared" si="2"/>
        <v>0</v>
      </c>
      <c r="N68" s="14">
        <f t="shared" si="2"/>
        <v>0</v>
      </c>
      <c r="O68" s="14">
        <f t="shared" si="2"/>
        <v>0</v>
      </c>
      <c r="P68" s="14">
        <f t="shared" si="2"/>
        <v>0</v>
      </c>
      <c r="Q68" s="14">
        <f t="shared" si="2"/>
        <v>0</v>
      </c>
      <c r="R68" s="14">
        <f t="shared" ref="R68:S68" si="13">(R12*R$52)/(R$53*R$54)</f>
        <v>0</v>
      </c>
      <c r="S68" s="14">
        <f t="shared" si="13"/>
        <v>0</v>
      </c>
      <c r="T68" s="14">
        <f t="shared" si="4"/>
        <v>0</v>
      </c>
    </row>
    <row r="69" spans="1:20" x14ac:dyDescent="0.25">
      <c r="A69" t="s">
        <v>9</v>
      </c>
      <c r="B69" s="11">
        <f t="shared" si="1"/>
        <v>26.246719160104988</v>
      </c>
      <c r="C69" s="11">
        <f t="shared" si="2"/>
        <v>135.81865867366054</v>
      </c>
      <c r="D69" s="11">
        <f t="shared" si="2"/>
        <v>3.9788769381109566</v>
      </c>
      <c r="E69" s="11">
        <f t="shared" si="2"/>
        <v>110.23622047244095</v>
      </c>
      <c r="F69" s="11">
        <f t="shared" si="2"/>
        <v>159.8504783218159</v>
      </c>
      <c r="G69" s="11">
        <f t="shared" si="2"/>
        <v>13.779527559055119</v>
      </c>
      <c r="H69" s="11">
        <f t="shared" si="2"/>
        <v>180.08795875037913</v>
      </c>
      <c r="I69" s="11">
        <f t="shared" si="2"/>
        <v>34.862247013153436</v>
      </c>
      <c r="J69" s="11">
        <f t="shared" si="2"/>
        <v>45.275590551181104</v>
      </c>
      <c r="K69" s="11">
        <f t="shared" si="2"/>
        <v>0</v>
      </c>
      <c r="L69" s="11">
        <f t="shared" si="2"/>
        <v>1637.7952755905512</v>
      </c>
      <c r="M69" s="11">
        <f t="shared" si="2"/>
        <v>9.5493046514662954</v>
      </c>
      <c r="N69" s="11">
        <f t="shared" si="2"/>
        <v>56.710429922500992</v>
      </c>
      <c r="O69" s="11">
        <f t="shared" si="2"/>
        <v>1238.9610650363963</v>
      </c>
      <c r="P69" s="11">
        <f t="shared" si="2"/>
        <v>441.21549893842888</v>
      </c>
      <c r="Q69" s="11">
        <f t="shared" si="2"/>
        <v>188.99665456027046</v>
      </c>
      <c r="R69" s="11">
        <f t="shared" ref="R69:S69" si="14">(R13*R$52)/(R$53*R$54)</f>
        <v>133.61153817995461</v>
      </c>
      <c r="S69" s="11">
        <f t="shared" si="14"/>
        <v>148.61995753715499</v>
      </c>
      <c r="T69" s="11">
        <f t="shared" si="4"/>
        <v>4565.5960018566257</v>
      </c>
    </row>
    <row r="70" spans="1:20" x14ac:dyDescent="0.25">
      <c r="A70" t="s">
        <v>10</v>
      </c>
      <c r="B70" s="11">
        <f t="shared" si="1"/>
        <v>10.498687664041995</v>
      </c>
      <c r="C70" s="11">
        <f t="shared" si="2"/>
        <v>14.050206069689022</v>
      </c>
      <c r="D70" s="11">
        <f t="shared" si="2"/>
        <v>0</v>
      </c>
      <c r="E70" s="11">
        <f t="shared" si="2"/>
        <v>0</v>
      </c>
      <c r="F70" s="11">
        <f t="shared" si="2"/>
        <v>11.066571576125716</v>
      </c>
      <c r="G70" s="11">
        <f t="shared" si="2"/>
        <v>0</v>
      </c>
      <c r="H70" s="11">
        <f t="shared" si="2"/>
        <v>8.5304822565969065</v>
      </c>
      <c r="I70" s="11">
        <f t="shared" si="2"/>
        <v>13.191120491463462</v>
      </c>
      <c r="J70" s="11">
        <f t="shared" si="2"/>
        <v>0</v>
      </c>
      <c r="K70" s="11">
        <f t="shared" si="2"/>
        <v>0</v>
      </c>
      <c r="L70" s="11">
        <f t="shared" si="2"/>
        <v>23.622047244094489</v>
      </c>
      <c r="M70" s="11">
        <f t="shared" si="2"/>
        <v>3.1831015504887654</v>
      </c>
      <c r="N70" s="11">
        <f t="shared" si="2"/>
        <v>124.39707208806669</v>
      </c>
      <c r="O70" s="11">
        <f t="shared" si="2"/>
        <v>53.867872392886795</v>
      </c>
      <c r="P70" s="11">
        <f t="shared" si="2"/>
        <v>24.880573248407643</v>
      </c>
      <c r="Q70" s="11">
        <f t="shared" si="2"/>
        <v>213.86463542346394</v>
      </c>
      <c r="R70" s="11">
        <f t="shared" ref="R70:S70" si="15">(R14*R$52)/(R$53*R$54)</f>
        <v>444.76169558532837</v>
      </c>
      <c r="S70" s="11">
        <f t="shared" si="15"/>
        <v>49.956288247783185</v>
      </c>
      <c r="T70" s="11">
        <f t="shared" si="4"/>
        <v>995.87035383843693</v>
      </c>
    </row>
    <row r="71" spans="1:20" x14ac:dyDescent="0.25">
      <c r="A71" t="s">
        <v>40</v>
      </c>
      <c r="B71" s="11">
        <f t="shared" si="1"/>
        <v>0</v>
      </c>
      <c r="C71" s="11">
        <f t="shared" si="2"/>
        <v>0</v>
      </c>
      <c r="D71" s="11">
        <f t="shared" si="2"/>
        <v>0</v>
      </c>
      <c r="E71" s="11">
        <f t="shared" si="2"/>
        <v>0</v>
      </c>
      <c r="F71" s="11">
        <f t="shared" si="2"/>
        <v>0</v>
      </c>
      <c r="G71" s="11">
        <f t="shared" si="2"/>
        <v>0</v>
      </c>
      <c r="H71" s="11">
        <f t="shared" si="2"/>
        <v>0</v>
      </c>
      <c r="I71" s="11">
        <f t="shared" si="2"/>
        <v>0</v>
      </c>
      <c r="J71" s="11">
        <f t="shared" si="2"/>
        <v>0</v>
      </c>
      <c r="K71" s="11">
        <f t="shared" si="2"/>
        <v>0</v>
      </c>
      <c r="L71" s="11">
        <f t="shared" si="2"/>
        <v>0</v>
      </c>
      <c r="M71" s="11">
        <f t="shared" si="2"/>
        <v>0</v>
      </c>
      <c r="N71" s="11">
        <f t="shared" si="2"/>
        <v>14.634949657419611</v>
      </c>
      <c r="O71" s="11">
        <f t="shared" si="2"/>
        <v>0</v>
      </c>
      <c r="P71" s="11">
        <f t="shared" si="2"/>
        <v>0</v>
      </c>
      <c r="Q71" s="11">
        <f t="shared" si="2"/>
        <v>0</v>
      </c>
      <c r="R71" s="11">
        <f t="shared" ref="R71:S71" si="16">(R15*R$52)/(R$53*R$54)</f>
        <v>0</v>
      </c>
      <c r="S71" s="11">
        <f t="shared" si="16"/>
        <v>1.2489072061945796</v>
      </c>
      <c r="T71" s="11">
        <f t="shared" si="4"/>
        <v>15.883856863614191</v>
      </c>
    </row>
    <row r="72" spans="1:20" x14ac:dyDescent="0.25">
      <c r="A72" t="s">
        <v>11</v>
      </c>
      <c r="B72" s="11">
        <f t="shared" si="1"/>
        <v>0</v>
      </c>
      <c r="C72" s="11">
        <f t="shared" si="2"/>
        <v>0</v>
      </c>
      <c r="D72" s="11">
        <f t="shared" si="2"/>
        <v>0</v>
      </c>
      <c r="E72" s="11">
        <f t="shared" si="2"/>
        <v>0</v>
      </c>
      <c r="F72" s="11">
        <f t="shared" si="2"/>
        <v>1.2296190640139686</v>
      </c>
      <c r="G72" s="11">
        <f t="shared" si="2"/>
        <v>0</v>
      </c>
      <c r="H72" s="11">
        <f t="shared" si="2"/>
        <v>0</v>
      </c>
      <c r="I72" s="11">
        <f t="shared" si="2"/>
        <v>0</v>
      </c>
      <c r="J72" s="11">
        <f t="shared" si="2"/>
        <v>0</v>
      </c>
      <c r="K72" s="11">
        <f t="shared" si="2"/>
        <v>0</v>
      </c>
      <c r="L72" s="11">
        <f t="shared" si="2"/>
        <v>0</v>
      </c>
      <c r="M72" s="11">
        <f t="shared" si="2"/>
        <v>0</v>
      </c>
      <c r="N72" s="11">
        <f t="shared" si="2"/>
        <v>0</v>
      </c>
      <c r="O72" s="11">
        <f t="shared" si="2"/>
        <v>0</v>
      </c>
      <c r="P72" s="11">
        <f t="shared" ref="P72:S72" si="17">(P16*P$52)/(P$53*P$54)</f>
        <v>8.293524416135881</v>
      </c>
      <c r="Q72" s="11">
        <f t="shared" si="17"/>
        <v>0</v>
      </c>
      <c r="R72" s="11">
        <f t="shared" si="17"/>
        <v>0</v>
      </c>
      <c r="S72" s="11">
        <f t="shared" si="17"/>
        <v>0</v>
      </c>
      <c r="T72" s="11">
        <f t="shared" si="4"/>
        <v>9.5231434801498498</v>
      </c>
    </row>
    <row r="73" spans="1:20" x14ac:dyDescent="0.25">
      <c r="A73" t="s">
        <v>41</v>
      </c>
      <c r="B73" s="11">
        <f t="shared" si="1"/>
        <v>0</v>
      </c>
      <c r="C73" s="11">
        <f t="shared" ref="C73:S73" si="18">(C17*C$52)/(C$53*C$54)</f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 t="shared" si="18"/>
        <v>0</v>
      </c>
      <c r="I73" s="11">
        <f t="shared" si="18"/>
        <v>0</v>
      </c>
      <c r="J73" s="11">
        <f t="shared" si="18"/>
        <v>0</v>
      </c>
      <c r="K73" s="11">
        <f t="shared" si="18"/>
        <v>0</v>
      </c>
      <c r="L73" s="11">
        <f t="shared" si="18"/>
        <v>0</v>
      </c>
      <c r="M73" s="11">
        <f t="shared" si="18"/>
        <v>0</v>
      </c>
      <c r="N73" s="11">
        <f t="shared" si="18"/>
        <v>0</v>
      </c>
      <c r="O73" s="11">
        <f t="shared" si="18"/>
        <v>0</v>
      </c>
      <c r="P73" s="11">
        <f t="shared" si="18"/>
        <v>0</v>
      </c>
      <c r="Q73" s="11">
        <f t="shared" si="18"/>
        <v>4.9735961726386959</v>
      </c>
      <c r="R73" s="11">
        <f t="shared" si="18"/>
        <v>3.6605900871220438</v>
      </c>
      <c r="S73" s="11">
        <f t="shared" si="18"/>
        <v>0</v>
      </c>
      <c r="T73" s="11">
        <f t="shared" si="4"/>
        <v>8.6341862597607388</v>
      </c>
    </row>
    <row r="74" spans="1:20" x14ac:dyDescent="0.25">
      <c r="A74" t="s">
        <v>12</v>
      </c>
      <c r="B74" s="11">
        <f t="shared" si="1"/>
        <v>0</v>
      </c>
      <c r="C74" s="11">
        <f t="shared" ref="C74:S74" si="19">(C18*C$52)/(C$53*C$54)</f>
        <v>9.3668040464593485</v>
      </c>
      <c r="D74" s="11">
        <f t="shared" si="19"/>
        <v>0</v>
      </c>
      <c r="E74" s="11">
        <f t="shared" si="19"/>
        <v>10.498687664041995</v>
      </c>
      <c r="F74" s="11">
        <f t="shared" si="19"/>
        <v>11.066571576125716</v>
      </c>
      <c r="G74" s="11">
        <f t="shared" si="19"/>
        <v>0</v>
      </c>
      <c r="H74" s="11">
        <f t="shared" si="19"/>
        <v>3.7913254473764031</v>
      </c>
      <c r="I74" s="11">
        <f t="shared" si="19"/>
        <v>4.7111144612369502</v>
      </c>
      <c r="J74" s="11">
        <f t="shared" si="19"/>
        <v>3.9370078740157481</v>
      </c>
      <c r="K74" s="11">
        <f t="shared" si="19"/>
        <v>0</v>
      </c>
      <c r="L74" s="11">
        <f t="shared" si="19"/>
        <v>2.6246719160104988</v>
      </c>
      <c r="M74" s="11">
        <f t="shared" si="19"/>
        <v>3.1831015504887654</v>
      </c>
      <c r="N74" s="11">
        <f t="shared" si="19"/>
        <v>12.80558095024216</v>
      </c>
      <c r="O74" s="11">
        <f t="shared" si="19"/>
        <v>0</v>
      </c>
      <c r="P74" s="11">
        <f t="shared" si="19"/>
        <v>26.53927813163482</v>
      </c>
      <c r="Q74" s="11">
        <f t="shared" si="19"/>
        <v>0</v>
      </c>
      <c r="R74" s="11">
        <f t="shared" si="19"/>
        <v>56.739146350391678</v>
      </c>
      <c r="S74" s="11">
        <f t="shared" si="19"/>
        <v>16.235793680529536</v>
      </c>
      <c r="T74" s="11">
        <f t="shared" si="4"/>
        <v>161.49908364855361</v>
      </c>
    </row>
    <row r="75" spans="1:20" x14ac:dyDescent="0.25">
      <c r="A75" t="s">
        <v>13</v>
      </c>
      <c r="B75" s="11">
        <f t="shared" si="1"/>
        <v>0</v>
      </c>
      <c r="C75" s="11">
        <f t="shared" ref="C75:S75" si="20">(C19*C$52)/(C$53*C$54)</f>
        <v>0</v>
      </c>
      <c r="D75" s="11">
        <f t="shared" si="20"/>
        <v>0</v>
      </c>
      <c r="E75" s="11">
        <f t="shared" si="20"/>
        <v>10.498687664041995</v>
      </c>
      <c r="F75" s="11">
        <f t="shared" si="20"/>
        <v>0</v>
      </c>
      <c r="G75" s="11">
        <f t="shared" si="20"/>
        <v>11.811023622047244</v>
      </c>
      <c r="H75" s="11">
        <f t="shared" si="20"/>
        <v>0</v>
      </c>
      <c r="I75" s="11">
        <f t="shared" si="20"/>
        <v>0</v>
      </c>
      <c r="J75" s="11">
        <f t="shared" si="20"/>
        <v>0</v>
      </c>
      <c r="K75" s="11">
        <f t="shared" si="20"/>
        <v>0</v>
      </c>
      <c r="L75" s="11">
        <f t="shared" si="20"/>
        <v>0</v>
      </c>
      <c r="M75" s="11">
        <f t="shared" si="20"/>
        <v>0</v>
      </c>
      <c r="N75" s="11">
        <f t="shared" si="20"/>
        <v>0</v>
      </c>
      <c r="O75" s="11">
        <f t="shared" si="20"/>
        <v>0</v>
      </c>
      <c r="P75" s="11">
        <f t="shared" si="20"/>
        <v>0</v>
      </c>
      <c r="Q75" s="11">
        <f t="shared" si="20"/>
        <v>0</v>
      </c>
      <c r="R75" s="11">
        <f t="shared" si="20"/>
        <v>0</v>
      </c>
      <c r="S75" s="11">
        <f t="shared" si="20"/>
        <v>0</v>
      </c>
      <c r="T75" s="11">
        <f t="shared" si="4"/>
        <v>22.309711286089239</v>
      </c>
    </row>
    <row r="76" spans="1:20" s="1" customFormat="1" x14ac:dyDescent="0.25">
      <c r="A76" s="1" t="s">
        <v>14</v>
      </c>
      <c r="B76" s="11">
        <f t="shared" si="1"/>
        <v>0</v>
      </c>
      <c r="C76" s="14">
        <f t="shared" ref="C76:S76" si="21">(C20*C$52)/(C$53*C$54)</f>
        <v>0</v>
      </c>
      <c r="D76" s="14">
        <f t="shared" si="21"/>
        <v>0</v>
      </c>
      <c r="E76" s="14">
        <f t="shared" si="21"/>
        <v>0</v>
      </c>
      <c r="F76" s="14">
        <f t="shared" si="21"/>
        <v>0</v>
      </c>
      <c r="G76" s="14">
        <f t="shared" si="21"/>
        <v>0</v>
      </c>
      <c r="H76" s="14">
        <f t="shared" si="21"/>
        <v>0</v>
      </c>
      <c r="I76" s="14">
        <f t="shared" si="21"/>
        <v>0</v>
      </c>
      <c r="J76" s="14">
        <f t="shared" si="21"/>
        <v>0</v>
      </c>
      <c r="K76" s="14">
        <f t="shared" si="21"/>
        <v>0</v>
      </c>
      <c r="L76" s="14">
        <f t="shared" si="21"/>
        <v>0</v>
      </c>
      <c r="M76" s="14">
        <f t="shared" si="21"/>
        <v>0</v>
      </c>
      <c r="N76" s="14">
        <f t="shared" si="21"/>
        <v>0</v>
      </c>
      <c r="O76" s="14">
        <f t="shared" si="21"/>
        <v>0</v>
      </c>
      <c r="P76" s="14">
        <f t="shared" si="21"/>
        <v>0</v>
      </c>
      <c r="Q76" s="14">
        <f t="shared" si="21"/>
        <v>0</v>
      </c>
      <c r="R76" s="14">
        <f t="shared" si="21"/>
        <v>0</v>
      </c>
      <c r="S76" s="14">
        <f t="shared" si="21"/>
        <v>0</v>
      </c>
      <c r="T76" s="14">
        <f t="shared" si="4"/>
        <v>0</v>
      </c>
    </row>
    <row r="77" spans="1:20" x14ac:dyDescent="0.25">
      <c r="A77" t="s">
        <v>15</v>
      </c>
      <c r="B77" s="11">
        <f t="shared" si="1"/>
        <v>0</v>
      </c>
      <c r="C77" s="11">
        <f t="shared" ref="C77:S77" si="22">(C21*C$52)/(C$53*C$54)</f>
        <v>0</v>
      </c>
      <c r="D77" s="11">
        <f t="shared" si="22"/>
        <v>0.79577538762219135</v>
      </c>
      <c r="E77" s="11">
        <f t="shared" si="22"/>
        <v>31.496062992125985</v>
      </c>
      <c r="F77" s="11">
        <f t="shared" si="22"/>
        <v>2.4592381280279372</v>
      </c>
      <c r="G77" s="11">
        <f t="shared" si="22"/>
        <v>11.811023622047244</v>
      </c>
      <c r="H77" s="11">
        <f t="shared" si="22"/>
        <v>0</v>
      </c>
      <c r="I77" s="11">
        <f t="shared" si="22"/>
        <v>2.8266686767421705</v>
      </c>
      <c r="J77" s="11">
        <f t="shared" si="22"/>
        <v>3.9370078740157481</v>
      </c>
      <c r="K77" s="11">
        <f t="shared" si="22"/>
        <v>0</v>
      </c>
      <c r="L77" s="11">
        <f t="shared" si="22"/>
        <v>5.2493438320209975</v>
      </c>
      <c r="M77" s="11">
        <f t="shared" si="22"/>
        <v>0</v>
      </c>
      <c r="N77" s="11">
        <f t="shared" si="22"/>
        <v>0</v>
      </c>
      <c r="O77" s="11">
        <f t="shared" si="22"/>
        <v>0</v>
      </c>
      <c r="P77" s="11">
        <f t="shared" si="22"/>
        <v>4.9761146496815289</v>
      </c>
      <c r="Q77" s="11">
        <f t="shared" si="22"/>
        <v>0</v>
      </c>
      <c r="R77" s="11">
        <f t="shared" si="22"/>
        <v>10.981770261366131</v>
      </c>
      <c r="S77" s="11">
        <f t="shared" si="22"/>
        <v>0</v>
      </c>
      <c r="T77" s="11">
        <f t="shared" si="4"/>
        <v>74.533005423649939</v>
      </c>
    </row>
    <row r="78" spans="1:20" x14ac:dyDescent="0.25">
      <c r="A78" t="s">
        <v>16</v>
      </c>
      <c r="B78" s="11">
        <f t="shared" si="1"/>
        <v>0</v>
      </c>
      <c r="C78" s="11">
        <f t="shared" ref="C78:S78" si="23">(C22*C$52)/(C$53*C$54)</f>
        <v>0</v>
      </c>
      <c r="D78" s="11">
        <f t="shared" si="23"/>
        <v>0</v>
      </c>
      <c r="E78" s="11">
        <f t="shared" si="23"/>
        <v>0</v>
      </c>
      <c r="F78" s="11">
        <f t="shared" si="23"/>
        <v>1.2296190640139686</v>
      </c>
      <c r="G78" s="11">
        <f t="shared" si="23"/>
        <v>0</v>
      </c>
      <c r="H78" s="11">
        <f t="shared" si="23"/>
        <v>0</v>
      </c>
      <c r="I78" s="11">
        <f t="shared" si="23"/>
        <v>1.8844457844947802</v>
      </c>
      <c r="J78" s="11">
        <f t="shared" si="23"/>
        <v>0.98425196850393704</v>
      </c>
      <c r="K78" s="11">
        <f t="shared" si="23"/>
        <v>1.6578653908795655</v>
      </c>
      <c r="L78" s="11">
        <f t="shared" si="23"/>
        <v>13.123359580052494</v>
      </c>
      <c r="M78" s="11">
        <f t="shared" si="23"/>
        <v>0</v>
      </c>
      <c r="N78" s="11">
        <f t="shared" si="23"/>
        <v>0</v>
      </c>
      <c r="O78" s="11">
        <f t="shared" si="23"/>
        <v>9.7941586168885078</v>
      </c>
      <c r="P78" s="11">
        <f t="shared" si="23"/>
        <v>0</v>
      </c>
      <c r="Q78" s="11">
        <f t="shared" si="23"/>
        <v>3.3157307817591311</v>
      </c>
      <c r="R78" s="11">
        <f t="shared" si="23"/>
        <v>54.908851306830663</v>
      </c>
      <c r="S78" s="11">
        <f t="shared" si="23"/>
        <v>3.7467216185837389</v>
      </c>
      <c r="T78" s="11">
        <f t="shared" si="4"/>
        <v>90.645004112006788</v>
      </c>
    </row>
    <row r="79" spans="1:20" x14ac:dyDescent="0.25">
      <c r="A79" t="s">
        <v>17</v>
      </c>
      <c r="B79" s="11">
        <f t="shared" si="1"/>
        <v>0</v>
      </c>
      <c r="C79" s="11">
        <f t="shared" ref="C79:S79" si="24">(C23*C$52)/(C$53*C$54)</f>
        <v>0</v>
      </c>
      <c r="D79" s="11">
        <f t="shared" si="24"/>
        <v>0</v>
      </c>
      <c r="E79" s="11">
        <f t="shared" si="24"/>
        <v>0</v>
      </c>
      <c r="F79" s="11">
        <f t="shared" si="24"/>
        <v>0</v>
      </c>
      <c r="G79" s="11">
        <f t="shared" si="24"/>
        <v>0</v>
      </c>
      <c r="H79" s="11">
        <f t="shared" si="24"/>
        <v>0</v>
      </c>
      <c r="I79" s="11">
        <f t="shared" si="24"/>
        <v>0</v>
      </c>
      <c r="J79" s="11">
        <f t="shared" si="24"/>
        <v>0.98425196850393704</v>
      </c>
      <c r="K79" s="11">
        <f t="shared" si="24"/>
        <v>0</v>
      </c>
      <c r="L79" s="11">
        <f t="shared" si="24"/>
        <v>7.8740157480314963</v>
      </c>
      <c r="M79" s="11">
        <f t="shared" si="24"/>
        <v>0</v>
      </c>
      <c r="N79" s="11">
        <f t="shared" si="24"/>
        <v>0</v>
      </c>
      <c r="O79" s="11">
        <f t="shared" si="24"/>
        <v>0</v>
      </c>
      <c r="P79" s="11">
        <f t="shared" si="24"/>
        <v>0</v>
      </c>
      <c r="Q79" s="11">
        <f t="shared" si="24"/>
        <v>0</v>
      </c>
      <c r="R79" s="11">
        <f t="shared" si="24"/>
        <v>0</v>
      </c>
      <c r="S79" s="11">
        <f t="shared" si="24"/>
        <v>0</v>
      </c>
      <c r="T79" s="11">
        <f t="shared" si="4"/>
        <v>8.8582677165354333</v>
      </c>
    </row>
    <row r="80" spans="1:20" x14ac:dyDescent="0.25">
      <c r="A80" t="s">
        <v>18</v>
      </c>
      <c r="B80" s="11">
        <f t="shared" si="1"/>
        <v>0</v>
      </c>
      <c r="C80" s="11">
        <f t="shared" ref="C80:S80" si="25">(C24*C$52)/(C$53*C$54)</f>
        <v>0</v>
      </c>
      <c r="D80" s="11">
        <f t="shared" si="25"/>
        <v>0</v>
      </c>
      <c r="E80" s="11">
        <f t="shared" si="25"/>
        <v>26.246719160104988</v>
      </c>
      <c r="F80" s="11">
        <f t="shared" si="25"/>
        <v>0</v>
      </c>
      <c r="G80" s="11">
        <f t="shared" si="25"/>
        <v>0</v>
      </c>
      <c r="H80" s="11">
        <f t="shared" si="25"/>
        <v>0</v>
      </c>
      <c r="I80" s="11">
        <f t="shared" si="25"/>
        <v>0</v>
      </c>
      <c r="J80" s="11">
        <f t="shared" si="25"/>
        <v>0</v>
      </c>
      <c r="K80" s="11">
        <f t="shared" si="25"/>
        <v>0</v>
      </c>
      <c r="L80" s="11">
        <f t="shared" si="25"/>
        <v>0</v>
      </c>
      <c r="M80" s="11">
        <f t="shared" si="25"/>
        <v>0</v>
      </c>
      <c r="N80" s="11">
        <f t="shared" si="25"/>
        <v>0</v>
      </c>
      <c r="O80" s="11">
        <f t="shared" si="25"/>
        <v>0</v>
      </c>
      <c r="P80" s="11">
        <f t="shared" si="25"/>
        <v>0</v>
      </c>
      <c r="Q80" s="11">
        <f t="shared" si="25"/>
        <v>0</v>
      </c>
      <c r="R80" s="11">
        <f t="shared" si="25"/>
        <v>0</v>
      </c>
      <c r="S80" s="11">
        <f t="shared" si="25"/>
        <v>0</v>
      </c>
      <c r="T80" s="11">
        <f t="shared" si="4"/>
        <v>26.246719160104988</v>
      </c>
    </row>
    <row r="81" spans="1:20" x14ac:dyDescent="0.25">
      <c r="A81" t="s">
        <v>19</v>
      </c>
      <c r="B81" s="11">
        <f t="shared" si="1"/>
        <v>0</v>
      </c>
      <c r="C81" s="11">
        <f t="shared" ref="C81:S81" si="26">(C25*C$52)/(C$53*C$54)</f>
        <v>4.6834020232296742</v>
      </c>
      <c r="D81" s="11">
        <f t="shared" si="26"/>
        <v>0.79577538762219135</v>
      </c>
      <c r="E81" s="11">
        <f t="shared" si="26"/>
        <v>5.2493438320209975</v>
      </c>
      <c r="F81" s="11">
        <f t="shared" si="26"/>
        <v>1.2296190640139686</v>
      </c>
      <c r="G81" s="11">
        <f t="shared" si="26"/>
        <v>0</v>
      </c>
      <c r="H81" s="11">
        <f t="shared" si="26"/>
        <v>0</v>
      </c>
      <c r="I81" s="11">
        <f t="shared" si="26"/>
        <v>0.94222289224739009</v>
      </c>
      <c r="J81" s="11">
        <f t="shared" si="26"/>
        <v>1.9685039370078741</v>
      </c>
      <c r="K81" s="11">
        <f t="shared" si="26"/>
        <v>0</v>
      </c>
      <c r="L81" s="11">
        <f t="shared" si="26"/>
        <v>13.123359580052494</v>
      </c>
      <c r="M81" s="11">
        <f t="shared" si="26"/>
        <v>0</v>
      </c>
      <c r="N81" s="11">
        <f t="shared" si="26"/>
        <v>3.6587374143549027</v>
      </c>
      <c r="O81" s="11">
        <f t="shared" si="26"/>
        <v>14.691237925332763</v>
      </c>
      <c r="P81" s="11">
        <f t="shared" si="26"/>
        <v>8.293524416135881</v>
      </c>
      <c r="Q81" s="11">
        <f t="shared" si="26"/>
        <v>8.2893269543978274</v>
      </c>
      <c r="R81" s="11">
        <f t="shared" si="26"/>
        <v>36.605900871220442</v>
      </c>
      <c r="S81" s="11">
        <f t="shared" si="26"/>
        <v>2.4978144123891592</v>
      </c>
      <c r="T81" s="11">
        <f t="shared" si="4"/>
        <v>102.02876871002557</v>
      </c>
    </row>
    <row r="82" spans="1:20" x14ac:dyDescent="0.25">
      <c r="A82" t="s">
        <v>20</v>
      </c>
      <c r="B82" s="11">
        <f t="shared" si="1"/>
        <v>0</v>
      </c>
      <c r="C82" s="11">
        <f t="shared" ref="C82:S82" si="27">(C26*C$52)/(C$53*C$54)</f>
        <v>0</v>
      </c>
      <c r="D82" s="11">
        <f t="shared" si="27"/>
        <v>0</v>
      </c>
      <c r="E82" s="11">
        <f t="shared" si="27"/>
        <v>0</v>
      </c>
      <c r="F82" s="11">
        <f t="shared" si="27"/>
        <v>6.1480953200698423</v>
      </c>
      <c r="G82" s="11">
        <f t="shared" si="27"/>
        <v>0</v>
      </c>
      <c r="H82" s="11">
        <f t="shared" si="27"/>
        <v>1.8956627236882015</v>
      </c>
      <c r="I82" s="11">
        <f t="shared" si="27"/>
        <v>0</v>
      </c>
      <c r="J82" s="11">
        <f t="shared" si="27"/>
        <v>0</v>
      </c>
      <c r="K82" s="11">
        <f t="shared" si="27"/>
        <v>0</v>
      </c>
      <c r="L82" s="11">
        <f t="shared" si="27"/>
        <v>10.498687664041995</v>
      </c>
      <c r="M82" s="11">
        <f t="shared" si="27"/>
        <v>0</v>
      </c>
      <c r="N82" s="11">
        <f t="shared" si="27"/>
        <v>93.29780406605002</v>
      </c>
      <c r="O82" s="11">
        <f t="shared" si="27"/>
        <v>48.970793084442541</v>
      </c>
      <c r="P82" s="11">
        <f t="shared" si="27"/>
        <v>18.245753715498939</v>
      </c>
      <c r="Q82" s="11">
        <f t="shared" si="27"/>
        <v>76.261807980460006</v>
      </c>
      <c r="R82" s="11">
        <f t="shared" si="27"/>
        <v>241.5989457500549</v>
      </c>
      <c r="S82" s="11">
        <f t="shared" si="27"/>
        <v>27.475958536280753</v>
      </c>
      <c r="T82" s="11">
        <f t="shared" si="4"/>
        <v>524.39350884058717</v>
      </c>
    </row>
    <row r="83" spans="1:20" x14ac:dyDescent="0.25">
      <c r="A83" t="s">
        <v>21</v>
      </c>
      <c r="B83" s="11">
        <f t="shared" si="1"/>
        <v>0</v>
      </c>
      <c r="C83" s="11">
        <f t="shared" ref="C83:S83" si="28">(C27*C$52)/(C$53*C$54)</f>
        <v>0</v>
      </c>
      <c r="D83" s="11">
        <f t="shared" si="28"/>
        <v>0</v>
      </c>
      <c r="E83" s="11">
        <f t="shared" si="28"/>
        <v>0</v>
      </c>
      <c r="F83" s="11">
        <f t="shared" si="28"/>
        <v>0</v>
      </c>
      <c r="G83" s="11">
        <f t="shared" si="28"/>
        <v>0</v>
      </c>
      <c r="H83" s="11">
        <f t="shared" si="28"/>
        <v>0</v>
      </c>
      <c r="I83" s="11">
        <f t="shared" si="28"/>
        <v>0</v>
      </c>
      <c r="J83" s="11">
        <f t="shared" si="28"/>
        <v>0</v>
      </c>
      <c r="K83" s="11">
        <f t="shared" si="28"/>
        <v>0</v>
      </c>
      <c r="L83" s="11">
        <f t="shared" si="28"/>
        <v>0</v>
      </c>
      <c r="M83" s="11">
        <f t="shared" si="28"/>
        <v>0</v>
      </c>
      <c r="N83" s="11">
        <f t="shared" si="28"/>
        <v>45.734217679436284</v>
      </c>
      <c r="O83" s="11">
        <f t="shared" si="28"/>
        <v>0</v>
      </c>
      <c r="P83" s="11">
        <f t="shared" si="28"/>
        <v>0</v>
      </c>
      <c r="Q83" s="11">
        <f t="shared" si="28"/>
        <v>13.262923127036524</v>
      </c>
      <c r="R83" s="11">
        <f t="shared" si="28"/>
        <v>0</v>
      </c>
      <c r="S83" s="11">
        <f t="shared" si="28"/>
        <v>0</v>
      </c>
      <c r="T83" s="11">
        <f t="shared" si="4"/>
        <v>58.997140806472807</v>
      </c>
    </row>
    <row r="84" spans="1:20" x14ac:dyDescent="0.25">
      <c r="A84" t="s">
        <v>22</v>
      </c>
      <c r="B84" s="11">
        <f t="shared" si="1"/>
        <v>0</v>
      </c>
      <c r="C84" s="11">
        <f t="shared" ref="C84:S84" si="29">(C28*C$52)/(C$53*C$54)</f>
        <v>0</v>
      </c>
      <c r="D84" s="11">
        <f t="shared" si="29"/>
        <v>0</v>
      </c>
      <c r="E84" s="11">
        <f t="shared" si="29"/>
        <v>0</v>
      </c>
      <c r="F84" s="11">
        <f t="shared" si="29"/>
        <v>2.4592381280279372</v>
      </c>
      <c r="G84" s="11">
        <f t="shared" si="29"/>
        <v>0</v>
      </c>
      <c r="H84" s="11">
        <f t="shared" si="29"/>
        <v>0</v>
      </c>
      <c r="I84" s="11">
        <f t="shared" si="29"/>
        <v>0</v>
      </c>
      <c r="J84" s="11">
        <f t="shared" si="29"/>
        <v>0</v>
      </c>
      <c r="K84" s="11">
        <f t="shared" si="29"/>
        <v>0</v>
      </c>
      <c r="L84" s="11">
        <f t="shared" si="29"/>
        <v>0</v>
      </c>
      <c r="M84" s="11">
        <f t="shared" si="29"/>
        <v>0</v>
      </c>
      <c r="N84" s="11">
        <f t="shared" si="29"/>
        <v>0</v>
      </c>
      <c r="O84" s="11">
        <f t="shared" si="29"/>
        <v>0</v>
      </c>
      <c r="P84" s="11">
        <f t="shared" si="29"/>
        <v>0</v>
      </c>
      <c r="Q84" s="11">
        <f t="shared" si="29"/>
        <v>0</v>
      </c>
      <c r="R84" s="11">
        <f t="shared" si="29"/>
        <v>0</v>
      </c>
      <c r="S84" s="11">
        <f t="shared" si="29"/>
        <v>0</v>
      </c>
      <c r="T84" s="11">
        <f t="shared" si="4"/>
        <v>2.4592381280279372</v>
      </c>
    </row>
    <row r="85" spans="1:20" x14ac:dyDescent="0.25">
      <c r="A85" t="s">
        <v>23</v>
      </c>
      <c r="B85" s="11">
        <f t="shared" si="1"/>
        <v>5.2493438320209975</v>
      </c>
      <c r="C85" s="11">
        <f t="shared" ref="C85:S85" si="30">(C29*C$52)/(C$53*C$54)</f>
        <v>0</v>
      </c>
      <c r="D85" s="11">
        <f t="shared" si="30"/>
        <v>0</v>
      </c>
      <c r="E85" s="11">
        <f t="shared" si="30"/>
        <v>20.99737532808399</v>
      </c>
      <c r="F85" s="11">
        <f t="shared" si="30"/>
        <v>0</v>
      </c>
      <c r="G85" s="11">
        <f t="shared" si="30"/>
        <v>5.9055118110236222</v>
      </c>
      <c r="H85" s="11">
        <f t="shared" si="30"/>
        <v>0</v>
      </c>
      <c r="I85" s="11">
        <f t="shared" si="30"/>
        <v>0</v>
      </c>
      <c r="J85" s="11">
        <f t="shared" si="30"/>
        <v>2.9527559055118111</v>
      </c>
      <c r="K85" s="11">
        <f t="shared" si="30"/>
        <v>0.82893269543978276</v>
      </c>
      <c r="L85" s="11">
        <f t="shared" si="30"/>
        <v>5.2493438320209975</v>
      </c>
      <c r="M85" s="11">
        <f t="shared" si="30"/>
        <v>0</v>
      </c>
      <c r="N85" s="11">
        <f t="shared" si="30"/>
        <v>40.24611155790393</v>
      </c>
      <c r="O85" s="11">
        <f t="shared" si="30"/>
        <v>58.76495170133105</v>
      </c>
      <c r="P85" s="11">
        <f t="shared" si="30"/>
        <v>8.293524416135881</v>
      </c>
      <c r="Q85" s="11">
        <f t="shared" si="30"/>
        <v>24.86798086319348</v>
      </c>
      <c r="R85" s="11">
        <f t="shared" si="30"/>
        <v>21.963540522732263</v>
      </c>
      <c r="S85" s="11">
        <f t="shared" si="30"/>
        <v>9.991257649556637</v>
      </c>
      <c r="T85" s="11">
        <f t="shared" si="4"/>
        <v>205.31063011495448</v>
      </c>
    </row>
    <row r="86" spans="1:20" s="1" customFormat="1" x14ac:dyDescent="0.25">
      <c r="A86" s="1" t="s">
        <v>24</v>
      </c>
      <c r="B86" s="11">
        <f t="shared" si="1"/>
        <v>0</v>
      </c>
      <c r="C86" s="14">
        <f t="shared" ref="C86:S86" si="31">(C30*C$52)/(C$53*C$54)</f>
        <v>0</v>
      </c>
      <c r="D86" s="14">
        <f t="shared" si="31"/>
        <v>0</v>
      </c>
      <c r="E86" s="14">
        <f t="shared" si="31"/>
        <v>0</v>
      </c>
      <c r="F86" s="14">
        <f t="shared" si="31"/>
        <v>0</v>
      </c>
      <c r="G86" s="14">
        <f t="shared" si="31"/>
        <v>0</v>
      </c>
      <c r="H86" s="14">
        <f t="shared" si="31"/>
        <v>0</v>
      </c>
      <c r="I86" s="14">
        <f t="shared" si="31"/>
        <v>0</v>
      </c>
      <c r="J86" s="14">
        <f t="shared" si="31"/>
        <v>0</v>
      </c>
      <c r="K86" s="14">
        <f t="shared" si="31"/>
        <v>0</v>
      </c>
      <c r="L86" s="14">
        <f t="shared" si="31"/>
        <v>0</v>
      </c>
      <c r="M86" s="14">
        <f t="shared" si="31"/>
        <v>0</v>
      </c>
      <c r="N86" s="14">
        <f t="shared" si="31"/>
        <v>0</v>
      </c>
      <c r="O86" s="14">
        <f t="shared" si="31"/>
        <v>0</v>
      </c>
      <c r="P86" s="14">
        <f t="shared" si="31"/>
        <v>0</v>
      </c>
      <c r="Q86" s="14">
        <f t="shared" si="31"/>
        <v>0</v>
      </c>
      <c r="R86" s="14">
        <f t="shared" si="31"/>
        <v>0</v>
      </c>
      <c r="S86" s="14">
        <f t="shared" si="31"/>
        <v>0</v>
      </c>
      <c r="T86" s="14">
        <f t="shared" si="4"/>
        <v>0</v>
      </c>
    </row>
    <row r="87" spans="1:20" x14ac:dyDescent="0.25">
      <c r="A87" t="s">
        <v>25</v>
      </c>
      <c r="B87" s="11">
        <f t="shared" si="1"/>
        <v>0</v>
      </c>
      <c r="C87" s="11">
        <f t="shared" ref="C87:S87" si="32">(C31*C$52)/(C$53*C$54)</f>
        <v>0</v>
      </c>
      <c r="D87" s="11">
        <f t="shared" si="32"/>
        <v>0</v>
      </c>
      <c r="E87" s="11">
        <f t="shared" si="32"/>
        <v>0</v>
      </c>
      <c r="F87" s="11">
        <f t="shared" si="32"/>
        <v>0</v>
      </c>
      <c r="G87" s="11">
        <f t="shared" si="32"/>
        <v>0</v>
      </c>
      <c r="H87" s="11">
        <f t="shared" si="32"/>
        <v>0</v>
      </c>
      <c r="I87" s="11">
        <f t="shared" si="32"/>
        <v>0</v>
      </c>
      <c r="J87" s="11">
        <f t="shared" si="32"/>
        <v>0</v>
      </c>
      <c r="K87" s="11">
        <f t="shared" si="32"/>
        <v>0</v>
      </c>
      <c r="L87" s="11">
        <f t="shared" si="32"/>
        <v>0</v>
      </c>
      <c r="M87" s="11">
        <f t="shared" si="32"/>
        <v>1.0610338501629217</v>
      </c>
      <c r="N87" s="11">
        <f t="shared" si="32"/>
        <v>1.8293687071774514</v>
      </c>
      <c r="O87" s="11">
        <f t="shared" si="32"/>
        <v>0</v>
      </c>
      <c r="P87" s="11">
        <f t="shared" si="32"/>
        <v>4.9761146496815289</v>
      </c>
      <c r="Q87" s="11">
        <f t="shared" si="32"/>
        <v>8.2893269543978274</v>
      </c>
      <c r="R87" s="11">
        <f t="shared" si="32"/>
        <v>9.1514752178051104</v>
      </c>
      <c r="S87" s="11">
        <f t="shared" si="32"/>
        <v>0</v>
      </c>
      <c r="T87" s="11">
        <f t="shared" si="4"/>
        <v>25.30731937922484</v>
      </c>
    </row>
    <row r="88" spans="1:20" x14ac:dyDescent="0.25">
      <c r="A88" t="s">
        <v>26</v>
      </c>
      <c r="B88" s="11">
        <f t="shared" si="1"/>
        <v>0</v>
      </c>
      <c r="C88" s="11">
        <f t="shared" ref="C88:S88" si="33">(C32*C$52)/(C$53*C$54)</f>
        <v>0</v>
      </c>
      <c r="D88" s="11">
        <f t="shared" si="33"/>
        <v>0</v>
      </c>
      <c r="E88" s="11">
        <f t="shared" si="33"/>
        <v>0</v>
      </c>
      <c r="F88" s="11">
        <f t="shared" si="33"/>
        <v>0</v>
      </c>
      <c r="G88" s="11">
        <f t="shared" si="33"/>
        <v>0</v>
      </c>
      <c r="H88" s="11">
        <f t="shared" si="33"/>
        <v>0</v>
      </c>
      <c r="I88" s="11">
        <f t="shared" si="33"/>
        <v>0</v>
      </c>
      <c r="J88" s="11">
        <f t="shared" si="33"/>
        <v>0</v>
      </c>
      <c r="K88" s="11">
        <f t="shared" si="33"/>
        <v>0</v>
      </c>
      <c r="L88" s="11">
        <f t="shared" si="33"/>
        <v>10.498687664041995</v>
      </c>
      <c r="M88" s="11">
        <f t="shared" si="33"/>
        <v>0</v>
      </c>
      <c r="N88" s="11">
        <f t="shared" si="33"/>
        <v>54.881061215323541</v>
      </c>
      <c r="O88" s="11">
        <f t="shared" si="33"/>
        <v>34.279555159109776</v>
      </c>
      <c r="P88" s="11">
        <f t="shared" si="33"/>
        <v>16.587048832271762</v>
      </c>
      <c r="Q88" s="11">
        <f t="shared" si="33"/>
        <v>280.17925105864657</v>
      </c>
      <c r="R88" s="11">
        <f t="shared" si="33"/>
        <v>97.005637308734165</v>
      </c>
      <c r="S88" s="11">
        <f t="shared" si="33"/>
        <v>11.240164855751217</v>
      </c>
      <c r="T88" s="11">
        <f t="shared" si="4"/>
        <v>504.67140609387906</v>
      </c>
    </row>
    <row r="89" spans="1:20" s="1" customFormat="1" x14ac:dyDescent="0.25">
      <c r="A89" s="1" t="s">
        <v>42</v>
      </c>
      <c r="B89" s="11">
        <f t="shared" si="1"/>
        <v>0</v>
      </c>
      <c r="C89" s="14">
        <f t="shared" ref="C89:S89" si="34">(C33*C$52)/(C$53*C$54)</f>
        <v>0</v>
      </c>
      <c r="D89" s="14">
        <f t="shared" si="34"/>
        <v>0</v>
      </c>
      <c r="E89" s="14">
        <f t="shared" si="34"/>
        <v>0</v>
      </c>
      <c r="F89" s="14">
        <f t="shared" si="34"/>
        <v>0</v>
      </c>
      <c r="G89" s="14">
        <f t="shared" si="34"/>
        <v>0</v>
      </c>
      <c r="H89" s="14">
        <f t="shared" si="34"/>
        <v>0</v>
      </c>
      <c r="I89" s="14">
        <f t="shared" si="34"/>
        <v>0</v>
      </c>
      <c r="J89" s="14">
        <f t="shared" si="34"/>
        <v>0</v>
      </c>
      <c r="K89" s="14">
        <f t="shared" si="34"/>
        <v>0</v>
      </c>
      <c r="L89" s="14">
        <f t="shared" si="34"/>
        <v>0</v>
      </c>
      <c r="M89" s="14">
        <f t="shared" si="34"/>
        <v>0</v>
      </c>
      <c r="N89" s="14">
        <f t="shared" si="34"/>
        <v>0</v>
      </c>
      <c r="O89" s="14">
        <f t="shared" si="34"/>
        <v>0</v>
      </c>
      <c r="P89" s="14">
        <f t="shared" si="34"/>
        <v>0</v>
      </c>
      <c r="Q89" s="14">
        <f t="shared" si="34"/>
        <v>0</v>
      </c>
      <c r="R89" s="14">
        <f t="shared" si="34"/>
        <v>0</v>
      </c>
      <c r="S89" s="14">
        <f t="shared" si="34"/>
        <v>0</v>
      </c>
      <c r="T89" s="14">
        <f t="shared" si="4"/>
        <v>0</v>
      </c>
    </row>
    <row r="90" spans="1:20" x14ac:dyDescent="0.25">
      <c r="A90" t="s">
        <v>27</v>
      </c>
      <c r="B90" s="11">
        <f t="shared" si="1"/>
        <v>0</v>
      </c>
      <c r="C90" s="11">
        <f t="shared" ref="C90:S90" si="35">(C34*C$52)/(C$53*C$54)</f>
        <v>0</v>
      </c>
      <c r="D90" s="11">
        <f t="shared" si="35"/>
        <v>0</v>
      </c>
      <c r="E90" s="11">
        <f t="shared" si="35"/>
        <v>10.498687664041995</v>
      </c>
      <c r="F90" s="11">
        <f t="shared" si="35"/>
        <v>0</v>
      </c>
      <c r="G90" s="11">
        <f t="shared" si="35"/>
        <v>0</v>
      </c>
      <c r="H90" s="11">
        <f t="shared" si="35"/>
        <v>0</v>
      </c>
      <c r="I90" s="11">
        <f t="shared" si="35"/>
        <v>0</v>
      </c>
      <c r="J90" s="11">
        <f t="shared" si="35"/>
        <v>0</v>
      </c>
      <c r="K90" s="11">
        <f t="shared" si="35"/>
        <v>0</v>
      </c>
      <c r="L90" s="11">
        <f t="shared" si="35"/>
        <v>7.8740157480314963</v>
      </c>
      <c r="M90" s="11">
        <f t="shared" si="35"/>
        <v>0</v>
      </c>
      <c r="N90" s="11">
        <f t="shared" si="35"/>
        <v>0</v>
      </c>
      <c r="O90" s="11">
        <f t="shared" si="35"/>
        <v>0</v>
      </c>
      <c r="P90" s="11">
        <f t="shared" si="35"/>
        <v>0</v>
      </c>
      <c r="Q90" s="11">
        <f t="shared" si="35"/>
        <v>0</v>
      </c>
      <c r="R90" s="11">
        <f t="shared" si="35"/>
        <v>5.4908851306830657</v>
      </c>
      <c r="S90" s="11">
        <f t="shared" si="35"/>
        <v>3.7467216185837389</v>
      </c>
      <c r="T90" s="11">
        <f t="shared" si="4"/>
        <v>27.610310161340294</v>
      </c>
    </row>
    <row r="91" spans="1:20" x14ac:dyDescent="0.25">
      <c r="A91" t="s">
        <v>43</v>
      </c>
      <c r="B91" s="11">
        <f t="shared" si="1"/>
        <v>0</v>
      </c>
      <c r="C91" s="11">
        <f t="shared" ref="C91:S91" si="36">(C35*C$52)/(C$53*C$54)</f>
        <v>0</v>
      </c>
      <c r="D91" s="11">
        <f t="shared" si="36"/>
        <v>0</v>
      </c>
      <c r="E91" s="11">
        <f t="shared" si="36"/>
        <v>0</v>
      </c>
      <c r="F91" s="11">
        <f t="shared" si="36"/>
        <v>0</v>
      </c>
      <c r="G91" s="11">
        <f t="shared" si="36"/>
        <v>0</v>
      </c>
      <c r="H91" s="11">
        <f t="shared" si="36"/>
        <v>0</v>
      </c>
      <c r="I91" s="11">
        <f t="shared" si="36"/>
        <v>0</v>
      </c>
      <c r="J91" s="11">
        <f t="shared" si="36"/>
        <v>0</v>
      </c>
      <c r="K91" s="11">
        <f t="shared" si="36"/>
        <v>0</v>
      </c>
      <c r="L91" s="11">
        <f t="shared" si="36"/>
        <v>0</v>
      </c>
      <c r="M91" s="11">
        <f t="shared" si="36"/>
        <v>0</v>
      </c>
      <c r="N91" s="11">
        <f t="shared" si="36"/>
        <v>0</v>
      </c>
      <c r="O91" s="11">
        <f t="shared" si="36"/>
        <v>0</v>
      </c>
      <c r="P91" s="11">
        <f t="shared" si="36"/>
        <v>0</v>
      </c>
      <c r="Q91" s="11">
        <f t="shared" si="36"/>
        <v>0</v>
      </c>
      <c r="R91" s="11">
        <f t="shared" si="36"/>
        <v>34.775605827659419</v>
      </c>
      <c r="S91" s="11">
        <f t="shared" si="36"/>
        <v>0</v>
      </c>
      <c r="T91" s="11">
        <f t="shared" si="4"/>
        <v>34.775605827659419</v>
      </c>
    </row>
    <row r="92" spans="1:20" x14ac:dyDescent="0.25">
      <c r="A92" t="s">
        <v>44</v>
      </c>
      <c r="B92" s="11">
        <f t="shared" si="1"/>
        <v>0</v>
      </c>
      <c r="C92" s="11">
        <f t="shared" ref="C92:S92" si="37">(C36*C$52)/(C$53*C$54)</f>
        <v>0</v>
      </c>
      <c r="D92" s="11">
        <f t="shared" si="37"/>
        <v>0</v>
      </c>
      <c r="E92" s="11">
        <f t="shared" si="37"/>
        <v>0</v>
      </c>
      <c r="F92" s="11">
        <f t="shared" si="37"/>
        <v>0</v>
      </c>
      <c r="G92" s="11">
        <f t="shared" si="37"/>
        <v>0</v>
      </c>
      <c r="H92" s="11">
        <f t="shared" si="37"/>
        <v>0</v>
      </c>
      <c r="I92" s="11">
        <f t="shared" si="37"/>
        <v>0</v>
      </c>
      <c r="J92" s="11">
        <f t="shared" si="37"/>
        <v>0</v>
      </c>
      <c r="K92" s="11">
        <f t="shared" si="37"/>
        <v>0</v>
      </c>
      <c r="L92" s="11">
        <f t="shared" si="37"/>
        <v>0</v>
      </c>
      <c r="M92" s="11">
        <f t="shared" si="37"/>
        <v>0</v>
      </c>
      <c r="N92" s="11">
        <f t="shared" si="37"/>
        <v>0</v>
      </c>
      <c r="O92" s="11">
        <f t="shared" si="37"/>
        <v>0</v>
      </c>
      <c r="P92" s="11">
        <f t="shared" si="37"/>
        <v>0</v>
      </c>
      <c r="Q92" s="11">
        <f t="shared" si="37"/>
        <v>0</v>
      </c>
      <c r="R92" s="11">
        <f t="shared" si="37"/>
        <v>12.812065304927154</v>
      </c>
      <c r="S92" s="11">
        <f t="shared" si="37"/>
        <v>0</v>
      </c>
      <c r="T92" s="11">
        <f t="shared" si="4"/>
        <v>12.812065304927154</v>
      </c>
    </row>
    <row r="93" spans="1:20" x14ac:dyDescent="0.25">
      <c r="A93" t="s">
        <v>45</v>
      </c>
      <c r="B93" s="11">
        <f t="shared" si="1"/>
        <v>0</v>
      </c>
      <c r="C93" s="11">
        <f t="shared" ref="C93:S93" si="38">(C37*C$52)/(C$53*C$54)</f>
        <v>0</v>
      </c>
      <c r="D93" s="11">
        <f t="shared" si="38"/>
        <v>0</v>
      </c>
      <c r="E93" s="11">
        <f t="shared" si="38"/>
        <v>0</v>
      </c>
      <c r="F93" s="11">
        <f t="shared" si="38"/>
        <v>0</v>
      </c>
      <c r="G93" s="11">
        <f t="shared" si="38"/>
        <v>0</v>
      </c>
      <c r="H93" s="11">
        <f t="shared" si="38"/>
        <v>0</v>
      </c>
      <c r="I93" s="11">
        <f t="shared" si="38"/>
        <v>0</v>
      </c>
      <c r="J93" s="11">
        <f t="shared" si="38"/>
        <v>0</v>
      </c>
      <c r="K93" s="11">
        <f t="shared" si="38"/>
        <v>0</v>
      </c>
      <c r="L93" s="11">
        <f t="shared" si="38"/>
        <v>0</v>
      </c>
      <c r="M93" s="11">
        <f t="shared" si="38"/>
        <v>0</v>
      </c>
      <c r="N93" s="11">
        <f t="shared" si="38"/>
        <v>0</v>
      </c>
      <c r="O93" s="11">
        <f t="shared" si="38"/>
        <v>0</v>
      </c>
      <c r="P93" s="11">
        <f t="shared" si="38"/>
        <v>1.6587048832271762</v>
      </c>
      <c r="Q93" s="11">
        <f t="shared" si="38"/>
        <v>0</v>
      </c>
      <c r="R93" s="11">
        <f t="shared" si="38"/>
        <v>0</v>
      </c>
      <c r="S93" s="11">
        <f t="shared" si="38"/>
        <v>0</v>
      </c>
      <c r="T93" s="11">
        <f t="shared" si="4"/>
        <v>1.6587048832271762</v>
      </c>
    </row>
    <row r="94" spans="1:20" x14ac:dyDescent="0.25">
      <c r="A94" t="s">
        <v>46</v>
      </c>
      <c r="B94" s="11">
        <f t="shared" si="1"/>
        <v>0</v>
      </c>
      <c r="C94" s="11">
        <f t="shared" ref="C94:S94" si="39">(C38*C$52)/(C$53*C$54)</f>
        <v>0</v>
      </c>
      <c r="D94" s="11">
        <f t="shared" si="39"/>
        <v>0</v>
      </c>
      <c r="E94" s="11">
        <f t="shared" si="39"/>
        <v>0</v>
      </c>
      <c r="F94" s="11">
        <f t="shared" si="39"/>
        <v>0</v>
      </c>
      <c r="G94" s="11">
        <f t="shared" si="39"/>
        <v>0</v>
      </c>
      <c r="H94" s="11">
        <f t="shared" si="39"/>
        <v>0</v>
      </c>
      <c r="I94" s="11">
        <f t="shared" si="39"/>
        <v>0</v>
      </c>
      <c r="J94" s="11">
        <f t="shared" si="39"/>
        <v>0</v>
      </c>
      <c r="K94" s="11">
        <f t="shared" si="39"/>
        <v>0</v>
      </c>
      <c r="L94" s="11">
        <f t="shared" si="39"/>
        <v>0</v>
      </c>
      <c r="M94" s="11">
        <f t="shared" si="39"/>
        <v>0</v>
      </c>
      <c r="N94" s="11">
        <f t="shared" si="39"/>
        <v>1.8293687071774514</v>
      </c>
      <c r="O94" s="11">
        <f t="shared" si="39"/>
        <v>0</v>
      </c>
      <c r="P94" s="11">
        <f t="shared" si="39"/>
        <v>0</v>
      </c>
      <c r="Q94" s="11">
        <f t="shared" si="39"/>
        <v>0</v>
      </c>
      <c r="R94" s="11">
        <f t="shared" si="39"/>
        <v>0</v>
      </c>
      <c r="S94" s="11">
        <f t="shared" si="39"/>
        <v>0</v>
      </c>
      <c r="T94" s="11">
        <f t="shared" si="4"/>
        <v>1.8293687071774514</v>
      </c>
    </row>
    <row r="95" spans="1:20" x14ac:dyDescent="0.25">
      <c r="A95" t="s">
        <v>28</v>
      </c>
      <c r="B95" s="11">
        <f t="shared" si="1"/>
        <v>0</v>
      </c>
      <c r="C95" s="11">
        <f t="shared" ref="C95:S95" si="40">(C39*C$52)/(C$53*C$54)</f>
        <v>0</v>
      </c>
      <c r="D95" s="11">
        <f t="shared" si="40"/>
        <v>0</v>
      </c>
      <c r="E95" s="11">
        <f t="shared" si="40"/>
        <v>0</v>
      </c>
      <c r="F95" s="11">
        <f t="shared" si="40"/>
        <v>0</v>
      </c>
      <c r="G95" s="11">
        <f t="shared" si="40"/>
        <v>0</v>
      </c>
      <c r="H95" s="11">
        <f t="shared" si="40"/>
        <v>0</v>
      </c>
      <c r="I95" s="11">
        <f t="shared" si="40"/>
        <v>0</v>
      </c>
      <c r="J95" s="11">
        <f t="shared" si="40"/>
        <v>0</v>
      </c>
      <c r="K95" s="11">
        <f t="shared" si="40"/>
        <v>0</v>
      </c>
      <c r="L95" s="11">
        <f t="shared" si="40"/>
        <v>0</v>
      </c>
      <c r="M95" s="11">
        <f t="shared" si="40"/>
        <v>0</v>
      </c>
      <c r="N95" s="11">
        <f t="shared" si="40"/>
        <v>25.611161900484319</v>
      </c>
      <c r="O95" s="11">
        <f t="shared" si="40"/>
        <v>9.7941586168885078</v>
      </c>
      <c r="P95" s="11">
        <f t="shared" si="40"/>
        <v>3.3174097664543525</v>
      </c>
      <c r="Q95" s="11">
        <f t="shared" si="40"/>
        <v>8.2893269543978274</v>
      </c>
      <c r="R95" s="11">
        <f t="shared" si="40"/>
        <v>16.472655392049198</v>
      </c>
      <c r="S95" s="11">
        <f t="shared" si="40"/>
        <v>2.4978144123891592</v>
      </c>
      <c r="T95" s="11">
        <f t="shared" si="4"/>
        <v>65.982527042663364</v>
      </c>
    </row>
    <row r="96" spans="1:20" x14ac:dyDescent="0.25">
      <c r="A96" t="s">
        <v>47</v>
      </c>
      <c r="B96" s="11">
        <f t="shared" si="1"/>
        <v>0</v>
      </c>
      <c r="C96" s="11">
        <f t="shared" ref="C96:S96" si="41">(C40*C$52)/(C$53*C$54)</f>
        <v>0</v>
      </c>
      <c r="D96" s="11">
        <f t="shared" si="41"/>
        <v>0</v>
      </c>
      <c r="E96" s="11">
        <f t="shared" si="41"/>
        <v>0</v>
      </c>
      <c r="F96" s="11">
        <f t="shared" si="41"/>
        <v>0</v>
      </c>
      <c r="G96" s="11">
        <f t="shared" si="41"/>
        <v>0</v>
      </c>
      <c r="H96" s="11">
        <f t="shared" si="41"/>
        <v>0</v>
      </c>
      <c r="I96" s="11">
        <f t="shared" si="41"/>
        <v>0</v>
      </c>
      <c r="J96" s="11">
        <f t="shared" si="41"/>
        <v>0</v>
      </c>
      <c r="K96" s="11">
        <f t="shared" si="41"/>
        <v>0</v>
      </c>
      <c r="L96" s="11">
        <f t="shared" si="41"/>
        <v>0</v>
      </c>
      <c r="M96" s="11">
        <f t="shared" si="41"/>
        <v>0</v>
      </c>
      <c r="N96" s="11">
        <f t="shared" si="41"/>
        <v>0</v>
      </c>
      <c r="O96" s="11">
        <f t="shared" si="41"/>
        <v>0</v>
      </c>
      <c r="P96" s="11">
        <f t="shared" si="41"/>
        <v>0</v>
      </c>
      <c r="Q96" s="11">
        <f t="shared" si="41"/>
        <v>3.3157307817591311</v>
      </c>
      <c r="R96" s="11">
        <f t="shared" si="41"/>
        <v>0</v>
      </c>
      <c r="S96" s="11">
        <f t="shared" si="41"/>
        <v>0</v>
      </c>
      <c r="T96" s="11">
        <f t="shared" si="4"/>
        <v>3.3157307817591311</v>
      </c>
    </row>
    <row r="97" spans="1:20" x14ac:dyDescent="0.25">
      <c r="A97" t="s">
        <v>29</v>
      </c>
      <c r="B97" s="11">
        <f t="shared" si="1"/>
        <v>0</v>
      </c>
      <c r="C97" s="11">
        <f t="shared" ref="C97:S97" si="42">(C41*C$52)/(C$53*C$54)</f>
        <v>0</v>
      </c>
      <c r="D97" s="11">
        <f t="shared" si="42"/>
        <v>0</v>
      </c>
      <c r="E97" s="11">
        <f t="shared" si="42"/>
        <v>0</v>
      </c>
      <c r="F97" s="11">
        <f t="shared" si="42"/>
        <v>2.4592381280279372</v>
      </c>
      <c r="G97" s="11">
        <f t="shared" si="42"/>
        <v>0</v>
      </c>
      <c r="H97" s="11">
        <f t="shared" si="42"/>
        <v>0</v>
      </c>
      <c r="I97" s="11">
        <f t="shared" si="42"/>
        <v>3.7688915689895603</v>
      </c>
      <c r="J97" s="11">
        <f t="shared" si="42"/>
        <v>0</v>
      </c>
      <c r="K97" s="11">
        <f t="shared" si="42"/>
        <v>0</v>
      </c>
      <c r="L97" s="11">
        <f t="shared" si="42"/>
        <v>0</v>
      </c>
      <c r="M97" s="11">
        <f t="shared" si="42"/>
        <v>0</v>
      </c>
      <c r="N97" s="11">
        <f t="shared" si="42"/>
        <v>0</v>
      </c>
      <c r="O97" s="11">
        <f t="shared" si="42"/>
        <v>24.48539654222127</v>
      </c>
      <c r="P97" s="11">
        <f t="shared" si="42"/>
        <v>3.3174097664543525</v>
      </c>
      <c r="Q97" s="11">
        <f t="shared" si="42"/>
        <v>4.9735961726386959</v>
      </c>
      <c r="R97" s="11">
        <f t="shared" si="42"/>
        <v>0</v>
      </c>
      <c r="S97" s="11">
        <f t="shared" si="42"/>
        <v>2.4978144123891592</v>
      </c>
      <c r="T97" s="11">
        <f t="shared" si="4"/>
        <v>41.502346590720975</v>
      </c>
    </row>
    <row r="98" spans="1:20" s="1" customFormat="1" x14ac:dyDescent="0.25">
      <c r="A98" s="1" t="s">
        <v>48</v>
      </c>
      <c r="B98" s="11">
        <f t="shared" si="1"/>
        <v>0</v>
      </c>
      <c r="C98" s="14">
        <f t="shared" ref="C98:S98" si="43">(C42*C$52)/(C$53*C$54)</f>
        <v>0</v>
      </c>
      <c r="D98" s="14">
        <f t="shared" si="43"/>
        <v>0</v>
      </c>
      <c r="E98" s="14">
        <f t="shared" si="43"/>
        <v>0</v>
      </c>
      <c r="F98" s="14">
        <f t="shared" si="43"/>
        <v>0</v>
      </c>
      <c r="G98" s="14">
        <f t="shared" si="43"/>
        <v>0</v>
      </c>
      <c r="H98" s="14">
        <f t="shared" si="43"/>
        <v>0</v>
      </c>
      <c r="I98" s="14">
        <f t="shared" si="43"/>
        <v>0</v>
      </c>
      <c r="J98" s="14">
        <f t="shared" si="43"/>
        <v>0</v>
      </c>
      <c r="K98" s="14">
        <f t="shared" si="43"/>
        <v>0</v>
      </c>
      <c r="L98" s="14">
        <f t="shared" si="43"/>
        <v>0</v>
      </c>
      <c r="M98" s="14">
        <f t="shared" si="43"/>
        <v>0</v>
      </c>
      <c r="N98" s="14">
        <f t="shared" si="43"/>
        <v>0</v>
      </c>
      <c r="O98" s="14">
        <f t="shared" si="43"/>
        <v>0</v>
      </c>
      <c r="P98" s="14">
        <f t="shared" si="43"/>
        <v>0</v>
      </c>
      <c r="Q98" s="14">
        <f t="shared" si="43"/>
        <v>0</v>
      </c>
      <c r="R98" s="14">
        <f t="shared" si="43"/>
        <v>0</v>
      </c>
      <c r="S98" s="14">
        <f t="shared" si="43"/>
        <v>0</v>
      </c>
      <c r="T98" s="14">
        <f t="shared" si="4"/>
        <v>0</v>
      </c>
    </row>
    <row r="99" spans="1:20" x14ac:dyDescent="0.25">
      <c r="A99" t="s">
        <v>30</v>
      </c>
      <c r="B99" s="11">
        <f t="shared" si="1"/>
        <v>20.99737532808399</v>
      </c>
      <c r="C99" s="11">
        <f t="shared" ref="C99:S99" si="44">(C43*C$52)/(C$53*C$54)</f>
        <v>0</v>
      </c>
      <c r="D99" s="11">
        <f t="shared" si="44"/>
        <v>0</v>
      </c>
      <c r="E99" s="11">
        <f t="shared" si="44"/>
        <v>0</v>
      </c>
      <c r="F99" s="11">
        <f t="shared" si="44"/>
        <v>0</v>
      </c>
      <c r="G99" s="11">
        <f t="shared" si="44"/>
        <v>0</v>
      </c>
      <c r="H99" s="11">
        <f t="shared" si="44"/>
        <v>0</v>
      </c>
      <c r="I99" s="11">
        <f t="shared" si="44"/>
        <v>0</v>
      </c>
      <c r="J99" s="11">
        <f t="shared" si="44"/>
        <v>0</v>
      </c>
      <c r="K99" s="11">
        <f t="shared" si="44"/>
        <v>0</v>
      </c>
      <c r="L99" s="11">
        <f t="shared" si="44"/>
        <v>241.46981627296589</v>
      </c>
      <c r="M99" s="11">
        <f t="shared" si="44"/>
        <v>0</v>
      </c>
      <c r="N99" s="11">
        <f t="shared" si="44"/>
        <v>20.123055778951965</v>
      </c>
      <c r="O99" s="11">
        <f t="shared" si="44"/>
        <v>127.32406201955061</v>
      </c>
      <c r="P99" s="11">
        <f t="shared" si="44"/>
        <v>127.72027600849258</v>
      </c>
      <c r="Q99" s="11">
        <f t="shared" si="44"/>
        <v>87.866865716616971</v>
      </c>
      <c r="R99" s="11">
        <f t="shared" si="44"/>
        <v>97.005637308734165</v>
      </c>
      <c r="S99" s="11">
        <f t="shared" si="44"/>
        <v>13.737979268140377</v>
      </c>
      <c r="T99" s="11">
        <f t="shared" si="4"/>
        <v>736.24506770153664</v>
      </c>
    </row>
    <row r="100" spans="1:20" s="1" customFormat="1" x14ac:dyDescent="0.25">
      <c r="A100" s="1" t="s">
        <v>31</v>
      </c>
      <c r="B100" s="11">
        <f t="shared" si="1"/>
        <v>0</v>
      </c>
      <c r="C100" s="14">
        <f t="shared" ref="C100:S100" si="45">(C44*C$52)/(C$53*C$54)</f>
        <v>0</v>
      </c>
      <c r="D100" s="14">
        <f t="shared" si="45"/>
        <v>0</v>
      </c>
      <c r="E100" s="14">
        <f t="shared" si="45"/>
        <v>0</v>
      </c>
      <c r="F100" s="14">
        <f t="shared" si="45"/>
        <v>0</v>
      </c>
      <c r="G100" s="14">
        <f t="shared" si="45"/>
        <v>0</v>
      </c>
      <c r="H100" s="14">
        <f t="shared" si="45"/>
        <v>0</v>
      </c>
      <c r="I100" s="14">
        <f t="shared" si="45"/>
        <v>0</v>
      </c>
      <c r="J100" s="14">
        <f t="shared" si="45"/>
        <v>0</v>
      </c>
      <c r="K100" s="14">
        <f t="shared" si="45"/>
        <v>0</v>
      </c>
      <c r="L100" s="14">
        <f t="shared" si="45"/>
        <v>0</v>
      </c>
      <c r="M100" s="14">
        <f t="shared" si="45"/>
        <v>0</v>
      </c>
      <c r="N100" s="14">
        <f t="shared" si="45"/>
        <v>0</v>
      </c>
      <c r="O100" s="14">
        <f t="shared" si="45"/>
        <v>0</v>
      </c>
      <c r="P100" s="14">
        <f t="shared" si="45"/>
        <v>0</v>
      </c>
      <c r="Q100" s="14">
        <f t="shared" si="45"/>
        <v>0</v>
      </c>
      <c r="R100" s="14">
        <f t="shared" si="45"/>
        <v>0</v>
      </c>
      <c r="S100" s="14">
        <f t="shared" si="45"/>
        <v>0</v>
      </c>
      <c r="T100" s="14">
        <f t="shared" si="4"/>
        <v>0</v>
      </c>
    </row>
    <row r="101" spans="1:20" x14ac:dyDescent="0.25">
      <c r="A101" t="s">
        <v>32</v>
      </c>
      <c r="B101" s="11">
        <f t="shared" si="1"/>
        <v>10.498687664041995</v>
      </c>
      <c r="C101" s="11">
        <f t="shared" ref="C101:S101" si="46">(C45*C$52)/(C$53*C$54)</f>
        <v>0</v>
      </c>
      <c r="D101" s="11">
        <f t="shared" si="46"/>
        <v>13.528181589577253</v>
      </c>
      <c r="E101" s="11">
        <f t="shared" si="46"/>
        <v>0</v>
      </c>
      <c r="F101" s="11">
        <f t="shared" si="46"/>
        <v>3.6888571920419055</v>
      </c>
      <c r="G101" s="11">
        <f t="shared" si="46"/>
        <v>25.590551181102363</v>
      </c>
      <c r="H101" s="11">
        <f t="shared" si="46"/>
        <v>0.94783136184410077</v>
      </c>
      <c r="I101" s="11">
        <f t="shared" si="46"/>
        <v>4.7111144612369502</v>
      </c>
      <c r="J101" s="11">
        <f t="shared" si="46"/>
        <v>1.9685039370078741</v>
      </c>
      <c r="K101" s="11">
        <f t="shared" si="46"/>
        <v>0</v>
      </c>
      <c r="L101" s="11">
        <f t="shared" si="46"/>
        <v>23.622047244094489</v>
      </c>
      <c r="M101" s="11">
        <f t="shared" si="46"/>
        <v>2.1220677003258435</v>
      </c>
      <c r="N101" s="11">
        <f t="shared" si="46"/>
        <v>21.952424486129416</v>
      </c>
      <c r="O101" s="11">
        <f t="shared" si="46"/>
        <v>93.044506860440833</v>
      </c>
      <c r="P101" s="11">
        <f t="shared" si="46"/>
        <v>0</v>
      </c>
      <c r="Q101" s="11">
        <f t="shared" si="46"/>
        <v>67.972481026062184</v>
      </c>
      <c r="R101" s="11">
        <f t="shared" si="46"/>
        <v>47.587671132586571</v>
      </c>
      <c r="S101" s="11">
        <f t="shared" si="46"/>
        <v>9.991257649556637</v>
      </c>
      <c r="T101" s="11">
        <f t="shared" si="4"/>
        <v>327.22618348604846</v>
      </c>
    </row>
    <row r="102" spans="1:20" x14ac:dyDescent="0.25">
      <c r="A102" t="s">
        <v>33</v>
      </c>
      <c r="B102" s="11">
        <f t="shared" si="1"/>
        <v>31.496062992125985</v>
      </c>
      <c r="C102" s="11">
        <f t="shared" ref="C102:S102" si="47">(C46*C$52)/(C$53*C$54)</f>
        <v>285.68752341701008</v>
      </c>
      <c r="D102" s="11">
        <f t="shared" si="47"/>
        <v>2.3873261628665738</v>
      </c>
      <c r="E102" s="11">
        <f t="shared" si="47"/>
        <v>419.9475065616798</v>
      </c>
      <c r="F102" s="11">
        <f t="shared" si="47"/>
        <v>256.99038437891943</v>
      </c>
      <c r="G102" s="11">
        <f t="shared" si="47"/>
        <v>31.496062992125985</v>
      </c>
      <c r="H102" s="11">
        <f t="shared" si="47"/>
        <v>542.15953897482564</v>
      </c>
      <c r="I102" s="11">
        <f t="shared" si="47"/>
        <v>306.22243998040176</v>
      </c>
      <c r="J102" s="11">
        <f t="shared" si="47"/>
        <v>199.8031496062992</v>
      </c>
      <c r="K102" s="11">
        <f t="shared" si="47"/>
        <v>4.1446634771989137</v>
      </c>
      <c r="L102" s="11">
        <f t="shared" si="47"/>
        <v>5482.939632545932</v>
      </c>
      <c r="M102" s="11">
        <f t="shared" si="47"/>
        <v>0</v>
      </c>
      <c r="N102" s="11">
        <f t="shared" si="47"/>
        <v>1295.1930446816355</v>
      </c>
      <c r="O102" s="11">
        <f t="shared" si="47"/>
        <v>5656.1266012531132</v>
      </c>
      <c r="P102" s="11">
        <f t="shared" si="47"/>
        <v>4558.1210191082801</v>
      </c>
      <c r="Q102" s="11">
        <f t="shared" si="47"/>
        <v>1613.1030253258173</v>
      </c>
      <c r="R102" s="11">
        <f t="shared" si="47"/>
        <v>261.73219122922615</v>
      </c>
      <c r="S102" s="11">
        <f t="shared" si="47"/>
        <v>1679.7801923317097</v>
      </c>
      <c r="T102" s="11">
        <f t="shared" si="4"/>
        <v>22627.330365019163</v>
      </c>
    </row>
    <row r="103" spans="1:20" x14ac:dyDescent="0.25">
      <c r="A103" t="s">
        <v>34</v>
      </c>
      <c r="B103" s="11">
        <f t="shared" si="1"/>
        <v>41.99475065616798</v>
      </c>
      <c r="C103" s="11">
        <f t="shared" ref="C103:S103" si="48">(C47*C$52)/(C$53*C$54)</f>
        <v>84.301236418134124</v>
      </c>
      <c r="D103" s="11">
        <f t="shared" si="48"/>
        <v>2.3873261628665738</v>
      </c>
      <c r="E103" s="11">
        <f t="shared" si="48"/>
        <v>41.99475065616798</v>
      </c>
      <c r="F103" s="11">
        <f t="shared" si="48"/>
        <v>38.118190984433021</v>
      </c>
      <c r="G103" s="11">
        <f t="shared" si="48"/>
        <v>0</v>
      </c>
      <c r="H103" s="11">
        <f t="shared" si="48"/>
        <v>1.8956627236882015</v>
      </c>
      <c r="I103" s="11">
        <f t="shared" si="48"/>
        <v>30.151132551916483</v>
      </c>
      <c r="J103" s="11">
        <f t="shared" si="48"/>
        <v>5.9055118110236222</v>
      </c>
      <c r="K103" s="11">
        <f t="shared" si="48"/>
        <v>0.82893269543978276</v>
      </c>
      <c r="L103" s="11">
        <f t="shared" si="48"/>
        <v>62.99212598425197</v>
      </c>
      <c r="M103" s="11">
        <f t="shared" si="48"/>
        <v>14.854473902280905</v>
      </c>
      <c r="N103" s="11">
        <f t="shared" si="48"/>
        <v>82.321591822985312</v>
      </c>
      <c r="O103" s="11">
        <f t="shared" si="48"/>
        <v>122.42698271110636</v>
      </c>
      <c r="P103" s="11">
        <f t="shared" si="48"/>
        <v>84.593949044585983</v>
      </c>
      <c r="Q103" s="11">
        <f t="shared" si="48"/>
        <v>247.02194324105525</v>
      </c>
      <c r="R103" s="11">
        <f t="shared" si="48"/>
        <v>701.00300168387139</v>
      </c>
      <c r="S103" s="11">
        <f t="shared" si="48"/>
        <v>103.65929811415012</v>
      </c>
      <c r="T103" s="11">
        <f t="shared" si="4"/>
        <v>1666.4508611641249</v>
      </c>
    </row>
    <row r="104" spans="1:20" x14ac:dyDescent="0.25">
      <c r="A104" t="s">
        <v>35</v>
      </c>
      <c r="B104" s="11">
        <f t="shared" si="1"/>
        <v>0</v>
      </c>
      <c r="C104" s="11">
        <f t="shared" ref="C104:S104" si="49">(C48*C$52)/(C$53*C$54)</f>
        <v>0</v>
      </c>
      <c r="D104" s="11">
        <f t="shared" si="49"/>
        <v>0</v>
      </c>
      <c r="E104" s="11">
        <f t="shared" si="49"/>
        <v>0</v>
      </c>
      <c r="F104" s="11">
        <f t="shared" si="49"/>
        <v>0</v>
      </c>
      <c r="G104" s="11">
        <f t="shared" si="49"/>
        <v>0</v>
      </c>
      <c r="H104" s="11">
        <f t="shared" si="49"/>
        <v>0.94783136184410077</v>
      </c>
      <c r="I104" s="11">
        <f t="shared" si="49"/>
        <v>16.960012060453021</v>
      </c>
      <c r="J104" s="11">
        <f t="shared" si="49"/>
        <v>0</v>
      </c>
      <c r="K104" s="11">
        <f t="shared" si="49"/>
        <v>0</v>
      </c>
      <c r="L104" s="11">
        <f t="shared" si="49"/>
        <v>0</v>
      </c>
      <c r="M104" s="11">
        <f t="shared" si="49"/>
        <v>0</v>
      </c>
      <c r="N104" s="11">
        <f t="shared" si="49"/>
        <v>0</v>
      </c>
      <c r="O104" s="11">
        <f t="shared" si="49"/>
        <v>0</v>
      </c>
      <c r="P104" s="11">
        <f t="shared" si="49"/>
        <v>0</v>
      </c>
      <c r="Q104" s="11">
        <f t="shared" si="49"/>
        <v>34.815173208470874</v>
      </c>
      <c r="R104" s="11">
        <f t="shared" si="49"/>
        <v>115.30858774434438</v>
      </c>
      <c r="S104" s="11">
        <f t="shared" si="49"/>
        <v>31.222680154864491</v>
      </c>
      <c r="T104" s="11">
        <f t="shared" si="4"/>
        <v>199.25428452997687</v>
      </c>
    </row>
    <row r="105" spans="1:20" x14ac:dyDescent="0.25">
      <c r="A105" t="s">
        <v>36</v>
      </c>
      <c r="B105" s="11">
        <f t="shared" si="1"/>
        <v>0</v>
      </c>
      <c r="C105" s="11">
        <f t="shared" ref="C105:S105" si="50">(C49*C$52)/(C$53*C$54)</f>
        <v>0</v>
      </c>
      <c r="D105" s="11">
        <f t="shared" si="50"/>
        <v>0</v>
      </c>
      <c r="E105" s="11">
        <f t="shared" si="50"/>
        <v>0</v>
      </c>
      <c r="F105" s="11">
        <f t="shared" si="50"/>
        <v>0</v>
      </c>
      <c r="G105" s="11">
        <f t="shared" si="50"/>
        <v>0</v>
      </c>
      <c r="H105" s="11">
        <f t="shared" si="50"/>
        <v>0</v>
      </c>
      <c r="I105" s="11">
        <f t="shared" si="50"/>
        <v>0</v>
      </c>
      <c r="J105" s="11">
        <f t="shared" si="50"/>
        <v>0</v>
      </c>
      <c r="K105" s="11">
        <f t="shared" si="50"/>
        <v>0</v>
      </c>
      <c r="L105" s="11">
        <f t="shared" si="50"/>
        <v>0</v>
      </c>
      <c r="M105" s="11">
        <f t="shared" si="50"/>
        <v>0</v>
      </c>
      <c r="N105" s="11">
        <f t="shared" si="50"/>
        <v>0</v>
      </c>
      <c r="O105" s="11">
        <f t="shared" si="50"/>
        <v>0</v>
      </c>
      <c r="P105" s="11">
        <f t="shared" si="50"/>
        <v>0</v>
      </c>
      <c r="Q105" s="11">
        <f t="shared" si="50"/>
        <v>8.2893269543978274</v>
      </c>
      <c r="R105" s="11">
        <f t="shared" si="50"/>
        <v>0</v>
      </c>
      <c r="S105" s="11">
        <f t="shared" si="50"/>
        <v>0</v>
      </c>
      <c r="T105" s="11">
        <f t="shared" si="4"/>
        <v>8.2893269543978274</v>
      </c>
    </row>
    <row r="106" spans="1:20" x14ac:dyDescent="0.25">
      <c r="C106"/>
      <c r="E106"/>
      <c r="G106"/>
    </row>
    <row r="107" spans="1:20" x14ac:dyDescent="0.25">
      <c r="C107"/>
      <c r="E107"/>
      <c r="G107"/>
    </row>
    <row r="108" spans="1:20" ht="15.75" x14ac:dyDescent="0.25">
      <c r="A108" s="8" t="s">
        <v>72</v>
      </c>
      <c r="B108" s="3"/>
      <c r="C108"/>
      <c r="E108"/>
      <c r="G108"/>
    </row>
    <row r="109" spans="1:20" x14ac:dyDescent="0.25">
      <c r="A109" s="9" t="s">
        <v>73</v>
      </c>
      <c r="B109" s="4" t="s">
        <v>74</v>
      </c>
      <c r="C109"/>
      <c r="E109"/>
      <c r="G109"/>
    </row>
    <row r="110" spans="1:20" x14ac:dyDescent="0.25">
      <c r="C110"/>
      <c r="E110"/>
      <c r="G110"/>
    </row>
    <row r="111" spans="1:20" x14ac:dyDescent="0.25">
      <c r="A111" s="4" t="s">
        <v>75</v>
      </c>
      <c r="B111" s="3">
        <v>500</v>
      </c>
      <c r="C111" s="3">
        <v>500</v>
      </c>
      <c r="D111" s="3">
        <v>500</v>
      </c>
      <c r="E111" s="3">
        <v>500</v>
      </c>
      <c r="F111" s="3">
        <v>500</v>
      </c>
      <c r="G111" s="3">
        <v>500</v>
      </c>
      <c r="H111" s="3">
        <v>500</v>
      </c>
      <c r="I111" s="3">
        <v>500</v>
      </c>
      <c r="J111" s="3">
        <v>500</v>
      </c>
      <c r="K111" s="3">
        <v>500</v>
      </c>
      <c r="L111" s="3">
        <v>500</v>
      </c>
      <c r="M111" s="3">
        <v>500</v>
      </c>
      <c r="N111" s="3">
        <v>500</v>
      </c>
      <c r="O111" s="3">
        <v>500</v>
      </c>
      <c r="P111" s="3">
        <v>500</v>
      </c>
      <c r="Q111" s="3">
        <v>500</v>
      </c>
      <c r="R111" s="3">
        <v>500</v>
      </c>
      <c r="S111" s="3">
        <v>500</v>
      </c>
    </row>
    <row r="112" spans="1:20" x14ac:dyDescent="0.25">
      <c r="A112" s="4" t="s">
        <v>77</v>
      </c>
      <c r="B112" s="3">
        <v>20</v>
      </c>
      <c r="C112" s="3">
        <v>20</v>
      </c>
      <c r="D112" s="3">
        <v>20</v>
      </c>
      <c r="E112" s="3">
        <v>20</v>
      </c>
      <c r="F112" s="3">
        <v>20</v>
      </c>
      <c r="G112" s="3">
        <v>20</v>
      </c>
      <c r="H112" s="3">
        <v>20</v>
      </c>
      <c r="I112" s="3">
        <v>20</v>
      </c>
      <c r="J112" s="3">
        <v>20</v>
      </c>
      <c r="K112" s="3">
        <v>20</v>
      </c>
      <c r="L112" s="3">
        <v>20</v>
      </c>
      <c r="M112" s="3">
        <v>20</v>
      </c>
      <c r="N112" s="3">
        <v>20</v>
      </c>
      <c r="O112" s="3">
        <v>20</v>
      </c>
      <c r="P112" s="3">
        <v>20</v>
      </c>
      <c r="Q112" s="3">
        <v>20</v>
      </c>
      <c r="R112" s="3">
        <v>20</v>
      </c>
      <c r="S112" s="3">
        <v>20</v>
      </c>
    </row>
    <row r="113" spans="1:20" x14ac:dyDescent="0.25">
      <c r="B113" s="3"/>
      <c r="C113" s="3">
        <v>20</v>
      </c>
      <c r="D113" s="3">
        <v>20</v>
      </c>
      <c r="E113" s="3">
        <v>20</v>
      </c>
      <c r="F113" s="3">
        <v>20</v>
      </c>
      <c r="G113" s="3">
        <v>20</v>
      </c>
      <c r="H113" s="3">
        <v>20</v>
      </c>
      <c r="I113" s="3">
        <v>20</v>
      </c>
      <c r="J113" s="3">
        <v>20</v>
      </c>
      <c r="K113" s="3">
        <v>20</v>
      </c>
      <c r="L113" s="3">
        <v>20</v>
      </c>
      <c r="M113" s="3">
        <v>20</v>
      </c>
      <c r="N113" s="3">
        <v>20</v>
      </c>
      <c r="O113" s="3">
        <v>20</v>
      </c>
      <c r="P113" s="3">
        <v>20</v>
      </c>
      <c r="Q113" s="3">
        <v>20</v>
      </c>
      <c r="R113" s="3">
        <v>20</v>
      </c>
      <c r="S113" s="3">
        <v>20</v>
      </c>
    </row>
    <row r="114" spans="1:20" x14ac:dyDescent="0.25">
      <c r="C114"/>
      <c r="E114"/>
      <c r="G114"/>
    </row>
    <row r="115" spans="1:20" x14ac:dyDescent="0.25">
      <c r="A115" s="5" t="s">
        <v>95</v>
      </c>
      <c r="C115"/>
      <c r="E115"/>
      <c r="G115"/>
    </row>
    <row r="116" spans="1:20" s="10" customFormat="1" x14ac:dyDescent="0.25">
      <c r="A116" s="10" t="s">
        <v>37</v>
      </c>
      <c r="B116" s="10" t="s">
        <v>49</v>
      </c>
      <c r="C116" s="10" t="s">
        <v>51</v>
      </c>
      <c r="D116" s="10" t="s">
        <v>50</v>
      </c>
      <c r="E116" s="10" t="s">
        <v>52</v>
      </c>
      <c r="F116" s="10" t="s">
        <v>53</v>
      </c>
      <c r="G116" s="10" t="s">
        <v>54</v>
      </c>
      <c r="H116" s="10" t="s">
        <v>55</v>
      </c>
      <c r="I116" s="10" t="s">
        <v>56</v>
      </c>
      <c r="J116" s="10" t="s">
        <v>58</v>
      </c>
      <c r="K116" s="10" t="s">
        <v>57</v>
      </c>
      <c r="L116" s="10" t="s">
        <v>59</v>
      </c>
      <c r="M116" s="10" t="s">
        <v>60</v>
      </c>
      <c r="N116" s="10" t="s">
        <v>61</v>
      </c>
      <c r="O116" s="10" t="s">
        <v>62</v>
      </c>
      <c r="P116" s="10" t="s">
        <v>63</v>
      </c>
      <c r="Q116" s="10" t="s">
        <v>64</v>
      </c>
      <c r="R116" s="10" t="s">
        <v>65</v>
      </c>
      <c r="S116" s="10" t="s">
        <v>66</v>
      </c>
    </row>
    <row r="117" spans="1:20" x14ac:dyDescent="0.25">
      <c r="A117" t="s">
        <v>0</v>
      </c>
      <c r="B117" s="11">
        <f>(B58*B$111*1000)/(B$112)</f>
        <v>0</v>
      </c>
      <c r="C117" s="11">
        <f t="shared" ref="C117:S132" si="51">(C58*C$111*1000)/(C$112)</f>
        <v>0</v>
      </c>
      <c r="D117" s="11">
        <f t="shared" si="51"/>
        <v>0</v>
      </c>
      <c r="E117" s="11">
        <f t="shared" si="51"/>
        <v>0</v>
      </c>
      <c r="F117" s="11">
        <f t="shared" si="51"/>
        <v>0</v>
      </c>
      <c r="G117" s="11">
        <f t="shared" si="51"/>
        <v>0</v>
      </c>
      <c r="H117" s="11">
        <f t="shared" si="51"/>
        <v>0</v>
      </c>
      <c r="I117" s="11">
        <f t="shared" si="51"/>
        <v>0</v>
      </c>
      <c r="J117" s="11">
        <f t="shared" si="51"/>
        <v>24606.299212598424</v>
      </c>
      <c r="K117" s="11">
        <f t="shared" si="51"/>
        <v>0</v>
      </c>
      <c r="L117" s="11">
        <f t="shared" si="51"/>
        <v>0</v>
      </c>
      <c r="M117" s="11">
        <f t="shared" si="51"/>
        <v>26525.846254073043</v>
      </c>
      <c r="N117" s="11">
        <f t="shared" si="51"/>
        <v>0</v>
      </c>
      <c r="O117" s="11">
        <f t="shared" si="51"/>
        <v>367280.94813331903</v>
      </c>
      <c r="P117" s="11">
        <f t="shared" si="51"/>
        <v>0</v>
      </c>
      <c r="Q117" s="11">
        <f t="shared" si="51"/>
        <v>0</v>
      </c>
      <c r="R117" s="11">
        <f t="shared" si="51"/>
        <v>0</v>
      </c>
      <c r="S117" s="11">
        <f t="shared" si="51"/>
        <v>0</v>
      </c>
      <c r="T117" s="11">
        <f>SUM(B117:S117)</f>
        <v>418413.09359999048</v>
      </c>
    </row>
    <row r="118" spans="1:20" x14ac:dyDescent="0.25">
      <c r="A118" t="s">
        <v>38</v>
      </c>
      <c r="B118" s="11">
        <f t="shared" ref="B118:Q164" si="52">(B59*B$111*1000)/(B$112)</f>
        <v>0</v>
      </c>
      <c r="C118" s="11">
        <f t="shared" si="52"/>
        <v>0</v>
      </c>
      <c r="D118" s="11">
        <f t="shared" si="52"/>
        <v>0</v>
      </c>
      <c r="E118" s="11">
        <f t="shared" si="52"/>
        <v>0</v>
      </c>
      <c r="F118" s="11">
        <f t="shared" si="52"/>
        <v>0</v>
      </c>
      <c r="G118" s="11">
        <f t="shared" si="52"/>
        <v>0</v>
      </c>
      <c r="H118" s="11">
        <f t="shared" si="52"/>
        <v>0</v>
      </c>
      <c r="I118" s="11">
        <f t="shared" si="52"/>
        <v>0</v>
      </c>
      <c r="J118" s="11">
        <f t="shared" si="52"/>
        <v>0</v>
      </c>
      <c r="K118" s="11">
        <f t="shared" si="52"/>
        <v>0</v>
      </c>
      <c r="L118" s="11">
        <f t="shared" si="52"/>
        <v>0</v>
      </c>
      <c r="M118" s="11">
        <f t="shared" si="52"/>
        <v>0</v>
      </c>
      <c r="N118" s="11">
        <f t="shared" si="52"/>
        <v>0</v>
      </c>
      <c r="O118" s="11">
        <f t="shared" si="52"/>
        <v>122426.98271110635</v>
      </c>
      <c r="P118" s="11">
        <f t="shared" si="52"/>
        <v>0</v>
      </c>
      <c r="Q118" s="11">
        <f t="shared" si="52"/>
        <v>41446.634771989135</v>
      </c>
      <c r="R118" s="11">
        <f t="shared" si="51"/>
        <v>0</v>
      </c>
      <c r="S118" s="11">
        <f t="shared" si="51"/>
        <v>0</v>
      </c>
      <c r="T118" s="11">
        <f t="shared" ref="T118:T164" si="53">SUM(B118:S118)</f>
        <v>163873.6174830955</v>
      </c>
    </row>
    <row r="119" spans="1:20" x14ac:dyDescent="0.25">
      <c r="A119" t="s">
        <v>1</v>
      </c>
      <c r="B119" s="11">
        <f t="shared" si="52"/>
        <v>0</v>
      </c>
      <c r="C119" s="11">
        <f t="shared" si="51"/>
        <v>0</v>
      </c>
      <c r="D119" s="11">
        <f t="shared" si="51"/>
        <v>0</v>
      </c>
      <c r="E119" s="11">
        <f t="shared" si="51"/>
        <v>0</v>
      </c>
      <c r="F119" s="11">
        <f t="shared" si="51"/>
        <v>0</v>
      </c>
      <c r="G119" s="11">
        <f t="shared" si="51"/>
        <v>0</v>
      </c>
      <c r="H119" s="11">
        <f t="shared" si="51"/>
        <v>0</v>
      </c>
      <c r="I119" s="11">
        <f t="shared" si="51"/>
        <v>0</v>
      </c>
      <c r="J119" s="11">
        <f t="shared" si="51"/>
        <v>0</v>
      </c>
      <c r="K119" s="11">
        <f t="shared" si="51"/>
        <v>0</v>
      </c>
      <c r="L119" s="11">
        <f t="shared" si="51"/>
        <v>1181102.3622047245</v>
      </c>
      <c r="M119" s="11">
        <f t="shared" si="51"/>
        <v>0</v>
      </c>
      <c r="N119" s="11">
        <f t="shared" si="51"/>
        <v>0</v>
      </c>
      <c r="O119" s="11">
        <f t="shared" si="51"/>
        <v>489707.9308444254</v>
      </c>
      <c r="P119" s="11">
        <f t="shared" si="51"/>
        <v>414676.22080679401</v>
      </c>
      <c r="Q119" s="11">
        <f t="shared" si="51"/>
        <v>2445351.4515473591</v>
      </c>
      <c r="R119" s="11">
        <f t="shared" si="51"/>
        <v>0</v>
      </c>
      <c r="S119" s="11">
        <f t="shared" si="51"/>
        <v>936680.4046459347</v>
      </c>
      <c r="T119" s="11">
        <f t="shared" si="53"/>
        <v>5467518.3700492382</v>
      </c>
    </row>
    <row r="120" spans="1:20" x14ac:dyDescent="0.25">
      <c r="A120" t="s">
        <v>2</v>
      </c>
      <c r="B120" s="11">
        <f t="shared" si="52"/>
        <v>0</v>
      </c>
      <c r="C120" s="11">
        <f t="shared" si="51"/>
        <v>0</v>
      </c>
      <c r="D120" s="11">
        <f t="shared" si="51"/>
        <v>0</v>
      </c>
      <c r="E120" s="11">
        <f t="shared" si="51"/>
        <v>0</v>
      </c>
      <c r="F120" s="11">
        <f t="shared" si="51"/>
        <v>30740.476600349219</v>
      </c>
      <c r="G120" s="11">
        <f t="shared" si="51"/>
        <v>98425.196850393695</v>
      </c>
      <c r="H120" s="11">
        <f t="shared" si="51"/>
        <v>0</v>
      </c>
      <c r="I120" s="11">
        <f t="shared" si="51"/>
        <v>0</v>
      </c>
      <c r="J120" s="11">
        <f t="shared" si="51"/>
        <v>0</v>
      </c>
      <c r="K120" s="11">
        <f t="shared" si="51"/>
        <v>0</v>
      </c>
      <c r="L120" s="11">
        <f t="shared" si="51"/>
        <v>590551.18110236223</v>
      </c>
      <c r="M120" s="11">
        <f t="shared" si="51"/>
        <v>0</v>
      </c>
      <c r="N120" s="11">
        <f t="shared" si="51"/>
        <v>0</v>
      </c>
      <c r="O120" s="11">
        <f t="shared" si="51"/>
        <v>367280.94813331903</v>
      </c>
      <c r="P120" s="11">
        <f t="shared" si="51"/>
        <v>82935.244161358816</v>
      </c>
      <c r="Q120" s="11">
        <f t="shared" si="51"/>
        <v>0</v>
      </c>
      <c r="R120" s="11">
        <f t="shared" si="51"/>
        <v>91514.752178051087</v>
      </c>
      <c r="S120" s="11">
        <f t="shared" si="51"/>
        <v>0</v>
      </c>
      <c r="T120" s="11">
        <f t="shared" si="53"/>
        <v>1261447.7990258338</v>
      </c>
    </row>
    <row r="121" spans="1:20" x14ac:dyDescent="0.25">
      <c r="A121" t="s">
        <v>3</v>
      </c>
      <c r="B121" s="11">
        <f t="shared" si="52"/>
        <v>0</v>
      </c>
      <c r="C121" s="11">
        <f t="shared" si="51"/>
        <v>0</v>
      </c>
      <c r="D121" s="11">
        <f t="shared" si="51"/>
        <v>0</v>
      </c>
      <c r="E121" s="11">
        <f t="shared" si="51"/>
        <v>0</v>
      </c>
      <c r="F121" s="11">
        <f t="shared" si="51"/>
        <v>184442.85960209527</v>
      </c>
      <c r="G121" s="11">
        <f t="shared" si="51"/>
        <v>0</v>
      </c>
      <c r="H121" s="11">
        <f t="shared" si="51"/>
        <v>47391.568092205038</v>
      </c>
      <c r="I121" s="11">
        <f t="shared" si="51"/>
        <v>0</v>
      </c>
      <c r="J121" s="11">
        <f t="shared" si="51"/>
        <v>49212.598425196848</v>
      </c>
      <c r="K121" s="11">
        <f t="shared" si="51"/>
        <v>0</v>
      </c>
      <c r="L121" s="11">
        <f t="shared" si="51"/>
        <v>262467.19160104985</v>
      </c>
      <c r="M121" s="11">
        <f t="shared" si="51"/>
        <v>0</v>
      </c>
      <c r="N121" s="11">
        <f t="shared" si="51"/>
        <v>228671.08839718145</v>
      </c>
      <c r="O121" s="11">
        <f t="shared" si="51"/>
        <v>0</v>
      </c>
      <c r="P121" s="11">
        <f t="shared" si="51"/>
        <v>0</v>
      </c>
      <c r="Q121" s="11">
        <f t="shared" si="51"/>
        <v>0</v>
      </c>
      <c r="R121" s="11">
        <f t="shared" si="51"/>
        <v>457573.76089025557</v>
      </c>
      <c r="S121" s="11">
        <f t="shared" si="51"/>
        <v>0</v>
      </c>
      <c r="T121" s="11">
        <f t="shared" si="53"/>
        <v>1229759.067007984</v>
      </c>
    </row>
    <row r="122" spans="1:20" x14ac:dyDescent="0.25">
      <c r="A122" t="s">
        <v>39</v>
      </c>
      <c r="B122" s="11">
        <f t="shared" si="52"/>
        <v>0</v>
      </c>
      <c r="C122" s="11">
        <f t="shared" si="51"/>
        <v>0</v>
      </c>
      <c r="D122" s="11">
        <f t="shared" si="51"/>
        <v>0</v>
      </c>
      <c r="E122" s="11">
        <f t="shared" si="51"/>
        <v>0</v>
      </c>
      <c r="F122" s="11">
        <f t="shared" si="51"/>
        <v>0</v>
      </c>
      <c r="G122" s="11">
        <f t="shared" si="51"/>
        <v>0</v>
      </c>
      <c r="H122" s="11">
        <f t="shared" si="51"/>
        <v>0</v>
      </c>
      <c r="I122" s="11">
        <f t="shared" si="51"/>
        <v>0</v>
      </c>
      <c r="J122" s="11">
        <f t="shared" si="51"/>
        <v>0</v>
      </c>
      <c r="K122" s="11">
        <f t="shared" si="51"/>
        <v>0</v>
      </c>
      <c r="L122" s="11">
        <f t="shared" si="51"/>
        <v>0</v>
      </c>
      <c r="M122" s="11">
        <f t="shared" si="51"/>
        <v>0</v>
      </c>
      <c r="N122" s="11">
        <f t="shared" si="51"/>
        <v>1692166.0541391424</v>
      </c>
      <c r="O122" s="11">
        <f t="shared" si="51"/>
        <v>5509214.2219997859</v>
      </c>
      <c r="P122" s="11">
        <f t="shared" si="51"/>
        <v>82935.244161358816</v>
      </c>
      <c r="Q122" s="11">
        <f t="shared" si="51"/>
        <v>8413666.8587137945</v>
      </c>
      <c r="R122" s="11">
        <f t="shared" si="51"/>
        <v>7870268.6873123962</v>
      </c>
      <c r="S122" s="11">
        <f t="shared" si="51"/>
        <v>0</v>
      </c>
      <c r="T122" s="11">
        <f t="shared" si="53"/>
        <v>23568251.066326477</v>
      </c>
    </row>
    <row r="123" spans="1:20" s="1" customFormat="1" x14ac:dyDescent="0.25">
      <c r="A123" s="1" t="s">
        <v>4</v>
      </c>
      <c r="B123" s="11">
        <f t="shared" si="52"/>
        <v>0</v>
      </c>
      <c r="C123" s="11">
        <f t="shared" si="51"/>
        <v>0</v>
      </c>
      <c r="D123" s="11">
        <f t="shared" si="51"/>
        <v>0</v>
      </c>
      <c r="E123" s="11">
        <f t="shared" si="51"/>
        <v>0</v>
      </c>
      <c r="F123" s="11">
        <f t="shared" si="51"/>
        <v>0</v>
      </c>
      <c r="G123" s="11">
        <f t="shared" si="51"/>
        <v>0</v>
      </c>
      <c r="H123" s="11">
        <f t="shared" si="51"/>
        <v>0</v>
      </c>
      <c r="I123" s="11">
        <f t="shared" si="51"/>
        <v>0</v>
      </c>
      <c r="J123" s="11">
        <f t="shared" si="51"/>
        <v>0</v>
      </c>
      <c r="K123" s="11">
        <f t="shared" si="51"/>
        <v>0</v>
      </c>
      <c r="L123" s="11">
        <f t="shared" si="51"/>
        <v>0</v>
      </c>
      <c r="M123" s="11">
        <f t="shared" si="51"/>
        <v>0</v>
      </c>
      <c r="N123" s="11">
        <f t="shared" si="51"/>
        <v>0</v>
      </c>
      <c r="O123" s="11">
        <f t="shared" si="51"/>
        <v>0</v>
      </c>
      <c r="P123" s="11">
        <f t="shared" si="51"/>
        <v>0</v>
      </c>
      <c r="Q123" s="11">
        <f t="shared" si="51"/>
        <v>0</v>
      </c>
      <c r="R123" s="11">
        <f t="shared" si="51"/>
        <v>0</v>
      </c>
      <c r="S123" s="11">
        <f t="shared" si="51"/>
        <v>0</v>
      </c>
      <c r="T123" s="14">
        <f t="shared" si="53"/>
        <v>0</v>
      </c>
    </row>
    <row r="124" spans="1:20" x14ac:dyDescent="0.25">
      <c r="A124" t="s">
        <v>5</v>
      </c>
      <c r="B124" s="11">
        <f t="shared" si="52"/>
        <v>0</v>
      </c>
      <c r="C124" s="11">
        <f t="shared" si="51"/>
        <v>0</v>
      </c>
      <c r="D124" s="11">
        <f t="shared" si="51"/>
        <v>0</v>
      </c>
      <c r="E124" s="11">
        <f t="shared" si="51"/>
        <v>0</v>
      </c>
      <c r="F124" s="11">
        <f t="shared" si="51"/>
        <v>0</v>
      </c>
      <c r="G124" s="11">
        <f t="shared" si="51"/>
        <v>0</v>
      </c>
      <c r="H124" s="11">
        <f t="shared" si="51"/>
        <v>23695.784046102519</v>
      </c>
      <c r="I124" s="11">
        <f t="shared" si="51"/>
        <v>23555.572306184753</v>
      </c>
      <c r="J124" s="11">
        <f t="shared" si="51"/>
        <v>0</v>
      </c>
      <c r="K124" s="11">
        <f t="shared" si="51"/>
        <v>0</v>
      </c>
      <c r="L124" s="11">
        <f t="shared" si="51"/>
        <v>0</v>
      </c>
      <c r="M124" s="11">
        <f t="shared" si="51"/>
        <v>0</v>
      </c>
      <c r="N124" s="11">
        <f t="shared" si="51"/>
        <v>45734.217679436282</v>
      </c>
      <c r="O124" s="11">
        <f t="shared" si="51"/>
        <v>612134.91355553176</v>
      </c>
      <c r="P124" s="11">
        <f t="shared" si="51"/>
        <v>124402.86624203823</v>
      </c>
      <c r="Q124" s="11">
        <f t="shared" si="51"/>
        <v>331573.07817591308</v>
      </c>
      <c r="R124" s="11">
        <f t="shared" si="51"/>
        <v>411816.38480122993</v>
      </c>
      <c r="S124" s="11">
        <f t="shared" si="51"/>
        <v>62445.360309728982</v>
      </c>
      <c r="T124" s="11">
        <f t="shared" si="53"/>
        <v>1635358.1771161654</v>
      </c>
    </row>
    <row r="125" spans="1:20" x14ac:dyDescent="0.25">
      <c r="A125" t="s">
        <v>6</v>
      </c>
      <c r="B125" s="11">
        <f t="shared" si="52"/>
        <v>0</v>
      </c>
      <c r="C125" s="11">
        <f t="shared" si="51"/>
        <v>0</v>
      </c>
      <c r="D125" s="11">
        <f t="shared" si="51"/>
        <v>0</v>
      </c>
      <c r="E125" s="11">
        <f t="shared" si="51"/>
        <v>0</v>
      </c>
      <c r="F125" s="11">
        <f t="shared" si="51"/>
        <v>0</v>
      </c>
      <c r="G125" s="11">
        <f t="shared" si="51"/>
        <v>0</v>
      </c>
      <c r="H125" s="11">
        <f t="shared" si="51"/>
        <v>23695.784046102519</v>
      </c>
      <c r="I125" s="11">
        <f t="shared" si="51"/>
        <v>0</v>
      </c>
      <c r="J125" s="11">
        <f t="shared" si="51"/>
        <v>0</v>
      </c>
      <c r="K125" s="11">
        <f t="shared" si="51"/>
        <v>0</v>
      </c>
      <c r="L125" s="11">
        <f t="shared" si="51"/>
        <v>65616.797900262463</v>
      </c>
      <c r="M125" s="11">
        <f t="shared" si="51"/>
        <v>0</v>
      </c>
      <c r="N125" s="11">
        <f t="shared" si="51"/>
        <v>0</v>
      </c>
      <c r="O125" s="11">
        <f t="shared" si="51"/>
        <v>0</v>
      </c>
      <c r="P125" s="11">
        <f t="shared" si="51"/>
        <v>0</v>
      </c>
      <c r="Q125" s="11">
        <f t="shared" si="51"/>
        <v>0</v>
      </c>
      <c r="R125" s="11">
        <f t="shared" si="51"/>
        <v>0</v>
      </c>
      <c r="S125" s="11">
        <f t="shared" si="51"/>
        <v>0</v>
      </c>
      <c r="T125" s="11">
        <f t="shared" si="53"/>
        <v>89312.581946364982</v>
      </c>
    </row>
    <row r="126" spans="1:20" x14ac:dyDescent="0.25">
      <c r="A126" t="s">
        <v>7</v>
      </c>
      <c r="B126" s="11">
        <f t="shared" si="52"/>
        <v>0</v>
      </c>
      <c r="C126" s="11">
        <f t="shared" si="51"/>
        <v>117085.05058074187</v>
      </c>
      <c r="D126" s="11">
        <f t="shared" si="51"/>
        <v>0</v>
      </c>
      <c r="E126" s="11">
        <f t="shared" si="51"/>
        <v>0</v>
      </c>
      <c r="F126" s="11">
        <f t="shared" si="51"/>
        <v>0</v>
      </c>
      <c r="G126" s="11">
        <f t="shared" si="51"/>
        <v>0</v>
      </c>
      <c r="H126" s="11">
        <f t="shared" si="51"/>
        <v>0</v>
      </c>
      <c r="I126" s="11">
        <f t="shared" si="51"/>
        <v>0</v>
      </c>
      <c r="J126" s="11">
        <f t="shared" si="51"/>
        <v>0</v>
      </c>
      <c r="K126" s="11">
        <f t="shared" si="51"/>
        <v>0</v>
      </c>
      <c r="L126" s="11">
        <f t="shared" si="51"/>
        <v>0</v>
      </c>
      <c r="M126" s="11">
        <f t="shared" si="51"/>
        <v>0</v>
      </c>
      <c r="N126" s="11">
        <f t="shared" si="51"/>
        <v>0</v>
      </c>
      <c r="O126" s="11">
        <f t="shared" si="51"/>
        <v>0</v>
      </c>
      <c r="P126" s="11">
        <f t="shared" si="51"/>
        <v>0</v>
      </c>
      <c r="Q126" s="11">
        <f t="shared" si="51"/>
        <v>0</v>
      </c>
      <c r="R126" s="11">
        <f t="shared" si="51"/>
        <v>0</v>
      </c>
      <c r="S126" s="11">
        <f t="shared" si="51"/>
        <v>0</v>
      </c>
      <c r="T126" s="11">
        <f t="shared" si="53"/>
        <v>117085.05058074187</v>
      </c>
    </row>
    <row r="127" spans="1:20" s="1" customFormat="1" x14ac:dyDescent="0.25">
      <c r="A127" s="1" t="s">
        <v>8</v>
      </c>
      <c r="B127" s="11">
        <f t="shared" si="52"/>
        <v>0</v>
      </c>
      <c r="C127" s="11">
        <f t="shared" si="51"/>
        <v>0</v>
      </c>
      <c r="D127" s="11">
        <f t="shared" si="51"/>
        <v>0</v>
      </c>
      <c r="E127" s="11">
        <f t="shared" si="51"/>
        <v>0</v>
      </c>
      <c r="F127" s="11">
        <f t="shared" si="51"/>
        <v>0</v>
      </c>
      <c r="G127" s="11">
        <f t="shared" si="51"/>
        <v>0</v>
      </c>
      <c r="H127" s="11">
        <f t="shared" si="51"/>
        <v>0</v>
      </c>
      <c r="I127" s="11">
        <f t="shared" si="51"/>
        <v>0</v>
      </c>
      <c r="J127" s="11">
        <f t="shared" si="51"/>
        <v>0</v>
      </c>
      <c r="K127" s="11">
        <f t="shared" si="51"/>
        <v>0</v>
      </c>
      <c r="L127" s="11">
        <f t="shared" si="51"/>
        <v>0</v>
      </c>
      <c r="M127" s="11">
        <f t="shared" si="51"/>
        <v>0</v>
      </c>
      <c r="N127" s="11">
        <f t="shared" si="51"/>
        <v>0</v>
      </c>
      <c r="O127" s="11">
        <f t="shared" si="51"/>
        <v>0</v>
      </c>
      <c r="P127" s="11">
        <f t="shared" si="51"/>
        <v>0</v>
      </c>
      <c r="Q127" s="11">
        <f t="shared" si="51"/>
        <v>0</v>
      </c>
      <c r="R127" s="11">
        <f t="shared" si="51"/>
        <v>0</v>
      </c>
      <c r="S127" s="11">
        <f t="shared" si="51"/>
        <v>0</v>
      </c>
      <c r="T127" s="14">
        <f t="shared" si="53"/>
        <v>0</v>
      </c>
    </row>
    <row r="128" spans="1:20" x14ac:dyDescent="0.25">
      <c r="A128" t="s">
        <v>9</v>
      </c>
      <c r="B128" s="11">
        <f t="shared" si="52"/>
        <v>656167.97900262475</v>
      </c>
      <c r="C128" s="11">
        <f t="shared" si="51"/>
        <v>3395466.4668415138</v>
      </c>
      <c r="D128" s="11">
        <f t="shared" si="51"/>
        <v>99471.923452773917</v>
      </c>
      <c r="E128" s="11">
        <f t="shared" si="51"/>
        <v>2755905.511811024</v>
      </c>
      <c r="F128" s="11">
        <f t="shared" si="51"/>
        <v>3996261.9580453979</v>
      </c>
      <c r="G128" s="11">
        <f t="shared" si="51"/>
        <v>344488.18897637801</v>
      </c>
      <c r="H128" s="11">
        <f t="shared" si="51"/>
        <v>4502198.9687594781</v>
      </c>
      <c r="I128" s="11">
        <f t="shared" si="51"/>
        <v>871556.17532883584</v>
      </c>
      <c r="J128" s="11">
        <f t="shared" si="51"/>
        <v>1131889.7637795277</v>
      </c>
      <c r="K128" s="11">
        <f t="shared" si="51"/>
        <v>0</v>
      </c>
      <c r="L128" s="11">
        <f t="shared" si="51"/>
        <v>40944881.889763787</v>
      </c>
      <c r="M128" s="11">
        <f t="shared" si="51"/>
        <v>238732.61628665737</v>
      </c>
      <c r="N128" s="11">
        <f t="shared" si="51"/>
        <v>1417760.7480625247</v>
      </c>
      <c r="O128" s="11">
        <f t="shared" si="51"/>
        <v>30974026.625909906</v>
      </c>
      <c r="P128" s="11">
        <f t="shared" si="51"/>
        <v>11030387.473460723</v>
      </c>
      <c r="Q128" s="11">
        <f t="shared" si="51"/>
        <v>4724916.3640067615</v>
      </c>
      <c r="R128" s="11">
        <f t="shared" si="51"/>
        <v>3340288.4544988652</v>
      </c>
      <c r="S128" s="11">
        <f t="shared" si="51"/>
        <v>3715498.9384288741</v>
      </c>
      <c r="T128" s="11">
        <f t="shared" si="53"/>
        <v>114139900.04641566</v>
      </c>
    </row>
    <row r="129" spans="1:20" x14ac:dyDescent="0.25">
      <c r="A129" t="s">
        <v>10</v>
      </c>
      <c r="B129" s="11">
        <f t="shared" si="52"/>
        <v>262467.19160104985</v>
      </c>
      <c r="C129" s="11">
        <f t="shared" si="51"/>
        <v>351255.15174222557</v>
      </c>
      <c r="D129" s="11">
        <f t="shared" si="51"/>
        <v>0</v>
      </c>
      <c r="E129" s="11">
        <f t="shared" si="51"/>
        <v>0</v>
      </c>
      <c r="F129" s="11">
        <f t="shared" si="51"/>
        <v>276664.28940314293</v>
      </c>
      <c r="G129" s="11">
        <f t="shared" si="51"/>
        <v>0</v>
      </c>
      <c r="H129" s="11">
        <f t="shared" si="51"/>
        <v>213262.05641492264</v>
      </c>
      <c r="I129" s="11">
        <f t="shared" si="51"/>
        <v>329778.01228658657</v>
      </c>
      <c r="J129" s="11">
        <f t="shared" si="51"/>
        <v>0</v>
      </c>
      <c r="K129" s="11">
        <f t="shared" si="51"/>
        <v>0</v>
      </c>
      <c r="L129" s="11">
        <f t="shared" si="51"/>
        <v>590551.18110236223</v>
      </c>
      <c r="M129" s="11">
        <f t="shared" si="51"/>
        <v>79577.538762219134</v>
      </c>
      <c r="N129" s="11">
        <f t="shared" si="51"/>
        <v>3109926.8022016673</v>
      </c>
      <c r="O129" s="11">
        <f t="shared" si="51"/>
        <v>1346696.8098221698</v>
      </c>
      <c r="P129" s="11">
        <f t="shared" si="51"/>
        <v>622014.33121019113</v>
      </c>
      <c r="Q129" s="11">
        <f t="shared" si="51"/>
        <v>5346615.8855865989</v>
      </c>
      <c r="R129" s="11">
        <f t="shared" si="51"/>
        <v>11119042.38963321</v>
      </c>
      <c r="S129" s="11">
        <f t="shared" si="51"/>
        <v>1248907.2061945798</v>
      </c>
      <c r="T129" s="11">
        <f t="shared" si="53"/>
        <v>24896758.845960926</v>
      </c>
    </row>
    <row r="130" spans="1:20" x14ac:dyDescent="0.25">
      <c r="A130" t="s">
        <v>40</v>
      </c>
      <c r="B130" s="11">
        <f t="shared" si="52"/>
        <v>0</v>
      </c>
      <c r="C130" s="11">
        <f t="shared" si="51"/>
        <v>0</v>
      </c>
      <c r="D130" s="11">
        <f t="shared" si="51"/>
        <v>0</v>
      </c>
      <c r="E130" s="11">
        <f t="shared" si="51"/>
        <v>0</v>
      </c>
      <c r="F130" s="11">
        <f t="shared" si="51"/>
        <v>0</v>
      </c>
      <c r="G130" s="11">
        <f t="shared" si="51"/>
        <v>0</v>
      </c>
      <c r="H130" s="11">
        <f t="shared" si="51"/>
        <v>0</v>
      </c>
      <c r="I130" s="11">
        <f t="shared" si="51"/>
        <v>0</v>
      </c>
      <c r="J130" s="11">
        <f t="shared" si="51"/>
        <v>0</v>
      </c>
      <c r="K130" s="11">
        <f t="shared" si="51"/>
        <v>0</v>
      </c>
      <c r="L130" s="11">
        <f t="shared" si="51"/>
        <v>0</v>
      </c>
      <c r="M130" s="11">
        <f t="shared" si="51"/>
        <v>0</v>
      </c>
      <c r="N130" s="11">
        <f t="shared" si="51"/>
        <v>365873.74143549026</v>
      </c>
      <c r="O130" s="11">
        <f t="shared" si="51"/>
        <v>0</v>
      </c>
      <c r="P130" s="11">
        <f t="shared" si="51"/>
        <v>0</v>
      </c>
      <c r="Q130" s="11">
        <f t="shared" si="51"/>
        <v>0</v>
      </c>
      <c r="R130" s="11">
        <f t="shared" si="51"/>
        <v>0</v>
      </c>
      <c r="S130" s="11">
        <f t="shared" si="51"/>
        <v>31222.680154864491</v>
      </c>
      <c r="T130" s="11">
        <f t="shared" si="53"/>
        <v>397096.42159035476</v>
      </c>
    </row>
    <row r="131" spans="1:20" x14ac:dyDescent="0.25">
      <c r="A131" t="s">
        <v>11</v>
      </c>
      <c r="B131" s="11">
        <f t="shared" si="52"/>
        <v>0</v>
      </c>
      <c r="C131" s="11">
        <f t="shared" si="51"/>
        <v>0</v>
      </c>
      <c r="D131" s="11">
        <f t="shared" si="51"/>
        <v>0</v>
      </c>
      <c r="E131" s="11">
        <f t="shared" si="51"/>
        <v>0</v>
      </c>
      <c r="F131" s="11">
        <f t="shared" si="51"/>
        <v>30740.476600349219</v>
      </c>
      <c r="G131" s="11">
        <f t="shared" si="51"/>
        <v>0</v>
      </c>
      <c r="H131" s="11">
        <f t="shared" si="51"/>
        <v>0</v>
      </c>
      <c r="I131" s="11">
        <f t="shared" si="51"/>
        <v>0</v>
      </c>
      <c r="J131" s="11">
        <f t="shared" si="51"/>
        <v>0</v>
      </c>
      <c r="K131" s="11">
        <f t="shared" si="51"/>
        <v>0</v>
      </c>
      <c r="L131" s="11">
        <f t="shared" si="51"/>
        <v>0</v>
      </c>
      <c r="M131" s="11">
        <f t="shared" si="51"/>
        <v>0</v>
      </c>
      <c r="N131" s="11">
        <f t="shared" si="51"/>
        <v>0</v>
      </c>
      <c r="O131" s="11">
        <f t="shared" si="51"/>
        <v>0</v>
      </c>
      <c r="P131" s="11">
        <f t="shared" si="51"/>
        <v>207338.110403397</v>
      </c>
      <c r="Q131" s="11">
        <f t="shared" si="51"/>
        <v>0</v>
      </c>
      <c r="R131" s="11">
        <f t="shared" si="51"/>
        <v>0</v>
      </c>
      <c r="S131" s="11">
        <f t="shared" si="51"/>
        <v>0</v>
      </c>
      <c r="T131" s="11">
        <f t="shared" si="53"/>
        <v>238078.58700374622</v>
      </c>
    </row>
    <row r="132" spans="1:20" x14ac:dyDescent="0.25">
      <c r="A132" t="s">
        <v>41</v>
      </c>
      <c r="B132" s="11">
        <f t="shared" si="52"/>
        <v>0</v>
      </c>
      <c r="C132" s="11">
        <f t="shared" si="51"/>
        <v>0</v>
      </c>
      <c r="D132" s="11">
        <f t="shared" si="51"/>
        <v>0</v>
      </c>
      <c r="E132" s="11">
        <f t="shared" si="51"/>
        <v>0</v>
      </c>
      <c r="F132" s="11">
        <f t="shared" si="51"/>
        <v>0</v>
      </c>
      <c r="G132" s="11">
        <f t="shared" si="51"/>
        <v>0</v>
      </c>
      <c r="H132" s="11">
        <f t="shared" si="51"/>
        <v>0</v>
      </c>
      <c r="I132" s="11">
        <f t="shared" si="51"/>
        <v>0</v>
      </c>
      <c r="J132" s="11">
        <f t="shared" si="51"/>
        <v>0</v>
      </c>
      <c r="K132" s="11">
        <f t="shared" si="51"/>
        <v>0</v>
      </c>
      <c r="L132" s="11">
        <f t="shared" si="51"/>
        <v>0</v>
      </c>
      <c r="M132" s="11">
        <f t="shared" si="51"/>
        <v>0</v>
      </c>
      <c r="N132" s="11">
        <f t="shared" si="51"/>
        <v>0</v>
      </c>
      <c r="O132" s="11">
        <f t="shared" si="51"/>
        <v>0</v>
      </c>
      <c r="P132" s="11">
        <f t="shared" si="51"/>
        <v>0</v>
      </c>
      <c r="Q132" s="11">
        <f t="shared" si="51"/>
        <v>124339.90431596739</v>
      </c>
      <c r="R132" s="11">
        <f t="shared" ref="C132:S147" si="54">(R73*R$111*1000)/(R$112)</f>
        <v>91514.752178051087</v>
      </c>
      <c r="S132" s="11">
        <f t="shared" si="54"/>
        <v>0</v>
      </c>
      <c r="T132" s="11">
        <f t="shared" si="53"/>
        <v>215854.65649401848</v>
      </c>
    </row>
    <row r="133" spans="1:20" x14ac:dyDescent="0.25">
      <c r="A133" t="s">
        <v>12</v>
      </c>
      <c r="B133" s="11">
        <f t="shared" si="52"/>
        <v>0</v>
      </c>
      <c r="C133" s="11">
        <f t="shared" si="54"/>
        <v>234170.10116148373</v>
      </c>
      <c r="D133" s="11">
        <f t="shared" si="54"/>
        <v>0</v>
      </c>
      <c r="E133" s="11">
        <f t="shared" si="54"/>
        <v>262467.19160104985</v>
      </c>
      <c r="F133" s="11">
        <f t="shared" si="54"/>
        <v>276664.28940314293</v>
      </c>
      <c r="G133" s="11">
        <f t="shared" si="54"/>
        <v>0</v>
      </c>
      <c r="H133" s="11">
        <f t="shared" si="54"/>
        <v>94783.136184410076</v>
      </c>
      <c r="I133" s="11">
        <f t="shared" si="54"/>
        <v>117777.86153092375</v>
      </c>
      <c r="J133" s="11">
        <f t="shared" si="54"/>
        <v>98425.196850393695</v>
      </c>
      <c r="K133" s="11">
        <f t="shared" si="54"/>
        <v>0</v>
      </c>
      <c r="L133" s="11">
        <f t="shared" si="54"/>
        <v>65616.797900262463</v>
      </c>
      <c r="M133" s="11">
        <f t="shared" si="54"/>
        <v>79577.538762219134</v>
      </c>
      <c r="N133" s="11">
        <f t="shared" si="54"/>
        <v>320139.523756054</v>
      </c>
      <c r="O133" s="11">
        <f t="shared" si="54"/>
        <v>0</v>
      </c>
      <c r="P133" s="11">
        <f t="shared" si="54"/>
        <v>663481.95329087053</v>
      </c>
      <c r="Q133" s="11">
        <f t="shared" si="54"/>
        <v>0</v>
      </c>
      <c r="R133" s="11">
        <f t="shared" si="54"/>
        <v>1418478.6587597919</v>
      </c>
      <c r="S133" s="11">
        <f t="shared" si="54"/>
        <v>405894.84201323841</v>
      </c>
      <c r="T133" s="11">
        <f t="shared" si="53"/>
        <v>4037477.0912138405</v>
      </c>
    </row>
    <row r="134" spans="1:20" x14ac:dyDescent="0.25">
      <c r="A134" t="s">
        <v>13</v>
      </c>
      <c r="B134" s="11">
        <f t="shared" si="52"/>
        <v>0</v>
      </c>
      <c r="C134" s="11">
        <f t="shared" si="54"/>
        <v>0</v>
      </c>
      <c r="D134" s="11">
        <f t="shared" si="54"/>
        <v>0</v>
      </c>
      <c r="E134" s="11">
        <f t="shared" si="54"/>
        <v>262467.19160104985</v>
      </c>
      <c r="F134" s="11">
        <f t="shared" si="54"/>
        <v>0</v>
      </c>
      <c r="G134" s="11">
        <f t="shared" si="54"/>
        <v>295275.59055118111</v>
      </c>
      <c r="H134" s="11">
        <f t="shared" si="54"/>
        <v>0</v>
      </c>
      <c r="I134" s="11">
        <f t="shared" si="54"/>
        <v>0</v>
      </c>
      <c r="J134" s="11">
        <f t="shared" si="54"/>
        <v>0</v>
      </c>
      <c r="K134" s="11">
        <f t="shared" si="54"/>
        <v>0</v>
      </c>
      <c r="L134" s="11">
        <f t="shared" si="54"/>
        <v>0</v>
      </c>
      <c r="M134" s="11">
        <f t="shared" si="54"/>
        <v>0</v>
      </c>
      <c r="N134" s="11">
        <f t="shared" si="54"/>
        <v>0</v>
      </c>
      <c r="O134" s="11">
        <f t="shared" si="54"/>
        <v>0</v>
      </c>
      <c r="P134" s="11">
        <f t="shared" si="54"/>
        <v>0</v>
      </c>
      <c r="Q134" s="11">
        <f t="shared" si="54"/>
        <v>0</v>
      </c>
      <c r="R134" s="11">
        <f t="shared" si="54"/>
        <v>0</v>
      </c>
      <c r="S134" s="11">
        <f t="shared" si="54"/>
        <v>0</v>
      </c>
      <c r="T134" s="11">
        <f t="shared" si="53"/>
        <v>557742.78215223097</v>
      </c>
    </row>
    <row r="135" spans="1:20" x14ac:dyDescent="0.25">
      <c r="A135" t="s">
        <v>14</v>
      </c>
      <c r="B135" s="11">
        <f t="shared" si="52"/>
        <v>0</v>
      </c>
      <c r="C135" s="11">
        <f t="shared" si="54"/>
        <v>0</v>
      </c>
      <c r="D135" s="11">
        <f t="shared" si="54"/>
        <v>0</v>
      </c>
      <c r="E135" s="11">
        <f t="shared" si="54"/>
        <v>0</v>
      </c>
      <c r="F135" s="11">
        <f t="shared" si="54"/>
        <v>0</v>
      </c>
      <c r="G135" s="11">
        <f t="shared" si="54"/>
        <v>0</v>
      </c>
      <c r="H135" s="11">
        <f t="shared" si="54"/>
        <v>0</v>
      </c>
      <c r="I135" s="11">
        <f t="shared" si="54"/>
        <v>0</v>
      </c>
      <c r="J135" s="11">
        <f t="shared" si="54"/>
        <v>0</v>
      </c>
      <c r="K135" s="11">
        <f t="shared" si="54"/>
        <v>0</v>
      </c>
      <c r="L135" s="11">
        <f t="shared" si="54"/>
        <v>0</v>
      </c>
      <c r="M135" s="11">
        <f t="shared" si="54"/>
        <v>0</v>
      </c>
      <c r="N135" s="11">
        <f t="shared" si="54"/>
        <v>0</v>
      </c>
      <c r="O135" s="11">
        <f t="shared" si="54"/>
        <v>0</v>
      </c>
      <c r="P135" s="11">
        <f t="shared" si="54"/>
        <v>0</v>
      </c>
      <c r="Q135" s="11">
        <f t="shared" si="54"/>
        <v>0</v>
      </c>
      <c r="R135" s="11">
        <f t="shared" si="54"/>
        <v>0</v>
      </c>
      <c r="S135" s="11">
        <f t="shared" si="54"/>
        <v>0</v>
      </c>
      <c r="T135" s="11">
        <f t="shared" si="53"/>
        <v>0</v>
      </c>
    </row>
    <row r="136" spans="1:20" x14ac:dyDescent="0.25">
      <c r="A136" t="s">
        <v>15</v>
      </c>
      <c r="B136" s="11">
        <f t="shared" si="52"/>
        <v>0</v>
      </c>
      <c r="C136" s="11">
        <f t="shared" si="54"/>
        <v>0</v>
      </c>
      <c r="D136" s="11">
        <f t="shared" si="54"/>
        <v>19894.384690554783</v>
      </c>
      <c r="E136" s="11">
        <f t="shared" si="54"/>
        <v>787401.57480314956</v>
      </c>
      <c r="F136" s="11">
        <f t="shared" si="54"/>
        <v>61480.953200698437</v>
      </c>
      <c r="G136" s="11">
        <f t="shared" si="54"/>
        <v>295275.59055118111</v>
      </c>
      <c r="H136" s="11">
        <f t="shared" si="54"/>
        <v>0</v>
      </c>
      <c r="I136" s="11">
        <f t="shared" si="54"/>
        <v>70666.716918554259</v>
      </c>
      <c r="J136" s="11">
        <f t="shared" si="54"/>
        <v>98425.196850393695</v>
      </c>
      <c r="K136" s="11">
        <f t="shared" si="54"/>
        <v>0</v>
      </c>
      <c r="L136" s="11">
        <f t="shared" si="54"/>
        <v>131233.59580052493</v>
      </c>
      <c r="M136" s="11">
        <f t="shared" si="54"/>
        <v>0</v>
      </c>
      <c r="N136" s="11">
        <f t="shared" si="54"/>
        <v>0</v>
      </c>
      <c r="O136" s="11">
        <f t="shared" si="54"/>
        <v>0</v>
      </c>
      <c r="P136" s="11">
        <f t="shared" si="54"/>
        <v>124402.86624203823</v>
      </c>
      <c r="Q136" s="11">
        <f t="shared" si="54"/>
        <v>0</v>
      </c>
      <c r="R136" s="11">
        <f t="shared" si="54"/>
        <v>274544.25653415325</v>
      </c>
      <c r="S136" s="11">
        <f t="shared" si="54"/>
        <v>0</v>
      </c>
      <c r="T136" s="11">
        <f t="shared" si="53"/>
        <v>1863325.1355912485</v>
      </c>
    </row>
    <row r="137" spans="1:20" x14ac:dyDescent="0.25">
      <c r="A137" t="s">
        <v>16</v>
      </c>
      <c r="B137" s="11">
        <f t="shared" si="52"/>
        <v>0</v>
      </c>
      <c r="C137" s="11">
        <f t="shared" si="54"/>
        <v>0</v>
      </c>
      <c r="D137" s="11">
        <f t="shared" si="54"/>
        <v>0</v>
      </c>
      <c r="E137" s="11">
        <f t="shared" si="54"/>
        <v>0</v>
      </c>
      <c r="F137" s="11">
        <f t="shared" si="54"/>
        <v>30740.476600349219</v>
      </c>
      <c r="G137" s="11">
        <f t="shared" si="54"/>
        <v>0</v>
      </c>
      <c r="H137" s="11">
        <f t="shared" si="54"/>
        <v>0</v>
      </c>
      <c r="I137" s="11">
        <f t="shared" si="54"/>
        <v>47111.144612369506</v>
      </c>
      <c r="J137" s="11">
        <f t="shared" si="54"/>
        <v>24606.299212598424</v>
      </c>
      <c r="K137" s="11">
        <f t="shared" si="54"/>
        <v>41446.634771989135</v>
      </c>
      <c r="L137" s="11">
        <f t="shared" si="54"/>
        <v>328083.98950131238</v>
      </c>
      <c r="M137" s="11">
        <f t="shared" si="54"/>
        <v>0</v>
      </c>
      <c r="N137" s="11">
        <f t="shared" si="54"/>
        <v>0</v>
      </c>
      <c r="O137" s="11">
        <f t="shared" si="54"/>
        <v>244853.9654222127</v>
      </c>
      <c r="P137" s="11">
        <f t="shared" si="54"/>
        <v>0</v>
      </c>
      <c r="Q137" s="11">
        <f t="shared" si="54"/>
        <v>82893.269543978269</v>
      </c>
      <c r="R137" s="11">
        <f t="shared" si="54"/>
        <v>1372721.2826707666</v>
      </c>
      <c r="S137" s="11">
        <f t="shared" si="54"/>
        <v>93668.040464593476</v>
      </c>
      <c r="T137" s="11">
        <f t="shared" si="53"/>
        <v>2266125.1028001695</v>
      </c>
    </row>
    <row r="138" spans="1:20" x14ac:dyDescent="0.25">
      <c r="A138" t="s">
        <v>17</v>
      </c>
      <c r="B138" s="11">
        <f t="shared" si="52"/>
        <v>0</v>
      </c>
      <c r="C138" s="11">
        <f t="shared" si="54"/>
        <v>0</v>
      </c>
      <c r="D138" s="11">
        <f t="shared" si="54"/>
        <v>0</v>
      </c>
      <c r="E138" s="11">
        <f t="shared" si="54"/>
        <v>0</v>
      </c>
      <c r="F138" s="11">
        <f t="shared" si="54"/>
        <v>0</v>
      </c>
      <c r="G138" s="11">
        <f t="shared" si="54"/>
        <v>0</v>
      </c>
      <c r="H138" s="11">
        <f t="shared" si="54"/>
        <v>0</v>
      </c>
      <c r="I138" s="11">
        <f t="shared" si="54"/>
        <v>0</v>
      </c>
      <c r="J138" s="11">
        <f t="shared" si="54"/>
        <v>24606.299212598424</v>
      </c>
      <c r="K138" s="11">
        <f t="shared" si="54"/>
        <v>0</v>
      </c>
      <c r="L138" s="11">
        <f t="shared" si="54"/>
        <v>196850.39370078739</v>
      </c>
      <c r="M138" s="11">
        <f t="shared" si="54"/>
        <v>0</v>
      </c>
      <c r="N138" s="11">
        <f t="shared" si="54"/>
        <v>0</v>
      </c>
      <c r="O138" s="11">
        <f t="shared" si="54"/>
        <v>0</v>
      </c>
      <c r="P138" s="11">
        <f t="shared" si="54"/>
        <v>0</v>
      </c>
      <c r="Q138" s="11">
        <f t="shared" si="54"/>
        <v>0</v>
      </c>
      <c r="R138" s="11">
        <f t="shared" si="54"/>
        <v>0</v>
      </c>
      <c r="S138" s="11">
        <f t="shared" si="54"/>
        <v>0</v>
      </c>
      <c r="T138" s="11">
        <f t="shared" si="53"/>
        <v>221456.69291338581</v>
      </c>
    </row>
    <row r="139" spans="1:20" x14ac:dyDescent="0.25">
      <c r="A139" t="s">
        <v>18</v>
      </c>
      <c r="B139" s="11">
        <f t="shared" si="52"/>
        <v>0</v>
      </c>
      <c r="C139" s="11">
        <f t="shared" si="54"/>
        <v>0</v>
      </c>
      <c r="D139" s="11">
        <f t="shared" si="54"/>
        <v>0</v>
      </c>
      <c r="E139" s="11">
        <f t="shared" si="54"/>
        <v>656167.97900262475</v>
      </c>
      <c r="F139" s="11">
        <f t="shared" si="54"/>
        <v>0</v>
      </c>
      <c r="G139" s="11">
        <f t="shared" si="54"/>
        <v>0</v>
      </c>
      <c r="H139" s="11">
        <f t="shared" si="54"/>
        <v>0</v>
      </c>
      <c r="I139" s="11">
        <f t="shared" si="54"/>
        <v>0</v>
      </c>
      <c r="J139" s="11">
        <f t="shared" si="54"/>
        <v>0</v>
      </c>
      <c r="K139" s="11">
        <f t="shared" si="54"/>
        <v>0</v>
      </c>
      <c r="L139" s="11">
        <f t="shared" si="54"/>
        <v>0</v>
      </c>
      <c r="M139" s="11">
        <f t="shared" si="54"/>
        <v>0</v>
      </c>
      <c r="N139" s="11">
        <f t="shared" si="54"/>
        <v>0</v>
      </c>
      <c r="O139" s="11">
        <f t="shared" si="54"/>
        <v>0</v>
      </c>
      <c r="P139" s="11">
        <f t="shared" si="54"/>
        <v>0</v>
      </c>
      <c r="Q139" s="11">
        <f t="shared" si="54"/>
        <v>0</v>
      </c>
      <c r="R139" s="11">
        <f t="shared" si="54"/>
        <v>0</v>
      </c>
      <c r="S139" s="11">
        <f t="shared" si="54"/>
        <v>0</v>
      </c>
      <c r="T139" s="11">
        <f t="shared" si="53"/>
        <v>656167.97900262475</v>
      </c>
    </row>
    <row r="140" spans="1:20" x14ac:dyDescent="0.25">
      <c r="A140" t="s">
        <v>19</v>
      </c>
      <c r="B140" s="11">
        <f t="shared" si="52"/>
        <v>0</v>
      </c>
      <c r="C140" s="11">
        <f t="shared" si="54"/>
        <v>117085.05058074187</v>
      </c>
      <c r="D140" s="11">
        <f t="shared" si="54"/>
        <v>19894.384690554783</v>
      </c>
      <c r="E140" s="11">
        <f t="shared" si="54"/>
        <v>131233.59580052493</v>
      </c>
      <c r="F140" s="11">
        <f t="shared" si="54"/>
        <v>30740.476600349219</v>
      </c>
      <c r="G140" s="11">
        <f t="shared" si="54"/>
        <v>0</v>
      </c>
      <c r="H140" s="11">
        <f t="shared" si="54"/>
        <v>0</v>
      </c>
      <c r="I140" s="11">
        <f t="shared" si="54"/>
        <v>23555.572306184753</v>
      </c>
      <c r="J140" s="11">
        <f t="shared" si="54"/>
        <v>49212.598425196848</v>
      </c>
      <c r="K140" s="11">
        <f t="shared" si="54"/>
        <v>0</v>
      </c>
      <c r="L140" s="11">
        <f t="shared" si="54"/>
        <v>328083.98950131238</v>
      </c>
      <c r="M140" s="11">
        <f t="shared" si="54"/>
        <v>0</v>
      </c>
      <c r="N140" s="11">
        <f t="shared" si="54"/>
        <v>91468.435358872564</v>
      </c>
      <c r="O140" s="11">
        <f t="shared" si="54"/>
        <v>367280.94813331903</v>
      </c>
      <c r="P140" s="11">
        <f t="shared" si="54"/>
        <v>207338.110403397</v>
      </c>
      <c r="Q140" s="11">
        <f t="shared" si="54"/>
        <v>207233.17385994567</v>
      </c>
      <c r="R140" s="11">
        <f t="shared" si="54"/>
        <v>915147.52178051113</v>
      </c>
      <c r="S140" s="11">
        <f t="shared" si="54"/>
        <v>62445.360309728982</v>
      </c>
      <c r="T140" s="11">
        <f t="shared" si="53"/>
        <v>2550719.2177506392</v>
      </c>
    </row>
    <row r="141" spans="1:20" x14ac:dyDescent="0.25">
      <c r="A141" t="s">
        <v>20</v>
      </c>
      <c r="B141" s="11">
        <f t="shared" si="52"/>
        <v>0</v>
      </c>
      <c r="C141" s="11">
        <f t="shared" si="54"/>
        <v>0</v>
      </c>
      <c r="D141" s="11">
        <f t="shared" si="54"/>
        <v>0</v>
      </c>
      <c r="E141" s="11">
        <f t="shared" si="54"/>
        <v>0</v>
      </c>
      <c r="F141" s="11">
        <f t="shared" si="54"/>
        <v>153702.38300174606</v>
      </c>
      <c r="G141" s="11">
        <f t="shared" si="54"/>
        <v>0</v>
      </c>
      <c r="H141" s="11">
        <f t="shared" si="54"/>
        <v>47391.568092205038</v>
      </c>
      <c r="I141" s="11">
        <f t="shared" si="54"/>
        <v>0</v>
      </c>
      <c r="J141" s="11">
        <f t="shared" si="54"/>
        <v>0</v>
      </c>
      <c r="K141" s="11">
        <f t="shared" si="54"/>
        <v>0</v>
      </c>
      <c r="L141" s="11">
        <f t="shared" si="54"/>
        <v>262467.19160104985</v>
      </c>
      <c r="M141" s="11">
        <f t="shared" si="54"/>
        <v>0</v>
      </c>
      <c r="N141" s="11">
        <f t="shared" si="54"/>
        <v>2332445.1016512504</v>
      </c>
      <c r="O141" s="11">
        <f t="shared" si="54"/>
        <v>1224269.8271110635</v>
      </c>
      <c r="P141" s="11">
        <f t="shared" si="54"/>
        <v>456143.84288747347</v>
      </c>
      <c r="Q141" s="11">
        <f t="shared" si="54"/>
        <v>1906545.1995115005</v>
      </c>
      <c r="R141" s="11">
        <f t="shared" si="54"/>
        <v>6039973.6437513726</v>
      </c>
      <c r="S141" s="11">
        <f t="shared" si="54"/>
        <v>686898.9634070188</v>
      </c>
      <c r="T141" s="11">
        <f t="shared" si="53"/>
        <v>13109837.72101468</v>
      </c>
    </row>
    <row r="142" spans="1:20" x14ac:dyDescent="0.25">
      <c r="A142" t="s">
        <v>21</v>
      </c>
      <c r="B142" s="11">
        <f t="shared" si="52"/>
        <v>0</v>
      </c>
      <c r="C142" s="11">
        <f t="shared" si="54"/>
        <v>0</v>
      </c>
      <c r="D142" s="11">
        <f t="shared" si="54"/>
        <v>0</v>
      </c>
      <c r="E142" s="11">
        <f t="shared" si="54"/>
        <v>0</v>
      </c>
      <c r="F142" s="11">
        <f t="shared" si="54"/>
        <v>0</v>
      </c>
      <c r="G142" s="11">
        <f t="shared" si="54"/>
        <v>0</v>
      </c>
      <c r="H142" s="11">
        <f t="shared" si="54"/>
        <v>0</v>
      </c>
      <c r="I142" s="11">
        <f t="shared" si="54"/>
        <v>0</v>
      </c>
      <c r="J142" s="11">
        <f t="shared" si="54"/>
        <v>0</v>
      </c>
      <c r="K142" s="11">
        <f t="shared" si="54"/>
        <v>0</v>
      </c>
      <c r="L142" s="11">
        <f t="shared" si="54"/>
        <v>0</v>
      </c>
      <c r="M142" s="11">
        <f t="shared" si="54"/>
        <v>0</v>
      </c>
      <c r="N142" s="11">
        <f t="shared" si="54"/>
        <v>1143355.441985907</v>
      </c>
      <c r="O142" s="11">
        <f t="shared" si="54"/>
        <v>0</v>
      </c>
      <c r="P142" s="11">
        <f t="shared" si="54"/>
        <v>0</v>
      </c>
      <c r="Q142" s="11">
        <f t="shared" si="54"/>
        <v>331573.07817591308</v>
      </c>
      <c r="R142" s="11">
        <f t="shared" si="54"/>
        <v>0</v>
      </c>
      <c r="S142" s="11">
        <f t="shared" si="54"/>
        <v>0</v>
      </c>
      <c r="T142" s="11">
        <f t="shared" si="53"/>
        <v>1474928.5201618201</v>
      </c>
    </row>
    <row r="143" spans="1:20" x14ac:dyDescent="0.25">
      <c r="A143" t="s">
        <v>22</v>
      </c>
      <c r="B143" s="11">
        <f t="shared" si="52"/>
        <v>0</v>
      </c>
      <c r="C143" s="11">
        <f t="shared" si="54"/>
        <v>0</v>
      </c>
      <c r="D143" s="11">
        <f t="shared" si="54"/>
        <v>0</v>
      </c>
      <c r="E143" s="11">
        <f t="shared" si="54"/>
        <v>0</v>
      </c>
      <c r="F143" s="11">
        <f t="shared" si="54"/>
        <v>61480.953200698437</v>
      </c>
      <c r="G143" s="11">
        <f t="shared" si="54"/>
        <v>0</v>
      </c>
      <c r="H143" s="11">
        <f t="shared" si="54"/>
        <v>0</v>
      </c>
      <c r="I143" s="11">
        <f t="shared" si="54"/>
        <v>0</v>
      </c>
      <c r="J143" s="11">
        <f t="shared" si="54"/>
        <v>0</v>
      </c>
      <c r="K143" s="11">
        <f t="shared" si="54"/>
        <v>0</v>
      </c>
      <c r="L143" s="11">
        <f t="shared" si="54"/>
        <v>0</v>
      </c>
      <c r="M143" s="11">
        <f t="shared" si="54"/>
        <v>0</v>
      </c>
      <c r="N143" s="11">
        <f t="shared" si="54"/>
        <v>0</v>
      </c>
      <c r="O143" s="11">
        <f t="shared" si="54"/>
        <v>0</v>
      </c>
      <c r="P143" s="11">
        <f t="shared" si="54"/>
        <v>0</v>
      </c>
      <c r="Q143" s="11">
        <f t="shared" si="54"/>
        <v>0</v>
      </c>
      <c r="R143" s="11">
        <f t="shared" si="54"/>
        <v>0</v>
      </c>
      <c r="S143" s="11">
        <f t="shared" si="54"/>
        <v>0</v>
      </c>
      <c r="T143" s="11">
        <f t="shared" si="53"/>
        <v>61480.953200698437</v>
      </c>
    </row>
    <row r="144" spans="1:20" x14ac:dyDescent="0.25">
      <c r="A144" t="s">
        <v>23</v>
      </c>
      <c r="B144" s="11">
        <f t="shared" si="52"/>
        <v>131233.59580052493</v>
      </c>
      <c r="C144" s="11">
        <f t="shared" si="54"/>
        <v>0</v>
      </c>
      <c r="D144" s="11">
        <f t="shared" si="54"/>
        <v>0</v>
      </c>
      <c r="E144" s="11">
        <f t="shared" si="54"/>
        <v>524934.38320209971</v>
      </c>
      <c r="F144" s="11">
        <f t="shared" si="54"/>
        <v>0</v>
      </c>
      <c r="G144" s="11">
        <f t="shared" si="54"/>
        <v>147637.79527559056</v>
      </c>
      <c r="H144" s="11">
        <f t="shared" si="54"/>
        <v>0</v>
      </c>
      <c r="I144" s="11">
        <f t="shared" si="54"/>
        <v>0</v>
      </c>
      <c r="J144" s="11">
        <f t="shared" si="54"/>
        <v>73818.897637795279</v>
      </c>
      <c r="K144" s="11">
        <f t="shared" si="54"/>
        <v>20723.317385994567</v>
      </c>
      <c r="L144" s="11">
        <f t="shared" si="54"/>
        <v>131233.59580052493</v>
      </c>
      <c r="M144" s="11">
        <f t="shared" si="54"/>
        <v>0</v>
      </c>
      <c r="N144" s="11">
        <f t="shared" si="54"/>
        <v>1006152.7889475983</v>
      </c>
      <c r="O144" s="11">
        <f t="shared" si="54"/>
        <v>1469123.7925332761</v>
      </c>
      <c r="P144" s="11">
        <f t="shared" si="54"/>
        <v>207338.110403397</v>
      </c>
      <c r="Q144" s="11">
        <f t="shared" si="54"/>
        <v>621699.52157983696</v>
      </c>
      <c r="R144" s="11">
        <f t="shared" si="54"/>
        <v>549088.51306830649</v>
      </c>
      <c r="S144" s="11">
        <f t="shared" si="54"/>
        <v>249781.44123891593</v>
      </c>
      <c r="T144" s="11">
        <f t="shared" si="53"/>
        <v>5132765.7528738603</v>
      </c>
    </row>
    <row r="145" spans="1:20" x14ac:dyDescent="0.25">
      <c r="A145" t="s">
        <v>24</v>
      </c>
      <c r="B145" s="11">
        <f t="shared" si="52"/>
        <v>0</v>
      </c>
      <c r="C145" s="11">
        <f t="shared" si="54"/>
        <v>0</v>
      </c>
      <c r="D145" s="11">
        <f t="shared" si="54"/>
        <v>0</v>
      </c>
      <c r="E145" s="11">
        <f t="shared" si="54"/>
        <v>0</v>
      </c>
      <c r="F145" s="11">
        <f t="shared" si="54"/>
        <v>0</v>
      </c>
      <c r="G145" s="11">
        <f t="shared" si="54"/>
        <v>0</v>
      </c>
      <c r="H145" s="11">
        <f t="shared" si="54"/>
        <v>0</v>
      </c>
      <c r="I145" s="11">
        <f t="shared" si="54"/>
        <v>0</v>
      </c>
      <c r="J145" s="11">
        <f t="shared" si="54"/>
        <v>0</v>
      </c>
      <c r="K145" s="11">
        <f t="shared" si="54"/>
        <v>0</v>
      </c>
      <c r="L145" s="11">
        <f t="shared" si="54"/>
        <v>0</v>
      </c>
      <c r="M145" s="11">
        <f t="shared" si="54"/>
        <v>0</v>
      </c>
      <c r="N145" s="11">
        <f t="shared" si="54"/>
        <v>0</v>
      </c>
      <c r="O145" s="11">
        <f t="shared" si="54"/>
        <v>0</v>
      </c>
      <c r="P145" s="11">
        <f t="shared" si="54"/>
        <v>0</v>
      </c>
      <c r="Q145" s="11">
        <f t="shared" si="54"/>
        <v>0</v>
      </c>
      <c r="R145" s="11">
        <f t="shared" si="54"/>
        <v>0</v>
      </c>
      <c r="S145" s="11">
        <f t="shared" si="54"/>
        <v>0</v>
      </c>
      <c r="T145" s="11">
        <f t="shared" si="53"/>
        <v>0</v>
      </c>
    </row>
    <row r="146" spans="1:20" x14ac:dyDescent="0.25">
      <c r="A146" t="s">
        <v>25</v>
      </c>
      <c r="B146" s="11">
        <f t="shared" si="52"/>
        <v>0</v>
      </c>
      <c r="C146" s="11">
        <f t="shared" si="54"/>
        <v>0</v>
      </c>
      <c r="D146" s="11">
        <f t="shared" si="54"/>
        <v>0</v>
      </c>
      <c r="E146" s="11">
        <f t="shared" si="54"/>
        <v>0</v>
      </c>
      <c r="F146" s="11">
        <f t="shared" si="54"/>
        <v>0</v>
      </c>
      <c r="G146" s="11">
        <f t="shared" si="54"/>
        <v>0</v>
      </c>
      <c r="H146" s="11">
        <f t="shared" si="54"/>
        <v>0</v>
      </c>
      <c r="I146" s="11">
        <f t="shared" si="54"/>
        <v>0</v>
      </c>
      <c r="J146" s="11">
        <f t="shared" si="54"/>
        <v>0</v>
      </c>
      <c r="K146" s="11">
        <f t="shared" si="54"/>
        <v>0</v>
      </c>
      <c r="L146" s="11">
        <f t="shared" si="54"/>
        <v>0</v>
      </c>
      <c r="M146" s="11">
        <f t="shared" si="54"/>
        <v>26525.846254073043</v>
      </c>
      <c r="N146" s="11">
        <f t="shared" si="54"/>
        <v>45734.217679436282</v>
      </c>
      <c r="O146" s="11">
        <f t="shared" si="54"/>
        <v>0</v>
      </c>
      <c r="P146" s="11">
        <f t="shared" si="54"/>
        <v>124402.86624203823</v>
      </c>
      <c r="Q146" s="11">
        <f t="shared" si="54"/>
        <v>207233.17385994567</v>
      </c>
      <c r="R146" s="11">
        <f t="shared" si="54"/>
        <v>228786.88044512778</v>
      </c>
      <c r="S146" s="11">
        <f t="shared" si="54"/>
        <v>0</v>
      </c>
      <c r="T146" s="11">
        <f t="shared" si="53"/>
        <v>632682.98448062106</v>
      </c>
    </row>
    <row r="147" spans="1:20" x14ac:dyDescent="0.25">
      <c r="A147" t="s">
        <v>26</v>
      </c>
      <c r="B147" s="11">
        <f t="shared" si="52"/>
        <v>0</v>
      </c>
      <c r="C147" s="11">
        <f t="shared" si="54"/>
        <v>0</v>
      </c>
      <c r="D147" s="11">
        <f t="shared" si="54"/>
        <v>0</v>
      </c>
      <c r="E147" s="11">
        <f t="shared" si="54"/>
        <v>0</v>
      </c>
      <c r="F147" s="11">
        <f t="shared" si="54"/>
        <v>0</v>
      </c>
      <c r="G147" s="11">
        <f t="shared" si="54"/>
        <v>0</v>
      </c>
      <c r="H147" s="11">
        <f t="shared" si="54"/>
        <v>0</v>
      </c>
      <c r="I147" s="11">
        <f t="shared" si="54"/>
        <v>0</v>
      </c>
      <c r="J147" s="11">
        <f t="shared" si="54"/>
        <v>0</v>
      </c>
      <c r="K147" s="11">
        <f t="shared" si="54"/>
        <v>0</v>
      </c>
      <c r="L147" s="11">
        <f t="shared" si="54"/>
        <v>262467.19160104985</v>
      </c>
      <c r="M147" s="11">
        <f t="shared" si="54"/>
        <v>0</v>
      </c>
      <c r="N147" s="11">
        <f t="shared" si="54"/>
        <v>1372026.5303830886</v>
      </c>
      <c r="O147" s="11">
        <f t="shared" si="54"/>
        <v>856988.87897774449</v>
      </c>
      <c r="P147" s="11">
        <f t="shared" si="54"/>
        <v>414676.22080679401</v>
      </c>
      <c r="Q147" s="11">
        <f t="shared" si="54"/>
        <v>7004481.2764661657</v>
      </c>
      <c r="R147" s="11">
        <f t="shared" ref="C147:S162" si="55">(R88*R$111*1000)/(R$112)</f>
        <v>2425140.9327183543</v>
      </c>
      <c r="S147" s="11">
        <f t="shared" si="55"/>
        <v>281004.12139378046</v>
      </c>
      <c r="T147" s="11">
        <f t="shared" si="53"/>
        <v>12616785.15234698</v>
      </c>
    </row>
    <row r="148" spans="1:20" x14ac:dyDescent="0.25">
      <c r="A148" t="s">
        <v>42</v>
      </c>
      <c r="B148" s="11">
        <f t="shared" si="52"/>
        <v>0</v>
      </c>
      <c r="C148" s="11">
        <f t="shared" si="55"/>
        <v>0</v>
      </c>
      <c r="D148" s="11">
        <f t="shared" si="55"/>
        <v>0</v>
      </c>
      <c r="E148" s="11">
        <f t="shared" si="55"/>
        <v>0</v>
      </c>
      <c r="F148" s="11">
        <f t="shared" si="55"/>
        <v>0</v>
      </c>
      <c r="G148" s="11">
        <f t="shared" si="55"/>
        <v>0</v>
      </c>
      <c r="H148" s="11">
        <f t="shared" si="55"/>
        <v>0</v>
      </c>
      <c r="I148" s="11">
        <f t="shared" si="55"/>
        <v>0</v>
      </c>
      <c r="J148" s="11">
        <f t="shared" si="55"/>
        <v>0</v>
      </c>
      <c r="K148" s="11">
        <f t="shared" si="55"/>
        <v>0</v>
      </c>
      <c r="L148" s="11">
        <f t="shared" si="55"/>
        <v>0</v>
      </c>
      <c r="M148" s="11">
        <f t="shared" si="55"/>
        <v>0</v>
      </c>
      <c r="N148" s="11">
        <f t="shared" si="55"/>
        <v>0</v>
      </c>
      <c r="O148" s="11">
        <f t="shared" si="55"/>
        <v>0</v>
      </c>
      <c r="P148" s="11">
        <f t="shared" si="55"/>
        <v>0</v>
      </c>
      <c r="Q148" s="11">
        <f t="shared" si="55"/>
        <v>0</v>
      </c>
      <c r="R148" s="11">
        <f t="shared" si="55"/>
        <v>0</v>
      </c>
      <c r="S148" s="11">
        <f t="shared" si="55"/>
        <v>0</v>
      </c>
      <c r="T148" s="11">
        <f t="shared" si="53"/>
        <v>0</v>
      </c>
    </row>
    <row r="149" spans="1:20" x14ac:dyDescent="0.25">
      <c r="A149" t="s">
        <v>27</v>
      </c>
      <c r="B149" s="11">
        <f t="shared" si="52"/>
        <v>0</v>
      </c>
      <c r="C149" s="11">
        <f t="shared" si="55"/>
        <v>0</v>
      </c>
      <c r="D149" s="11">
        <f t="shared" si="55"/>
        <v>0</v>
      </c>
      <c r="E149" s="11">
        <f t="shared" si="55"/>
        <v>262467.19160104985</v>
      </c>
      <c r="F149" s="11">
        <f t="shared" si="55"/>
        <v>0</v>
      </c>
      <c r="G149" s="11">
        <f t="shared" si="55"/>
        <v>0</v>
      </c>
      <c r="H149" s="11">
        <f t="shared" si="55"/>
        <v>0</v>
      </c>
      <c r="I149" s="11">
        <f t="shared" si="55"/>
        <v>0</v>
      </c>
      <c r="J149" s="11">
        <f t="shared" si="55"/>
        <v>0</v>
      </c>
      <c r="K149" s="11">
        <f t="shared" si="55"/>
        <v>0</v>
      </c>
      <c r="L149" s="11">
        <f t="shared" si="55"/>
        <v>196850.39370078739</v>
      </c>
      <c r="M149" s="11">
        <f t="shared" si="55"/>
        <v>0</v>
      </c>
      <c r="N149" s="11">
        <f t="shared" si="55"/>
        <v>0</v>
      </c>
      <c r="O149" s="11">
        <f t="shared" si="55"/>
        <v>0</v>
      </c>
      <c r="P149" s="11">
        <f t="shared" si="55"/>
        <v>0</v>
      </c>
      <c r="Q149" s="11">
        <f t="shared" si="55"/>
        <v>0</v>
      </c>
      <c r="R149" s="11">
        <f t="shared" si="55"/>
        <v>137272.12826707662</v>
      </c>
      <c r="S149" s="11">
        <f t="shared" si="55"/>
        <v>93668.040464593476</v>
      </c>
      <c r="T149" s="11">
        <f t="shared" si="53"/>
        <v>690257.75403350731</v>
      </c>
    </row>
    <row r="150" spans="1:20" x14ac:dyDescent="0.25">
      <c r="A150" t="s">
        <v>43</v>
      </c>
      <c r="B150" s="11">
        <f t="shared" si="52"/>
        <v>0</v>
      </c>
      <c r="C150" s="11">
        <f t="shared" si="55"/>
        <v>0</v>
      </c>
      <c r="D150" s="11">
        <f t="shared" si="55"/>
        <v>0</v>
      </c>
      <c r="E150" s="11">
        <f t="shared" si="55"/>
        <v>0</v>
      </c>
      <c r="F150" s="11">
        <f t="shared" si="55"/>
        <v>0</v>
      </c>
      <c r="G150" s="11">
        <f t="shared" si="55"/>
        <v>0</v>
      </c>
      <c r="H150" s="11">
        <f t="shared" si="55"/>
        <v>0</v>
      </c>
      <c r="I150" s="11">
        <f t="shared" si="55"/>
        <v>0</v>
      </c>
      <c r="J150" s="11">
        <f t="shared" si="55"/>
        <v>0</v>
      </c>
      <c r="K150" s="11">
        <f t="shared" si="55"/>
        <v>0</v>
      </c>
      <c r="L150" s="11">
        <f t="shared" si="55"/>
        <v>0</v>
      </c>
      <c r="M150" s="11">
        <f t="shared" si="55"/>
        <v>0</v>
      </c>
      <c r="N150" s="11">
        <f t="shared" si="55"/>
        <v>0</v>
      </c>
      <c r="O150" s="11">
        <f t="shared" si="55"/>
        <v>0</v>
      </c>
      <c r="P150" s="11">
        <f t="shared" si="55"/>
        <v>0</v>
      </c>
      <c r="Q150" s="11">
        <f t="shared" si="55"/>
        <v>0</v>
      </c>
      <c r="R150" s="11">
        <f t="shared" si="55"/>
        <v>869390.14569148549</v>
      </c>
      <c r="S150" s="11">
        <f t="shared" si="55"/>
        <v>0</v>
      </c>
      <c r="T150" s="11">
        <f t="shared" si="53"/>
        <v>869390.14569148549</v>
      </c>
    </row>
    <row r="151" spans="1:20" x14ac:dyDescent="0.25">
      <c r="A151" t="s">
        <v>44</v>
      </c>
      <c r="B151" s="11">
        <f t="shared" si="52"/>
        <v>0</v>
      </c>
      <c r="C151" s="11">
        <f t="shared" si="55"/>
        <v>0</v>
      </c>
      <c r="D151" s="11">
        <f t="shared" si="55"/>
        <v>0</v>
      </c>
      <c r="E151" s="11">
        <f t="shared" si="55"/>
        <v>0</v>
      </c>
      <c r="F151" s="11">
        <f t="shared" si="55"/>
        <v>0</v>
      </c>
      <c r="G151" s="11">
        <f t="shared" si="55"/>
        <v>0</v>
      </c>
      <c r="H151" s="11">
        <f t="shared" si="55"/>
        <v>0</v>
      </c>
      <c r="I151" s="11">
        <f t="shared" si="55"/>
        <v>0</v>
      </c>
      <c r="J151" s="11">
        <f t="shared" si="55"/>
        <v>0</v>
      </c>
      <c r="K151" s="11">
        <f t="shared" si="55"/>
        <v>0</v>
      </c>
      <c r="L151" s="11">
        <f t="shared" si="55"/>
        <v>0</v>
      </c>
      <c r="M151" s="11">
        <f t="shared" si="55"/>
        <v>0</v>
      </c>
      <c r="N151" s="11">
        <f t="shared" si="55"/>
        <v>0</v>
      </c>
      <c r="O151" s="11">
        <f t="shared" si="55"/>
        <v>0</v>
      </c>
      <c r="P151" s="11">
        <f t="shared" si="55"/>
        <v>0</v>
      </c>
      <c r="Q151" s="11">
        <f t="shared" si="55"/>
        <v>0</v>
      </c>
      <c r="R151" s="11">
        <f t="shared" si="55"/>
        <v>320301.63262317888</v>
      </c>
      <c r="S151" s="11">
        <f t="shared" si="55"/>
        <v>0</v>
      </c>
      <c r="T151" s="11">
        <f t="shared" si="53"/>
        <v>320301.63262317888</v>
      </c>
    </row>
    <row r="152" spans="1:20" x14ac:dyDescent="0.25">
      <c r="A152" t="s">
        <v>45</v>
      </c>
      <c r="B152" s="11">
        <f t="shared" si="52"/>
        <v>0</v>
      </c>
      <c r="C152" s="11">
        <f t="shared" si="55"/>
        <v>0</v>
      </c>
      <c r="D152" s="11">
        <f t="shared" si="55"/>
        <v>0</v>
      </c>
      <c r="E152" s="11">
        <f t="shared" si="55"/>
        <v>0</v>
      </c>
      <c r="F152" s="11">
        <f t="shared" si="55"/>
        <v>0</v>
      </c>
      <c r="G152" s="11">
        <f t="shared" si="55"/>
        <v>0</v>
      </c>
      <c r="H152" s="11">
        <f t="shared" si="55"/>
        <v>0</v>
      </c>
      <c r="I152" s="11">
        <f t="shared" si="55"/>
        <v>0</v>
      </c>
      <c r="J152" s="11">
        <f t="shared" si="55"/>
        <v>0</v>
      </c>
      <c r="K152" s="11">
        <f t="shared" si="55"/>
        <v>0</v>
      </c>
      <c r="L152" s="11">
        <f t="shared" si="55"/>
        <v>0</v>
      </c>
      <c r="M152" s="11">
        <f t="shared" si="55"/>
        <v>0</v>
      </c>
      <c r="N152" s="11">
        <f t="shared" si="55"/>
        <v>0</v>
      </c>
      <c r="O152" s="11">
        <f t="shared" si="55"/>
        <v>0</v>
      </c>
      <c r="P152" s="11">
        <f t="shared" si="55"/>
        <v>41467.622080679408</v>
      </c>
      <c r="Q152" s="11">
        <f t="shared" si="55"/>
        <v>0</v>
      </c>
      <c r="R152" s="11">
        <f t="shared" si="55"/>
        <v>0</v>
      </c>
      <c r="S152" s="11">
        <f t="shared" si="55"/>
        <v>0</v>
      </c>
      <c r="T152" s="11">
        <f t="shared" si="53"/>
        <v>41467.622080679408</v>
      </c>
    </row>
    <row r="153" spans="1:20" x14ac:dyDescent="0.25">
      <c r="A153" t="s">
        <v>46</v>
      </c>
      <c r="B153" s="11">
        <f t="shared" si="52"/>
        <v>0</v>
      </c>
      <c r="C153" s="11">
        <f t="shared" si="55"/>
        <v>0</v>
      </c>
      <c r="D153" s="11">
        <f t="shared" si="55"/>
        <v>0</v>
      </c>
      <c r="E153" s="11">
        <f t="shared" si="55"/>
        <v>0</v>
      </c>
      <c r="F153" s="11">
        <f t="shared" si="55"/>
        <v>0</v>
      </c>
      <c r="G153" s="11">
        <f t="shared" si="55"/>
        <v>0</v>
      </c>
      <c r="H153" s="11">
        <f t="shared" si="55"/>
        <v>0</v>
      </c>
      <c r="I153" s="11">
        <f t="shared" si="55"/>
        <v>0</v>
      </c>
      <c r="J153" s="11">
        <f t="shared" si="55"/>
        <v>0</v>
      </c>
      <c r="K153" s="11">
        <f t="shared" si="55"/>
        <v>0</v>
      </c>
      <c r="L153" s="11">
        <f t="shared" si="55"/>
        <v>0</v>
      </c>
      <c r="M153" s="11">
        <f t="shared" si="55"/>
        <v>0</v>
      </c>
      <c r="N153" s="11">
        <f t="shared" si="55"/>
        <v>45734.217679436282</v>
      </c>
      <c r="O153" s="11">
        <f t="shared" si="55"/>
        <v>0</v>
      </c>
      <c r="P153" s="11">
        <f t="shared" si="55"/>
        <v>0</v>
      </c>
      <c r="Q153" s="11">
        <f t="shared" si="55"/>
        <v>0</v>
      </c>
      <c r="R153" s="11">
        <f t="shared" si="55"/>
        <v>0</v>
      </c>
      <c r="S153" s="11">
        <f t="shared" si="55"/>
        <v>0</v>
      </c>
      <c r="T153" s="11">
        <f t="shared" si="53"/>
        <v>45734.217679436282</v>
      </c>
    </row>
    <row r="154" spans="1:20" x14ac:dyDescent="0.25">
      <c r="A154" t="s">
        <v>28</v>
      </c>
      <c r="B154" s="11">
        <f t="shared" si="52"/>
        <v>0</v>
      </c>
      <c r="C154" s="11">
        <f t="shared" si="55"/>
        <v>0</v>
      </c>
      <c r="D154" s="11">
        <f t="shared" si="55"/>
        <v>0</v>
      </c>
      <c r="E154" s="11">
        <f t="shared" si="55"/>
        <v>0</v>
      </c>
      <c r="F154" s="11">
        <f t="shared" si="55"/>
        <v>0</v>
      </c>
      <c r="G154" s="11">
        <f t="shared" si="55"/>
        <v>0</v>
      </c>
      <c r="H154" s="11">
        <f t="shared" si="55"/>
        <v>0</v>
      </c>
      <c r="I154" s="11">
        <f t="shared" si="55"/>
        <v>0</v>
      </c>
      <c r="J154" s="11">
        <f t="shared" si="55"/>
        <v>0</v>
      </c>
      <c r="K154" s="11">
        <f t="shared" si="55"/>
        <v>0</v>
      </c>
      <c r="L154" s="11">
        <f t="shared" si="55"/>
        <v>0</v>
      </c>
      <c r="M154" s="11">
        <f t="shared" si="55"/>
        <v>0</v>
      </c>
      <c r="N154" s="11">
        <f t="shared" si="55"/>
        <v>640279.04751210799</v>
      </c>
      <c r="O154" s="11">
        <f t="shared" si="55"/>
        <v>244853.9654222127</v>
      </c>
      <c r="P154" s="11">
        <f t="shared" si="55"/>
        <v>82935.244161358816</v>
      </c>
      <c r="Q154" s="11">
        <f t="shared" si="55"/>
        <v>207233.17385994567</v>
      </c>
      <c r="R154" s="11">
        <f t="shared" si="55"/>
        <v>411816.38480122993</v>
      </c>
      <c r="S154" s="11">
        <f t="shared" si="55"/>
        <v>62445.360309728982</v>
      </c>
      <c r="T154" s="11">
        <f t="shared" si="53"/>
        <v>1649563.176066584</v>
      </c>
    </row>
    <row r="155" spans="1:20" x14ac:dyDescent="0.25">
      <c r="A155" t="s">
        <v>47</v>
      </c>
      <c r="B155" s="11">
        <f t="shared" si="52"/>
        <v>0</v>
      </c>
      <c r="C155" s="11">
        <f t="shared" si="55"/>
        <v>0</v>
      </c>
      <c r="D155" s="11">
        <f t="shared" si="55"/>
        <v>0</v>
      </c>
      <c r="E155" s="11">
        <f t="shared" si="55"/>
        <v>0</v>
      </c>
      <c r="F155" s="11">
        <f t="shared" si="55"/>
        <v>0</v>
      </c>
      <c r="G155" s="11">
        <f t="shared" si="55"/>
        <v>0</v>
      </c>
      <c r="H155" s="11">
        <f t="shared" si="55"/>
        <v>0</v>
      </c>
      <c r="I155" s="11">
        <f t="shared" si="55"/>
        <v>0</v>
      </c>
      <c r="J155" s="11">
        <f t="shared" si="55"/>
        <v>0</v>
      </c>
      <c r="K155" s="11">
        <f t="shared" si="55"/>
        <v>0</v>
      </c>
      <c r="L155" s="11">
        <f t="shared" si="55"/>
        <v>0</v>
      </c>
      <c r="M155" s="11">
        <f t="shared" si="55"/>
        <v>0</v>
      </c>
      <c r="N155" s="11">
        <f t="shared" si="55"/>
        <v>0</v>
      </c>
      <c r="O155" s="11">
        <f t="shared" si="55"/>
        <v>0</v>
      </c>
      <c r="P155" s="11">
        <f t="shared" si="55"/>
        <v>0</v>
      </c>
      <c r="Q155" s="11">
        <f t="shared" si="55"/>
        <v>82893.269543978269</v>
      </c>
      <c r="R155" s="11">
        <f t="shared" si="55"/>
        <v>0</v>
      </c>
      <c r="S155" s="11">
        <f t="shared" si="55"/>
        <v>0</v>
      </c>
      <c r="T155" s="11">
        <f t="shared" si="53"/>
        <v>82893.269543978269</v>
      </c>
    </row>
    <row r="156" spans="1:20" x14ac:dyDescent="0.25">
      <c r="A156" t="s">
        <v>29</v>
      </c>
      <c r="B156" s="11">
        <f t="shared" si="52"/>
        <v>0</v>
      </c>
      <c r="C156" s="11">
        <f t="shared" si="55"/>
        <v>0</v>
      </c>
      <c r="D156" s="11">
        <f t="shared" si="55"/>
        <v>0</v>
      </c>
      <c r="E156" s="11">
        <f t="shared" si="55"/>
        <v>0</v>
      </c>
      <c r="F156" s="11">
        <f t="shared" si="55"/>
        <v>61480.953200698437</v>
      </c>
      <c r="G156" s="11">
        <f t="shared" si="55"/>
        <v>0</v>
      </c>
      <c r="H156" s="11">
        <f t="shared" si="55"/>
        <v>0</v>
      </c>
      <c r="I156" s="11">
        <f t="shared" si="55"/>
        <v>94222.289224739012</v>
      </c>
      <c r="J156" s="11">
        <f t="shared" si="55"/>
        <v>0</v>
      </c>
      <c r="K156" s="11">
        <f t="shared" si="55"/>
        <v>0</v>
      </c>
      <c r="L156" s="11">
        <f t="shared" si="55"/>
        <v>0</v>
      </c>
      <c r="M156" s="11">
        <f t="shared" si="55"/>
        <v>0</v>
      </c>
      <c r="N156" s="11">
        <f t="shared" si="55"/>
        <v>0</v>
      </c>
      <c r="O156" s="11">
        <f t="shared" si="55"/>
        <v>612134.91355553176</v>
      </c>
      <c r="P156" s="11">
        <f t="shared" si="55"/>
        <v>82935.244161358816</v>
      </c>
      <c r="Q156" s="11">
        <f t="shared" si="55"/>
        <v>124339.90431596739</v>
      </c>
      <c r="R156" s="11">
        <f t="shared" si="55"/>
        <v>0</v>
      </c>
      <c r="S156" s="11">
        <f t="shared" si="55"/>
        <v>62445.360309728982</v>
      </c>
      <c r="T156" s="11">
        <f t="shared" si="53"/>
        <v>1037558.6647680243</v>
      </c>
    </row>
    <row r="157" spans="1:20" x14ac:dyDescent="0.25">
      <c r="A157" t="s">
        <v>48</v>
      </c>
      <c r="B157" s="11">
        <f t="shared" si="52"/>
        <v>0</v>
      </c>
      <c r="C157" s="11">
        <f t="shared" si="55"/>
        <v>0</v>
      </c>
      <c r="D157" s="11">
        <f t="shared" si="55"/>
        <v>0</v>
      </c>
      <c r="E157" s="11">
        <f t="shared" si="55"/>
        <v>0</v>
      </c>
      <c r="F157" s="11">
        <f t="shared" si="55"/>
        <v>0</v>
      </c>
      <c r="G157" s="11">
        <f t="shared" si="55"/>
        <v>0</v>
      </c>
      <c r="H157" s="11">
        <f t="shared" si="55"/>
        <v>0</v>
      </c>
      <c r="I157" s="11">
        <f t="shared" si="55"/>
        <v>0</v>
      </c>
      <c r="J157" s="11">
        <f t="shared" si="55"/>
        <v>0</v>
      </c>
      <c r="K157" s="11">
        <f t="shared" si="55"/>
        <v>0</v>
      </c>
      <c r="L157" s="11">
        <f t="shared" si="55"/>
        <v>0</v>
      </c>
      <c r="M157" s="11">
        <f t="shared" si="55"/>
        <v>0</v>
      </c>
      <c r="N157" s="11">
        <f t="shared" si="55"/>
        <v>0</v>
      </c>
      <c r="O157" s="11">
        <f t="shared" si="55"/>
        <v>0</v>
      </c>
      <c r="P157" s="11">
        <f t="shared" si="55"/>
        <v>0</v>
      </c>
      <c r="Q157" s="11">
        <f t="shared" si="55"/>
        <v>0</v>
      </c>
      <c r="R157" s="11">
        <f t="shared" si="55"/>
        <v>0</v>
      </c>
      <c r="S157" s="11">
        <f t="shared" si="55"/>
        <v>0</v>
      </c>
      <c r="T157" s="11">
        <f t="shared" si="53"/>
        <v>0</v>
      </c>
    </row>
    <row r="158" spans="1:20" x14ac:dyDescent="0.25">
      <c r="A158" t="s">
        <v>30</v>
      </c>
      <c r="B158" s="11">
        <f t="shared" si="52"/>
        <v>524934.38320209971</v>
      </c>
      <c r="C158" s="11">
        <f t="shared" si="55"/>
        <v>0</v>
      </c>
      <c r="D158" s="11">
        <f t="shared" si="55"/>
        <v>0</v>
      </c>
      <c r="E158" s="11">
        <f t="shared" si="55"/>
        <v>0</v>
      </c>
      <c r="F158" s="11">
        <f t="shared" si="55"/>
        <v>0</v>
      </c>
      <c r="G158" s="11">
        <f t="shared" si="55"/>
        <v>0</v>
      </c>
      <c r="H158" s="11">
        <f t="shared" si="55"/>
        <v>0</v>
      </c>
      <c r="I158" s="11">
        <f t="shared" si="55"/>
        <v>0</v>
      </c>
      <c r="J158" s="11">
        <f t="shared" si="55"/>
        <v>0</v>
      </c>
      <c r="K158" s="11">
        <f t="shared" si="55"/>
        <v>0</v>
      </c>
      <c r="L158" s="11">
        <f t="shared" si="55"/>
        <v>6036745.4068241473</v>
      </c>
      <c r="M158" s="11">
        <f t="shared" si="55"/>
        <v>0</v>
      </c>
      <c r="N158" s="11">
        <f t="shared" si="55"/>
        <v>503076.39447379916</v>
      </c>
      <c r="O158" s="11">
        <f t="shared" si="55"/>
        <v>3183101.5504887654</v>
      </c>
      <c r="P158" s="11">
        <f t="shared" si="55"/>
        <v>3193006.9002123144</v>
      </c>
      <c r="Q158" s="11">
        <f t="shared" si="55"/>
        <v>2196671.6429154244</v>
      </c>
      <c r="R158" s="11">
        <f t="shared" si="55"/>
        <v>2425140.9327183543</v>
      </c>
      <c r="S158" s="11">
        <f t="shared" si="55"/>
        <v>343449.4817035094</v>
      </c>
      <c r="T158" s="11">
        <f t="shared" si="53"/>
        <v>18406126.692538414</v>
      </c>
    </row>
    <row r="159" spans="1:20" x14ac:dyDescent="0.25">
      <c r="A159" t="s">
        <v>31</v>
      </c>
      <c r="B159" s="11">
        <f t="shared" si="52"/>
        <v>0</v>
      </c>
      <c r="C159" s="11">
        <f t="shared" si="55"/>
        <v>0</v>
      </c>
      <c r="D159" s="11">
        <f t="shared" si="55"/>
        <v>0</v>
      </c>
      <c r="E159" s="11">
        <f t="shared" si="55"/>
        <v>0</v>
      </c>
      <c r="F159" s="11">
        <f t="shared" si="55"/>
        <v>0</v>
      </c>
      <c r="G159" s="11">
        <f t="shared" si="55"/>
        <v>0</v>
      </c>
      <c r="H159" s="11">
        <f t="shared" si="55"/>
        <v>0</v>
      </c>
      <c r="I159" s="11">
        <f t="shared" si="55"/>
        <v>0</v>
      </c>
      <c r="J159" s="11">
        <f t="shared" si="55"/>
        <v>0</v>
      </c>
      <c r="K159" s="11">
        <f t="shared" si="55"/>
        <v>0</v>
      </c>
      <c r="L159" s="11">
        <f t="shared" si="55"/>
        <v>0</v>
      </c>
      <c r="M159" s="11">
        <f t="shared" si="55"/>
        <v>0</v>
      </c>
      <c r="N159" s="11">
        <f t="shared" si="55"/>
        <v>0</v>
      </c>
      <c r="O159" s="11">
        <f t="shared" si="55"/>
        <v>0</v>
      </c>
      <c r="P159" s="11">
        <f t="shared" si="55"/>
        <v>0</v>
      </c>
      <c r="Q159" s="11">
        <f t="shared" si="55"/>
        <v>0</v>
      </c>
      <c r="R159" s="11">
        <f t="shared" si="55"/>
        <v>0</v>
      </c>
      <c r="S159" s="11">
        <f t="shared" si="55"/>
        <v>0</v>
      </c>
      <c r="T159" s="11">
        <f t="shared" si="53"/>
        <v>0</v>
      </c>
    </row>
    <row r="160" spans="1:20" x14ac:dyDescent="0.25">
      <c r="A160" t="s">
        <v>32</v>
      </c>
      <c r="B160" s="11">
        <f t="shared" si="52"/>
        <v>262467.19160104985</v>
      </c>
      <c r="C160" s="11">
        <f t="shared" si="55"/>
        <v>0</v>
      </c>
      <c r="D160" s="11">
        <f t="shared" si="55"/>
        <v>338204.53973943129</v>
      </c>
      <c r="E160" s="11">
        <f t="shared" si="55"/>
        <v>0</v>
      </c>
      <c r="F160" s="11">
        <f t="shared" si="55"/>
        <v>92221.429801047634</v>
      </c>
      <c r="G160" s="11">
        <f t="shared" si="55"/>
        <v>639763.77952755918</v>
      </c>
      <c r="H160" s="11">
        <f t="shared" si="55"/>
        <v>23695.784046102519</v>
      </c>
      <c r="I160" s="11">
        <f t="shared" si="55"/>
        <v>117777.86153092375</v>
      </c>
      <c r="J160" s="11">
        <f t="shared" si="55"/>
        <v>49212.598425196848</v>
      </c>
      <c r="K160" s="11">
        <f t="shared" si="55"/>
        <v>0</v>
      </c>
      <c r="L160" s="11">
        <f t="shared" si="55"/>
        <v>590551.18110236223</v>
      </c>
      <c r="M160" s="11">
        <f t="shared" si="55"/>
        <v>53051.692508146087</v>
      </c>
      <c r="N160" s="11">
        <f t="shared" si="55"/>
        <v>548810.61215323547</v>
      </c>
      <c r="O160" s="11">
        <f t="shared" si="55"/>
        <v>2326112.671511021</v>
      </c>
      <c r="P160" s="11">
        <f t="shared" si="55"/>
        <v>0</v>
      </c>
      <c r="Q160" s="11">
        <f t="shared" si="55"/>
        <v>1699312.0256515548</v>
      </c>
      <c r="R160" s="11">
        <f t="shared" si="55"/>
        <v>1189691.7783146643</v>
      </c>
      <c r="S160" s="11">
        <f t="shared" si="55"/>
        <v>249781.44123891593</v>
      </c>
      <c r="T160" s="11">
        <f t="shared" si="53"/>
        <v>8180654.5871512108</v>
      </c>
    </row>
    <row r="161" spans="1:20" x14ac:dyDescent="0.25">
      <c r="A161" t="s">
        <v>33</v>
      </c>
      <c r="B161" s="11">
        <f t="shared" si="52"/>
        <v>787401.57480314956</v>
      </c>
      <c r="C161" s="11">
        <f t="shared" si="55"/>
        <v>7142188.0854252521</v>
      </c>
      <c r="D161" s="11">
        <f t="shared" si="55"/>
        <v>59683.154071664343</v>
      </c>
      <c r="E161" s="11">
        <f t="shared" si="55"/>
        <v>10498687.664041996</v>
      </c>
      <c r="F161" s="11">
        <f t="shared" si="55"/>
        <v>6424759.6094729854</v>
      </c>
      <c r="G161" s="11">
        <f t="shared" si="55"/>
        <v>787401.57480314956</v>
      </c>
      <c r="H161" s="11">
        <f t="shared" si="55"/>
        <v>13553988.47437064</v>
      </c>
      <c r="I161" s="11">
        <f t="shared" si="55"/>
        <v>7655560.9995100442</v>
      </c>
      <c r="J161" s="11">
        <f t="shared" si="55"/>
        <v>4995078.7401574804</v>
      </c>
      <c r="K161" s="11">
        <f t="shared" si="55"/>
        <v>103616.58692997284</v>
      </c>
      <c r="L161" s="11">
        <f t="shared" si="55"/>
        <v>137073490.81364828</v>
      </c>
      <c r="M161" s="11">
        <f t="shared" si="55"/>
        <v>0</v>
      </c>
      <c r="N161" s="11">
        <f t="shared" si="55"/>
        <v>32379826.117040884</v>
      </c>
      <c r="O161" s="11">
        <f t="shared" si="55"/>
        <v>141403165.03132781</v>
      </c>
      <c r="P161" s="11">
        <f t="shared" si="55"/>
        <v>113953025.47770698</v>
      </c>
      <c r="Q161" s="11">
        <f t="shared" si="55"/>
        <v>40327575.633145437</v>
      </c>
      <c r="R161" s="11">
        <f t="shared" si="55"/>
        <v>6543304.7807306536</v>
      </c>
      <c r="S161" s="11">
        <f t="shared" si="55"/>
        <v>41994504.808292739</v>
      </c>
      <c r="T161" s="11">
        <f t="shared" si="53"/>
        <v>565683259.1254791</v>
      </c>
    </row>
    <row r="162" spans="1:20" x14ac:dyDescent="0.25">
      <c r="A162" t="s">
        <v>34</v>
      </c>
      <c r="B162" s="11">
        <f t="shared" si="52"/>
        <v>1049868.7664041994</v>
      </c>
      <c r="C162" s="11">
        <f t="shared" si="55"/>
        <v>2107530.9104533531</v>
      </c>
      <c r="D162" s="11">
        <f t="shared" si="55"/>
        <v>59683.154071664343</v>
      </c>
      <c r="E162" s="11">
        <f t="shared" si="55"/>
        <v>1049868.7664041994</v>
      </c>
      <c r="F162" s="11">
        <f t="shared" si="55"/>
        <v>952954.77461082558</v>
      </c>
      <c r="G162" s="11">
        <f t="shared" si="55"/>
        <v>0</v>
      </c>
      <c r="H162" s="11">
        <f t="shared" si="55"/>
        <v>47391.568092205038</v>
      </c>
      <c r="I162" s="11">
        <f t="shared" si="55"/>
        <v>753778.31379791209</v>
      </c>
      <c r="J162" s="11">
        <f t="shared" si="55"/>
        <v>147637.79527559056</v>
      </c>
      <c r="K162" s="11">
        <f t="shared" si="55"/>
        <v>20723.317385994567</v>
      </c>
      <c r="L162" s="11">
        <f t="shared" si="55"/>
        <v>1574803.1496062991</v>
      </c>
      <c r="M162" s="11">
        <f t="shared" si="55"/>
        <v>371361.84755702259</v>
      </c>
      <c r="N162" s="11">
        <f t="shared" si="55"/>
        <v>2058039.7955746327</v>
      </c>
      <c r="O162" s="11">
        <f t="shared" si="55"/>
        <v>3060674.5677776588</v>
      </c>
      <c r="P162" s="11">
        <f t="shared" si="55"/>
        <v>2114848.7261146498</v>
      </c>
      <c r="Q162" s="11">
        <f t="shared" si="55"/>
        <v>6175548.5810263809</v>
      </c>
      <c r="R162" s="11">
        <f t="shared" ref="C162:S164" si="56">(R103*R$111*1000)/(R$112)</f>
        <v>17525075.042096786</v>
      </c>
      <c r="S162" s="11">
        <f t="shared" si="56"/>
        <v>2591482.4528537532</v>
      </c>
      <c r="T162" s="11">
        <f t="shared" si="53"/>
        <v>41661271.52910313</v>
      </c>
    </row>
    <row r="163" spans="1:20" x14ac:dyDescent="0.25">
      <c r="A163" t="s">
        <v>35</v>
      </c>
      <c r="B163" s="11">
        <f t="shared" si="52"/>
        <v>0</v>
      </c>
      <c r="C163" s="11">
        <f t="shared" si="56"/>
        <v>0</v>
      </c>
      <c r="D163" s="11">
        <f t="shared" si="56"/>
        <v>0</v>
      </c>
      <c r="E163" s="11">
        <f t="shared" si="56"/>
        <v>0</v>
      </c>
      <c r="F163" s="11">
        <f t="shared" si="56"/>
        <v>0</v>
      </c>
      <c r="G163" s="11">
        <f t="shared" si="56"/>
        <v>0</v>
      </c>
      <c r="H163" s="11">
        <f t="shared" si="56"/>
        <v>23695.784046102519</v>
      </c>
      <c r="I163" s="11">
        <f t="shared" si="56"/>
        <v>424000.30151132552</v>
      </c>
      <c r="J163" s="11">
        <f t="shared" si="56"/>
        <v>0</v>
      </c>
      <c r="K163" s="11">
        <f t="shared" si="56"/>
        <v>0</v>
      </c>
      <c r="L163" s="11">
        <f t="shared" si="56"/>
        <v>0</v>
      </c>
      <c r="M163" s="11">
        <f t="shared" si="56"/>
        <v>0</v>
      </c>
      <c r="N163" s="11">
        <f t="shared" si="56"/>
        <v>0</v>
      </c>
      <c r="O163" s="11">
        <f t="shared" si="56"/>
        <v>0</v>
      </c>
      <c r="P163" s="11">
        <f t="shared" si="56"/>
        <v>0</v>
      </c>
      <c r="Q163" s="11">
        <f t="shared" si="56"/>
        <v>870379.33021177188</v>
      </c>
      <c r="R163" s="11">
        <f t="shared" si="56"/>
        <v>2882714.693608609</v>
      </c>
      <c r="S163" s="11">
        <f t="shared" si="56"/>
        <v>780567.00387161225</v>
      </c>
      <c r="T163" s="11">
        <f t="shared" si="53"/>
        <v>4981357.1132494211</v>
      </c>
    </row>
    <row r="164" spans="1:20" x14ac:dyDescent="0.25">
      <c r="A164" t="s">
        <v>36</v>
      </c>
      <c r="B164" s="11">
        <f t="shared" si="52"/>
        <v>0</v>
      </c>
      <c r="C164" s="11">
        <f t="shared" si="56"/>
        <v>0</v>
      </c>
      <c r="D164" s="11">
        <f t="shared" si="56"/>
        <v>0</v>
      </c>
      <c r="E164" s="11">
        <f t="shared" si="56"/>
        <v>0</v>
      </c>
      <c r="F164" s="11">
        <f t="shared" si="56"/>
        <v>0</v>
      </c>
      <c r="G164" s="11">
        <f t="shared" si="56"/>
        <v>0</v>
      </c>
      <c r="H164" s="11">
        <f t="shared" si="56"/>
        <v>0</v>
      </c>
      <c r="I164" s="11">
        <f t="shared" si="56"/>
        <v>0</v>
      </c>
      <c r="J164" s="11">
        <f t="shared" si="56"/>
        <v>0</v>
      </c>
      <c r="K164" s="11">
        <f t="shared" si="56"/>
        <v>0</v>
      </c>
      <c r="L164" s="11">
        <f t="shared" si="56"/>
        <v>0</v>
      </c>
      <c r="M164" s="11">
        <f t="shared" si="56"/>
        <v>0</v>
      </c>
      <c r="N164" s="11">
        <f t="shared" si="56"/>
        <v>0</v>
      </c>
      <c r="O164" s="11">
        <f t="shared" si="56"/>
        <v>0</v>
      </c>
      <c r="P164" s="11">
        <f t="shared" si="56"/>
        <v>0</v>
      </c>
      <c r="Q164" s="11">
        <f t="shared" si="56"/>
        <v>207233.17385994567</v>
      </c>
      <c r="R164" s="11">
        <f t="shared" si="56"/>
        <v>0</v>
      </c>
      <c r="S164" s="11">
        <f t="shared" si="56"/>
        <v>0</v>
      </c>
      <c r="T164" s="11">
        <f t="shared" si="53"/>
        <v>207233.17385994567</v>
      </c>
    </row>
    <row r="165" spans="1:20" x14ac:dyDescent="0.25">
      <c r="C165"/>
      <c r="E165"/>
      <c r="G165"/>
    </row>
    <row r="166" spans="1:20" x14ac:dyDescent="0.25">
      <c r="C166"/>
      <c r="E166"/>
      <c r="G166"/>
    </row>
    <row r="167" spans="1:20" x14ac:dyDescent="0.25">
      <c r="A167" t="s">
        <v>96</v>
      </c>
      <c r="C167"/>
      <c r="E167"/>
      <c r="G167"/>
    </row>
    <row r="168" spans="1:20" x14ac:dyDescent="0.25">
      <c r="A168" s="10" t="s">
        <v>37</v>
      </c>
      <c r="B168" s="10" t="s">
        <v>49</v>
      </c>
      <c r="C168" s="10" t="s">
        <v>51</v>
      </c>
      <c r="D168" s="10" t="s">
        <v>50</v>
      </c>
      <c r="E168" s="10" t="s">
        <v>52</v>
      </c>
      <c r="F168" s="10" t="s">
        <v>53</v>
      </c>
      <c r="G168" s="10" t="s">
        <v>54</v>
      </c>
      <c r="H168" s="10" t="s">
        <v>55</v>
      </c>
      <c r="I168" s="10" t="s">
        <v>56</v>
      </c>
      <c r="J168" s="10" t="s">
        <v>58</v>
      </c>
      <c r="K168" s="10" t="s">
        <v>57</v>
      </c>
      <c r="L168" s="10" t="s">
        <v>59</v>
      </c>
      <c r="M168" s="10" t="s">
        <v>60</v>
      </c>
      <c r="N168" s="10" t="s">
        <v>61</v>
      </c>
      <c r="O168" s="10" t="s">
        <v>62</v>
      </c>
      <c r="P168" s="10" t="s">
        <v>63</v>
      </c>
      <c r="Q168" s="10" t="s">
        <v>64</v>
      </c>
      <c r="R168" s="10" t="s">
        <v>65</v>
      </c>
      <c r="S168" s="10" t="s">
        <v>66</v>
      </c>
    </row>
    <row r="169" spans="1:20" x14ac:dyDescent="0.25">
      <c r="A169" t="s">
        <v>0</v>
      </c>
      <c r="B169" s="11">
        <f>B117*1000</f>
        <v>0</v>
      </c>
      <c r="C169" s="11">
        <f t="shared" ref="C169:S169" si="57">C117*1000</f>
        <v>0</v>
      </c>
      <c r="D169" s="11">
        <f t="shared" si="57"/>
        <v>0</v>
      </c>
      <c r="E169" s="11">
        <f t="shared" si="57"/>
        <v>0</v>
      </c>
      <c r="F169" s="11">
        <f t="shared" si="57"/>
        <v>0</v>
      </c>
      <c r="G169" s="11">
        <f t="shared" si="57"/>
        <v>0</v>
      </c>
      <c r="H169" s="11">
        <f t="shared" si="57"/>
        <v>0</v>
      </c>
      <c r="I169" s="11">
        <f t="shared" si="57"/>
        <v>0</v>
      </c>
      <c r="J169" s="11">
        <f t="shared" si="57"/>
        <v>24606299.212598424</v>
      </c>
      <c r="K169" s="11">
        <f t="shared" si="57"/>
        <v>0</v>
      </c>
      <c r="L169" s="11">
        <f t="shared" si="57"/>
        <v>0</v>
      </c>
      <c r="M169" s="11">
        <f t="shared" si="57"/>
        <v>26525846.254073042</v>
      </c>
      <c r="N169" s="11">
        <f t="shared" si="57"/>
        <v>0</v>
      </c>
      <c r="O169" s="11">
        <f t="shared" si="57"/>
        <v>367280948.13331902</v>
      </c>
      <c r="P169" s="11">
        <f t="shared" si="57"/>
        <v>0</v>
      </c>
      <c r="Q169" s="11">
        <f t="shared" si="57"/>
        <v>0</v>
      </c>
      <c r="R169" s="11">
        <f t="shared" si="57"/>
        <v>0</v>
      </c>
      <c r="S169" s="11">
        <f t="shared" si="57"/>
        <v>0</v>
      </c>
    </row>
    <row r="170" spans="1:20" x14ac:dyDescent="0.25">
      <c r="A170" t="s">
        <v>38</v>
      </c>
      <c r="B170" s="11">
        <f t="shared" ref="B170:S170" si="58">B118*1000</f>
        <v>0</v>
      </c>
      <c r="C170" s="11">
        <f t="shared" si="58"/>
        <v>0</v>
      </c>
      <c r="D170" s="11">
        <f t="shared" si="58"/>
        <v>0</v>
      </c>
      <c r="E170" s="11">
        <f t="shared" si="58"/>
        <v>0</v>
      </c>
      <c r="F170" s="11">
        <f t="shared" si="58"/>
        <v>0</v>
      </c>
      <c r="G170" s="11">
        <f t="shared" si="58"/>
        <v>0</v>
      </c>
      <c r="H170" s="11">
        <f t="shared" si="58"/>
        <v>0</v>
      </c>
      <c r="I170" s="11">
        <f t="shared" si="58"/>
        <v>0</v>
      </c>
      <c r="J170" s="11">
        <f t="shared" si="58"/>
        <v>0</v>
      </c>
      <c r="K170" s="11">
        <f t="shared" si="58"/>
        <v>0</v>
      </c>
      <c r="L170" s="11">
        <f t="shared" si="58"/>
        <v>0</v>
      </c>
      <c r="M170" s="11">
        <f t="shared" si="58"/>
        <v>0</v>
      </c>
      <c r="N170" s="11">
        <f t="shared" si="58"/>
        <v>0</v>
      </c>
      <c r="O170" s="11">
        <f t="shared" si="58"/>
        <v>122426982.71110635</v>
      </c>
      <c r="P170" s="11">
        <f t="shared" si="58"/>
        <v>0</v>
      </c>
      <c r="Q170" s="11">
        <f t="shared" si="58"/>
        <v>41446634.771989137</v>
      </c>
      <c r="R170" s="11">
        <f t="shared" si="58"/>
        <v>0</v>
      </c>
      <c r="S170" s="11">
        <f t="shared" si="58"/>
        <v>0</v>
      </c>
    </row>
    <row r="171" spans="1:20" x14ac:dyDescent="0.25">
      <c r="A171" t="s">
        <v>1</v>
      </c>
      <c r="B171" s="11">
        <f t="shared" ref="B171:S171" si="59">B119*1000</f>
        <v>0</v>
      </c>
      <c r="C171" s="11">
        <f t="shared" si="59"/>
        <v>0</v>
      </c>
      <c r="D171" s="11">
        <f t="shared" si="59"/>
        <v>0</v>
      </c>
      <c r="E171" s="11">
        <f t="shared" si="59"/>
        <v>0</v>
      </c>
      <c r="F171" s="11">
        <f t="shared" si="59"/>
        <v>0</v>
      </c>
      <c r="G171" s="11">
        <f t="shared" si="59"/>
        <v>0</v>
      </c>
      <c r="H171" s="11">
        <f t="shared" si="59"/>
        <v>0</v>
      </c>
      <c r="I171" s="11">
        <f t="shared" si="59"/>
        <v>0</v>
      </c>
      <c r="J171" s="11">
        <f t="shared" si="59"/>
        <v>0</v>
      </c>
      <c r="K171" s="11">
        <f t="shared" si="59"/>
        <v>0</v>
      </c>
      <c r="L171" s="11">
        <f t="shared" si="59"/>
        <v>1181102362.2047246</v>
      </c>
      <c r="M171" s="11">
        <f t="shared" si="59"/>
        <v>0</v>
      </c>
      <c r="N171" s="11">
        <f t="shared" si="59"/>
        <v>0</v>
      </c>
      <c r="O171" s="11">
        <f t="shared" si="59"/>
        <v>489707930.84442538</v>
      </c>
      <c r="P171" s="11">
        <f t="shared" si="59"/>
        <v>414676220.80679399</v>
      </c>
      <c r="Q171" s="11">
        <f t="shared" si="59"/>
        <v>2445351451.547359</v>
      </c>
      <c r="R171" s="11">
        <f t="shared" si="59"/>
        <v>0</v>
      </c>
      <c r="S171" s="11">
        <f t="shared" si="59"/>
        <v>936680404.6459347</v>
      </c>
    </row>
    <row r="172" spans="1:20" x14ac:dyDescent="0.25">
      <c r="A172" t="s">
        <v>2</v>
      </c>
      <c r="B172" s="11">
        <f t="shared" ref="B172:S172" si="60">B120*1000</f>
        <v>0</v>
      </c>
      <c r="C172" s="11">
        <f t="shared" si="60"/>
        <v>0</v>
      </c>
      <c r="D172" s="11">
        <f t="shared" si="60"/>
        <v>0</v>
      </c>
      <c r="E172" s="11">
        <f t="shared" si="60"/>
        <v>0</v>
      </c>
      <c r="F172" s="11">
        <f t="shared" si="60"/>
        <v>30740476.600349218</v>
      </c>
      <c r="G172" s="11">
        <f t="shared" si="60"/>
        <v>98425196.850393698</v>
      </c>
      <c r="H172" s="11">
        <f t="shared" si="60"/>
        <v>0</v>
      </c>
      <c r="I172" s="11">
        <f t="shared" si="60"/>
        <v>0</v>
      </c>
      <c r="J172" s="11">
        <f t="shared" si="60"/>
        <v>0</v>
      </c>
      <c r="K172" s="11">
        <f t="shared" si="60"/>
        <v>0</v>
      </c>
      <c r="L172" s="11">
        <f t="shared" si="60"/>
        <v>590551181.10236228</v>
      </c>
      <c r="M172" s="11">
        <f t="shared" si="60"/>
        <v>0</v>
      </c>
      <c r="N172" s="11">
        <f t="shared" si="60"/>
        <v>0</v>
      </c>
      <c r="O172" s="11">
        <f t="shared" si="60"/>
        <v>367280948.13331902</v>
      </c>
      <c r="P172" s="11">
        <f t="shared" si="60"/>
        <v>82935244.161358818</v>
      </c>
      <c r="Q172" s="11">
        <f t="shared" si="60"/>
        <v>0</v>
      </c>
      <c r="R172" s="11">
        <f t="shared" si="60"/>
        <v>91514752.178051084</v>
      </c>
      <c r="S172" s="11">
        <f t="shared" si="60"/>
        <v>0</v>
      </c>
    </row>
    <row r="173" spans="1:20" x14ac:dyDescent="0.25">
      <c r="A173" t="s">
        <v>3</v>
      </c>
      <c r="B173" s="11">
        <f t="shared" ref="B173:S173" si="61">B121*1000</f>
        <v>0</v>
      </c>
      <c r="C173" s="11">
        <f t="shared" si="61"/>
        <v>0</v>
      </c>
      <c r="D173" s="11">
        <f t="shared" si="61"/>
        <v>0</v>
      </c>
      <c r="E173" s="11">
        <f t="shared" si="61"/>
        <v>0</v>
      </c>
      <c r="F173" s="11">
        <f t="shared" si="61"/>
        <v>184442859.60209528</v>
      </c>
      <c r="G173" s="11">
        <f t="shared" si="61"/>
        <v>0</v>
      </c>
      <c r="H173" s="11">
        <f t="shared" si="61"/>
        <v>47391568.09220504</v>
      </c>
      <c r="I173" s="11">
        <f t="shared" si="61"/>
        <v>0</v>
      </c>
      <c r="J173" s="11">
        <f t="shared" si="61"/>
        <v>49212598.425196849</v>
      </c>
      <c r="K173" s="11">
        <f t="shared" si="61"/>
        <v>0</v>
      </c>
      <c r="L173" s="11">
        <f t="shared" si="61"/>
        <v>262467191.60104984</v>
      </c>
      <c r="M173" s="11">
        <f t="shared" si="61"/>
        <v>0</v>
      </c>
      <c r="N173" s="11">
        <f t="shared" si="61"/>
        <v>228671088.39718145</v>
      </c>
      <c r="O173" s="11">
        <f t="shared" si="61"/>
        <v>0</v>
      </c>
      <c r="P173" s="11">
        <f t="shared" si="61"/>
        <v>0</v>
      </c>
      <c r="Q173" s="11">
        <f t="shared" si="61"/>
        <v>0</v>
      </c>
      <c r="R173" s="11">
        <f t="shared" si="61"/>
        <v>457573760.89025557</v>
      </c>
      <c r="S173" s="11">
        <f t="shared" si="61"/>
        <v>0</v>
      </c>
    </row>
    <row r="174" spans="1:20" x14ac:dyDescent="0.25">
      <c r="A174" t="s">
        <v>39</v>
      </c>
      <c r="B174" s="11">
        <f t="shared" ref="B174:S174" si="62">B122*1000</f>
        <v>0</v>
      </c>
      <c r="C174" s="11">
        <f t="shared" si="62"/>
        <v>0</v>
      </c>
      <c r="D174" s="11">
        <f t="shared" si="62"/>
        <v>0</v>
      </c>
      <c r="E174" s="11">
        <f t="shared" si="62"/>
        <v>0</v>
      </c>
      <c r="F174" s="11">
        <f t="shared" si="62"/>
        <v>0</v>
      </c>
      <c r="G174" s="11">
        <f t="shared" si="62"/>
        <v>0</v>
      </c>
      <c r="H174" s="11">
        <f t="shared" si="62"/>
        <v>0</v>
      </c>
      <c r="I174" s="11">
        <f t="shared" si="62"/>
        <v>0</v>
      </c>
      <c r="J174" s="11">
        <f t="shared" si="62"/>
        <v>0</v>
      </c>
      <c r="K174" s="11">
        <f t="shared" si="62"/>
        <v>0</v>
      </c>
      <c r="L174" s="11">
        <f t="shared" si="62"/>
        <v>0</v>
      </c>
      <c r="M174" s="11">
        <f t="shared" si="62"/>
        <v>0</v>
      </c>
      <c r="N174" s="11">
        <f t="shared" si="62"/>
        <v>1692166054.1391423</v>
      </c>
      <c r="O174" s="11">
        <f t="shared" si="62"/>
        <v>5509214221.9997854</v>
      </c>
      <c r="P174" s="11">
        <f t="shared" si="62"/>
        <v>82935244.161358818</v>
      </c>
      <c r="Q174" s="11">
        <f t="shared" si="62"/>
        <v>8413666858.7137947</v>
      </c>
      <c r="R174" s="11">
        <f t="shared" si="62"/>
        <v>7870268687.312396</v>
      </c>
      <c r="S174" s="11">
        <f t="shared" si="62"/>
        <v>0</v>
      </c>
    </row>
    <row r="175" spans="1:20" x14ac:dyDescent="0.25">
      <c r="A175" t="s">
        <v>4</v>
      </c>
      <c r="B175" s="11">
        <f t="shared" ref="B175:S175" si="63">B123*1000</f>
        <v>0</v>
      </c>
      <c r="C175" s="11">
        <f t="shared" si="63"/>
        <v>0</v>
      </c>
      <c r="D175" s="11">
        <f t="shared" si="63"/>
        <v>0</v>
      </c>
      <c r="E175" s="11">
        <f t="shared" si="63"/>
        <v>0</v>
      </c>
      <c r="F175" s="11">
        <f t="shared" si="63"/>
        <v>0</v>
      </c>
      <c r="G175" s="11">
        <f t="shared" si="63"/>
        <v>0</v>
      </c>
      <c r="H175" s="11">
        <f t="shared" si="63"/>
        <v>0</v>
      </c>
      <c r="I175" s="11">
        <f t="shared" si="63"/>
        <v>0</v>
      </c>
      <c r="J175" s="11">
        <f t="shared" si="63"/>
        <v>0</v>
      </c>
      <c r="K175" s="11">
        <f t="shared" si="63"/>
        <v>0</v>
      </c>
      <c r="L175" s="11">
        <f t="shared" si="63"/>
        <v>0</v>
      </c>
      <c r="M175" s="11">
        <f t="shared" si="63"/>
        <v>0</v>
      </c>
      <c r="N175" s="11">
        <f t="shared" si="63"/>
        <v>0</v>
      </c>
      <c r="O175" s="11">
        <f t="shared" si="63"/>
        <v>0</v>
      </c>
      <c r="P175" s="11">
        <f t="shared" si="63"/>
        <v>0</v>
      </c>
      <c r="Q175" s="11">
        <f t="shared" si="63"/>
        <v>0</v>
      </c>
      <c r="R175" s="11">
        <f t="shared" si="63"/>
        <v>0</v>
      </c>
      <c r="S175" s="11">
        <f t="shared" si="63"/>
        <v>0</v>
      </c>
    </row>
    <row r="176" spans="1:20" x14ac:dyDescent="0.25">
      <c r="A176" t="s">
        <v>5</v>
      </c>
      <c r="B176" s="11">
        <f t="shared" ref="B176:S176" si="64">B124*1000</f>
        <v>0</v>
      </c>
      <c r="C176" s="11">
        <f t="shared" si="64"/>
        <v>0</v>
      </c>
      <c r="D176" s="11">
        <f t="shared" si="64"/>
        <v>0</v>
      </c>
      <c r="E176" s="11">
        <f t="shared" si="64"/>
        <v>0</v>
      </c>
      <c r="F176" s="11">
        <f t="shared" si="64"/>
        <v>0</v>
      </c>
      <c r="G176" s="11">
        <f t="shared" si="64"/>
        <v>0</v>
      </c>
      <c r="H176" s="11">
        <f t="shared" si="64"/>
        <v>23695784.04610252</v>
      </c>
      <c r="I176" s="11">
        <f t="shared" si="64"/>
        <v>23555572.306184754</v>
      </c>
      <c r="J176" s="11">
        <f t="shared" si="64"/>
        <v>0</v>
      </c>
      <c r="K176" s="11">
        <f t="shared" si="64"/>
        <v>0</v>
      </c>
      <c r="L176" s="11">
        <f t="shared" si="64"/>
        <v>0</v>
      </c>
      <c r="M176" s="11">
        <f t="shared" si="64"/>
        <v>0</v>
      </c>
      <c r="N176" s="11">
        <f t="shared" si="64"/>
        <v>45734217.679436281</v>
      </c>
      <c r="O176" s="11">
        <f t="shared" si="64"/>
        <v>612134913.55553174</v>
      </c>
      <c r="P176" s="11">
        <f t="shared" si="64"/>
        <v>124402866.24203824</v>
      </c>
      <c r="Q176" s="11">
        <f t="shared" si="64"/>
        <v>331573078.1759131</v>
      </c>
      <c r="R176" s="11">
        <f t="shared" si="64"/>
        <v>411816384.80122995</v>
      </c>
      <c r="S176" s="11">
        <f t="shared" si="64"/>
        <v>62445360.30972898</v>
      </c>
    </row>
    <row r="177" spans="1:19" x14ac:dyDescent="0.25">
      <c r="A177" t="s">
        <v>6</v>
      </c>
      <c r="B177" s="11">
        <f t="shared" ref="B177:S177" si="65">B125*1000</f>
        <v>0</v>
      </c>
      <c r="C177" s="11">
        <f t="shared" si="65"/>
        <v>0</v>
      </c>
      <c r="D177" s="11">
        <f t="shared" si="65"/>
        <v>0</v>
      </c>
      <c r="E177" s="11">
        <f t="shared" si="65"/>
        <v>0</v>
      </c>
      <c r="F177" s="11">
        <f t="shared" si="65"/>
        <v>0</v>
      </c>
      <c r="G177" s="11">
        <f t="shared" si="65"/>
        <v>0</v>
      </c>
      <c r="H177" s="11">
        <f t="shared" si="65"/>
        <v>23695784.04610252</v>
      </c>
      <c r="I177" s="11">
        <f t="shared" si="65"/>
        <v>0</v>
      </c>
      <c r="J177" s="11">
        <f t="shared" si="65"/>
        <v>0</v>
      </c>
      <c r="K177" s="11">
        <f t="shared" si="65"/>
        <v>0</v>
      </c>
      <c r="L177" s="11">
        <f t="shared" si="65"/>
        <v>65616797.90026246</v>
      </c>
      <c r="M177" s="11">
        <f t="shared" si="65"/>
        <v>0</v>
      </c>
      <c r="N177" s="11">
        <f t="shared" si="65"/>
        <v>0</v>
      </c>
      <c r="O177" s="11">
        <f t="shared" si="65"/>
        <v>0</v>
      </c>
      <c r="P177" s="11">
        <f t="shared" si="65"/>
        <v>0</v>
      </c>
      <c r="Q177" s="11">
        <f t="shared" si="65"/>
        <v>0</v>
      </c>
      <c r="R177" s="11">
        <f t="shared" si="65"/>
        <v>0</v>
      </c>
      <c r="S177" s="11">
        <f t="shared" si="65"/>
        <v>0</v>
      </c>
    </row>
    <row r="178" spans="1:19" x14ac:dyDescent="0.25">
      <c r="A178" t="s">
        <v>7</v>
      </c>
      <c r="B178" s="11">
        <f t="shared" ref="B178:S178" si="66">B126*1000</f>
        <v>0</v>
      </c>
      <c r="C178" s="11">
        <f t="shared" si="66"/>
        <v>117085050.58074187</v>
      </c>
      <c r="D178" s="11">
        <f t="shared" si="66"/>
        <v>0</v>
      </c>
      <c r="E178" s="11">
        <f t="shared" si="66"/>
        <v>0</v>
      </c>
      <c r="F178" s="11">
        <f t="shared" si="66"/>
        <v>0</v>
      </c>
      <c r="G178" s="11">
        <f t="shared" si="66"/>
        <v>0</v>
      </c>
      <c r="H178" s="11">
        <f t="shared" si="66"/>
        <v>0</v>
      </c>
      <c r="I178" s="11">
        <f t="shared" si="66"/>
        <v>0</v>
      </c>
      <c r="J178" s="11">
        <f t="shared" si="66"/>
        <v>0</v>
      </c>
      <c r="K178" s="11">
        <f t="shared" si="66"/>
        <v>0</v>
      </c>
      <c r="L178" s="11">
        <f t="shared" si="66"/>
        <v>0</v>
      </c>
      <c r="M178" s="11">
        <f t="shared" si="66"/>
        <v>0</v>
      </c>
      <c r="N178" s="11">
        <f t="shared" si="66"/>
        <v>0</v>
      </c>
      <c r="O178" s="11">
        <f t="shared" si="66"/>
        <v>0</v>
      </c>
      <c r="P178" s="11">
        <f t="shared" si="66"/>
        <v>0</v>
      </c>
      <c r="Q178" s="11">
        <f t="shared" si="66"/>
        <v>0</v>
      </c>
      <c r="R178" s="11">
        <f t="shared" si="66"/>
        <v>0</v>
      </c>
      <c r="S178" s="11">
        <f t="shared" si="66"/>
        <v>0</v>
      </c>
    </row>
    <row r="179" spans="1:19" x14ac:dyDescent="0.25">
      <c r="A179" t="s">
        <v>8</v>
      </c>
      <c r="B179" s="11">
        <f t="shared" ref="B179:S179" si="67">B127*1000</f>
        <v>0</v>
      </c>
      <c r="C179" s="11">
        <f t="shared" si="67"/>
        <v>0</v>
      </c>
      <c r="D179" s="11">
        <f t="shared" si="67"/>
        <v>0</v>
      </c>
      <c r="E179" s="11">
        <f t="shared" si="67"/>
        <v>0</v>
      </c>
      <c r="F179" s="11">
        <f t="shared" si="67"/>
        <v>0</v>
      </c>
      <c r="G179" s="11">
        <f t="shared" si="67"/>
        <v>0</v>
      </c>
      <c r="H179" s="11">
        <f t="shared" si="67"/>
        <v>0</v>
      </c>
      <c r="I179" s="11">
        <f t="shared" si="67"/>
        <v>0</v>
      </c>
      <c r="J179" s="11">
        <f t="shared" si="67"/>
        <v>0</v>
      </c>
      <c r="K179" s="11">
        <f t="shared" si="67"/>
        <v>0</v>
      </c>
      <c r="L179" s="11">
        <f t="shared" si="67"/>
        <v>0</v>
      </c>
      <c r="M179" s="11">
        <f t="shared" si="67"/>
        <v>0</v>
      </c>
      <c r="N179" s="11">
        <f t="shared" si="67"/>
        <v>0</v>
      </c>
      <c r="O179" s="11">
        <f t="shared" si="67"/>
        <v>0</v>
      </c>
      <c r="P179" s="11">
        <f t="shared" si="67"/>
        <v>0</v>
      </c>
      <c r="Q179" s="11">
        <f t="shared" si="67"/>
        <v>0</v>
      </c>
      <c r="R179" s="11">
        <f t="shared" si="67"/>
        <v>0</v>
      </c>
      <c r="S179" s="11">
        <f t="shared" si="67"/>
        <v>0</v>
      </c>
    </row>
    <row r="180" spans="1:19" x14ac:dyDescent="0.25">
      <c r="A180" t="s">
        <v>9</v>
      </c>
      <c r="B180" s="11">
        <f t="shared" ref="B180:S180" si="68">B128*1000</f>
        <v>656167979.00262475</v>
      </c>
      <c r="C180" s="11">
        <f t="shared" si="68"/>
        <v>3395466466.8415136</v>
      </c>
      <c r="D180" s="11">
        <f t="shared" si="68"/>
        <v>99471923.452773914</v>
      </c>
      <c r="E180" s="11">
        <f t="shared" si="68"/>
        <v>2755905511.8110242</v>
      </c>
      <c r="F180" s="11">
        <f t="shared" si="68"/>
        <v>3996261958.0453978</v>
      </c>
      <c r="G180" s="11">
        <f t="shared" si="68"/>
        <v>344488188.97637802</v>
      </c>
      <c r="H180" s="11">
        <f t="shared" si="68"/>
        <v>4502198968.7594776</v>
      </c>
      <c r="I180" s="11">
        <f t="shared" si="68"/>
        <v>871556175.32883584</v>
      </c>
      <c r="J180" s="11">
        <f t="shared" si="68"/>
        <v>1131889763.7795277</v>
      </c>
      <c r="K180" s="11">
        <f t="shared" si="68"/>
        <v>0</v>
      </c>
      <c r="L180" s="11">
        <f t="shared" si="68"/>
        <v>40944881889.763786</v>
      </c>
      <c r="M180" s="11">
        <f t="shared" si="68"/>
        <v>238732616.28665736</v>
      </c>
      <c r="N180" s="11">
        <f t="shared" si="68"/>
        <v>1417760748.0625248</v>
      </c>
      <c r="O180" s="11">
        <f t="shared" si="68"/>
        <v>30974026625.909904</v>
      </c>
      <c r="P180" s="11">
        <f t="shared" si="68"/>
        <v>11030387473.460722</v>
      </c>
      <c r="Q180" s="11">
        <f t="shared" si="68"/>
        <v>4724916364.0067616</v>
      </c>
      <c r="R180" s="11">
        <f t="shared" si="68"/>
        <v>3340288454.4988651</v>
      </c>
      <c r="S180" s="11">
        <f t="shared" si="68"/>
        <v>3715498938.428874</v>
      </c>
    </row>
    <row r="181" spans="1:19" x14ac:dyDescent="0.25">
      <c r="A181" t="s">
        <v>10</v>
      </c>
      <c r="B181" s="11">
        <f t="shared" ref="B181:S181" si="69">B129*1000</f>
        <v>262467191.60104984</v>
      </c>
      <c r="C181" s="11">
        <f t="shared" si="69"/>
        <v>351255151.74222559</v>
      </c>
      <c r="D181" s="11">
        <f t="shared" si="69"/>
        <v>0</v>
      </c>
      <c r="E181" s="11">
        <f t="shared" si="69"/>
        <v>0</v>
      </c>
      <c r="F181" s="11">
        <f t="shared" si="69"/>
        <v>276664289.40314293</v>
      </c>
      <c r="G181" s="11">
        <f t="shared" si="69"/>
        <v>0</v>
      </c>
      <c r="H181" s="11">
        <f t="shared" si="69"/>
        <v>213262056.41492265</v>
      </c>
      <c r="I181" s="11">
        <f t="shared" si="69"/>
        <v>329778012.28658658</v>
      </c>
      <c r="J181" s="11">
        <f t="shared" si="69"/>
        <v>0</v>
      </c>
      <c r="K181" s="11">
        <f t="shared" si="69"/>
        <v>0</v>
      </c>
      <c r="L181" s="11">
        <f t="shared" si="69"/>
        <v>590551181.10236228</v>
      </c>
      <c r="M181" s="11">
        <f t="shared" si="69"/>
        <v>79577538.762219131</v>
      </c>
      <c r="N181" s="11">
        <f t="shared" si="69"/>
        <v>3109926802.2016673</v>
      </c>
      <c r="O181" s="11">
        <f t="shared" si="69"/>
        <v>1346696809.8221698</v>
      </c>
      <c r="P181" s="11">
        <f t="shared" si="69"/>
        <v>622014331.21019113</v>
      </c>
      <c r="Q181" s="11">
        <f t="shared" si="69"/>
        <v>5346615885.5865993</v>
      </c>
      <c r="R181" s="11">
        <f t="shared" si="69"/>
        <v>11119042389.633211</v>
      </c>
      <c r="S181" s="11">
        <f t="shared" si="69"/>
        <v>1248907206.1945798</v>
      </c>
    </row>
    <row r="182" spans="1:19" x14ac:dyDescent="0.25">
      <c r="A182" t="s">
        <v>40</v>
      </c>
      <c r="B182" s="11">
        <f t="shared" ref="B182:S182" si="70">B130*1000</f>
        <v>0</v>
      </c>
      <c r="C182" s="11">
        <f t="shared" si="70"/>
        <v>0</v>
      </c>
      <c r="D182" s="11">
        <f t="shared" si="70"/>
        <v>0</v>
      </c>
      <c r="E182" s="11">
        <f t="shared" si="70"/>
        <v>0</v>
      </c>
      <c r="F182" s="11">
        <f t="shared" si="70"/>
        <v>0</v>
      </c>
      <c r="G182" s="11">
        <f t="shared" si="70"/>
        <v>0</v>
      </c>
      <c r="H182" s="11">
        <f t="shared" si="70"/>
        <v>0</v>
      </c>
      <c r="I182" s="11">
        <f t="shared" si="70"/>
        <v>0</v>
      </c>
      <c r="J182" s="11">
        <f t="shared" si="70"/>
        <v>0</v>
      </c>
      <c r="K182" s="11">
        <f t="shared" si="70"/>
        <v>0</v>
      </c>
      <c r="L182" s="11">
        <f t="shared" si="70"/>
        <v>0</v>
      </c>
      <c r="M182" s="11">
        <f t="shared" si="70"/>
        <v>0</v>
      </c>
      <c r="N182" s="11">
        <f t="shared" si="70"/>
        <v>365873741.43549025</v>
      </c>
      <c r="O182" s="11">
        <f t="shared" si="70"/>
        <v>0</v>
      </c>
      <c r="P182" s="11">
        <f t="shared" si="70"/>
        <v>0</v>
      </c>
      <c r="Q182" s="11">
        <f t="shared" si="70"/>
        <v>0</v>
      </c>
      <c r="R182" s="11">
        <f t="shared" si="70"/>
        <v>0</v>
      </c>
      <c r="S182" s="11">
        <f t="shared" si="70"/>
        <v>31222680.15486449</v>
      </c>
    </row>
    <row r="183" spans="1:19" x14ac:dyDescent="0.25">
      <c r="A183" t="s">
        <v>11</v>
      </c>
      <c r="B183" s="11">
        <f t="shared" ref="B183:S183" si="71">B131*1000</f>
        <v>0</v>
      </c>
      <c r="C183" s="11">
        <f t="shared" si="71"/>
        <v>0</v>
      </c>
      <c r="D183" s="11">
        <f t="shared" si="71"/>
        <v>0</v>
      </c>
      <c r="E183" s="11">
        <f t="shared" si="71"/>
        <v>0</v>
      </c>
      <c r="F183" s="11">
        <f t="shared" si="71"/>
        <v>30740476.600349218</v>
      </c>
      <c r="G183" s="11">
        <f t="shared" si="71"/>
        <v>0</v>
      </c>
      <c r="H183" s="11">
        <f t="shared" si="71"/>
        <v>0</v>
      </c>
      <c r="I183" s="11">
        <f t="shared" si="71"/>
        <v>0</v>
      </c>
      <c r="J183" s="11">
        <f t="shared" si="71"/>
        <v>0</v>
      </c>
      <c r="K183" s="11">
        <f t="shared" si="71"/>
        <v>0</v>
      </c>
      <c r="L183" s="11">
        <f t="shared" si="71"/>
        <v>0</v>
      </c>
      <c r="M183" s="11">
        <f t="shared" si="71"/>
        <v>0</v>
      </c>
      <c r="N183" s="11">
        <f t="shared" si="71"/>
        <v>0</v>
      </c>
      <c r="O183" s="11">
        <f t="shared" si="71"/>
        <v>0</v>
      </c>
      <c r="P183" s="11">
        <f t="shared" si="71"/>
        <v>207338110.40339699</v>
      </c>
      <c r="Q183" s="11">
        <f t="shared" si="71"/>
        <v>0</v>
      </c>
      <c r="R183" s="11">
        <f t="shared" si="71"/>
        <v>0</v>
      </c>
      <c r="S183" s="11">
        <f t="shared" si="71"/>
        <v>0</v>
      </c>
    </row>
    <row r="184" spans="1:19" x14ac:dyDescent="0.25">
      <c r="A184" t="s">
        <v>41</v>
      </c>
      <c r="B184" s="11">
        <f t="shared" ref="B184:S184" si="72">B132*1000</f>
        <v>0</v>
      </c>
      <c r="C184" s="11">
        <f t="shared" si="72"/>
        <v>0</v>
      </c>
      <c r="D184" s="11">
        <f t="shared" si="72"/>
        <v>0</v>
      </c>
      <c r="E184" s="11">
        <f t="shared" si="72"/>
        <v>0</v>
      </c>
      <c r="F184" s="11">
        <f t="shared" si="72"/>
        <v>0</v>
      </c>
      <c r="G184" s="11">
        <f t="shared" si="72"/>
        <v>0</v>
      </c>
      <c r="H184" s="11">
        <f t="shared" si="72"/>
        <v>0</v>
      </c>
      <c r="I184" s="11">
        <f t="shared" si="72"/>
        <v>0</v>
      </c>
      <c r="J184" s="11">
        <f t="shared" si="72"/>
        <v>0</v>
      </c>
      <c r="K184" s="11">
        <f t="shared" si="72"/>
        <v>0</v>
      </c>
      <c r="L184" s="11">
        <f t="shared" si="72"/>
        <v>0</v>
      </c>
      <c r="M184" s="11">
        <f t="shared" si="72"/>
        <v>0</v>
      </c>
      <c r="N184" s="11">
        <f t="shared" si="72"/>
        <v>0</v>
      </c>
      <c r="O184" s="11">
        <f t="shared" si="72"/>
        <v>0</v>
      </c>
      <c r="P184" s="11">
        <f t="shared" si="72"/>
        <v>0</v>
      </c>
      <c r="Q184" s="11">
        <f t="shared" si="72"/>
        <v>124339904.3159674</v>
      </c>
      <c r="R184" s="11">
        <f t="shared" si="72"/>
        <v>91514752.178051084</v>
      </c>
      <c r="S184" s="11">
        <f t="shared" si="72"/>
        <v>0</v>
      </c>
    </row>
    <row r="185" spans="1:19" x14ac:dyDescent="0.25">
      <c r="A185" t="s">
        <v>12</v>
      </c>
      <c r="B185" s="11">
        <f t="shared" ref="B185:S185" si="73">B133*1000</f>
        <v>0</v>
      </c>
      <c r="C185" s="11">
        <f t="shared" si="73"/>
        <v>234170101.16148373</v>
      </c>
      <c r="D185" s="11">
        <f t="shared" si="73"/>
        <v>0</v>
      </c>
      <c r="E185" s="11">
        <f t="shared" si="73"/>
        <v>262467191.60104984</v>
      </c>
      <c r="F185" s="11">
        <f t="shared" si="73"/>
        <v>276664289.40314293</v>
      </c>
      <c r="G185" s="11">
        <f t="shared" si="73"/>
        <v>0</v>
      </c>
      <c r="H185" s="11">
        <f t="shared" si="73"/>
        <v>94783136.18441008</v>
      </c>
      <c r="I185" s="11">
        <f t="shared" si="73"/>
        <v>117777861.53092375</v>
      </c>
      <c r="J185" s="11">
        <f t="shared" si="73"/>
        <v>98425196.850393698</v>
      </c>
      <c r="K185" s="11">
        <f t="shared" si="73"/>
        <v>0</v>
      </c>
      <c r="L185" s="11">
        <f t="shared" si="73"/>
        <v>65616797.90026246</v>
      </c>
      <c r="M185" s="11">
        <f t="shared" si="73"/>
        <v>79577538.762219131</v>
      </c>
      <c r="N185" s="11">
        <f t="shared" si="73"/>
        <v>320139523.75605398</v>
      </c>
      <c r="O185" s="11">
        <f t="shared" si="73"/>
        <v>0</v>
      </c>
      <c r="P185" s="11">
        <f t="shared" si="73"/>
        <v>663481953.29087055</v>
      </c>
      <c r="Q185" s="11">
        <f t="shared" si="73"/>
        <v>0</v>
      </c>
      <c r="R185" s="11">
        <f t="shared" si="73"/>
        <v>1418478658.7597919</v>
      </c>
      <c r="S185" s="11">
        <f t="shared" si="73"/>
        <v>405894842.01323843</v>
      </c>
    </row>
    <row r="186" spans="1:19" x14ac:dyDescent="0.25">
      <c r="A186" t="s">
        <v>13</v>
      </c>
      <c r="B186" s="11">
        <f t="shared" ref="B186:S186" si="74">B134*1000</f>
        <v>0</v>
      </c>
      <c r="C186" s="11">
        <f t="shared" si="74"/>
        <v>0</v>
      </c>
      <c r="D186" s="11">
        <f t="shared" si="74"/>
        <v>0</v>
      </c>
      <c r="E186" s="11">
        <f t="shared" si="74"/>
        <v>262467191.60104984</v>
      </c>
      <c r="F186" s="11">
        <f t="shared" si="74"/>
        <v>0</v>
      </c>
      <c r="G186" s="11">
        <f t="shared" si="74"/>
        <v>295275590.55118114</v>
      </c>
      <c r="H186" s="11">
        <f t="shared" si="74"/>
        <v>0</v>
      </c>
      <c r="I186" s="11">
        <f t="shared" si="74"/>
        <v>0</v>
      </c>
      <c r="J186" s="11">
        <f t="shared" si="74"/>
        <v>0</v>
      </c>
      <c r="K186" s="11">
        <f t="shared" si="74"/>
        <v>0</v>
      </c>
      <c r="L186" s="11">
        <f t="shared" si="74"/>
        <v>0</v>
      </c>
      <c r="M186" s="11">
        <f t="shared" si="74"/>
        <v>0</v>
      </c>
      <c r="N186" s="11">
        <f t="shared" si="74"/>
        <v>0</v>
      </c>
      <c r="O186" s="11">
        <f t="shared" si="74"/>
        <v>0</v>
      </c>
      <c r="P186" s="11">
        <f t="shared" si="74"/>
        <v>0</v>
      </c>
      <c r="Q186" s="11">
        <f t="shared" si="74"/>
        <v>0</v>
      </c>
      <c r="R186" s="11">
        <f t="shared" si="74"/>
        <v>0</v>
      </c>
      <c r="S186" s="11">
        <f t="shared" si="74"/>
        <v>0</v>
      </c>
    </row>
    <row r="187" spans="1:19" x14ac:dyDescent="0.25">
      <c r="A187" t="s">
        <v>14</v>
      </c>
      <c r="B187" s="11">
        <f t="shared" ref="B187:S187" si="75">B135*1000</f>
        <v>0</v>
      </c>
      <c r="C187" s="11">
        <f t="shared" si="75"/>
        <v>0</v>
      </c>
      <c r="D187" s="11">
        <f t="shared" si="75"/>
        <v>0</v>
      </c>
      <c r="E187" s="11">
        <f t="shared" si="75"/>
        <v>0</v>
      </c>
      <c r="F187" s="11">
        <f t="shared" si="75"/>
        <v>0</v>
      </c>
      <c r="G187" s="11">
        <f t="shared" si="75"/>
        <v>0</v>
      </c>
      <c r="H187" s="11">
        <f t="shared" si="75"/>
        <v>0</v>
      </c>
      <c r="I187" s="11">
        <f t="shared" si="75"/>
        <v>0</v>
      </c>
      <c r="J187" s="11">
        <f t="shared" si="75"/>
        <v>0</v>
      </c>
      <c r="K187" s="11">
        <f t="shared" si="75"/>
        <v>0</v>
      </c>
      <c r="L187" s="11">
        <f t="shared" si="75"/>
        <v>0</v>
      </c>
      <c r="M187" s="11">
        <f t="shared" si="75"/>
        <v>0</v>
      </c>
      <c r="N187" s="11">
        <f t="shared" si="75"/>
        <v>0</v>
      </c>
      <c r="O187" s="11">
        <f t="shared" si="75"/>
        <v>0</v>
      </c>
      <c r="P187" s="11">
        <f t="shared" si="75"/>
        <v>0</v>
      </c>
      <c r="Q187" s="11">
        <f t="shared" si="75"/>
        <v>0</v>
      </c>
      <c r="R187" s="11">
        <f t="shared" si="75"/>
        <v>0</v>
      </c>
      <c r="S187" s="11">
        <f t="shared" si="75"/>
        <v>0</v>
      </c>
    </row>
    <row r="188" spans="1:19" x14ac:dyDescent="0.25">
      <c r="A188" t="s">
        <v>15</v>
      </c>
      <c r="B188" s="11">
        <f t="shared" ref="B188:S188" si="76">B136*1000</f>
        <v>0</v>
      </c>
      <c r="C188" s="11">
        <f t="shared" si="76"/>
        <v>0</v>
      </c>
      <c r="D188" s="11">
        <f t="shared" si="76"/>
        <v>19894384.690554783</v>
      </c>
      <c r="E188" s="11">
        <f t="shared" si="76"/>
        <v>787401574.80314958</v>
      </c>
      <c r="F188" s="11">
        <f t="shared" si="76"/>
        <v>61480953.200698435</v>
      </c>
      <c r="G188" s="11">
        <f t="shared" si="76"/>
        <v>295275590.55118114</v>
      </c>
      <c r="H188" s="11">
        <f t="shared" si="76"/>
        <v>0</v>
      </c>
      <c r="I188" s="11">
        <f t="shared" si="76"/>
        <v>70666716.918554261</v>
      </c>
      <c r="J188" s="11">
        <f t="shared" si="76"/>
        <v>98425196.850393698</v>
      </c>
      <c r="K188" s="11">
        <f t="shared" si="76"/>
        <v>0</v>
      </c>
      <c r="L188" s="11">
        <f t="shared" si="76"/>
        <v>131233595.80052492</v>
      </c>
      <c r="M188" s="11">
        <f t="shared" si="76"/>
        <v>0</v>
      </c>
      <c r="N188" s="11">
        <f t="shared" si="76"/>
        <v>0</v>
      </c>
      <c r="O188" s="11">
        <f t="shared" si="76"/>
        <v>0</v>
      </c>
      <c r="P188" s="11">
        <f t="shared" si="76"/>
        <v>124402866.24203824</v>
      </c>
      <c r="Q188" s="11">
        <f t="shared" si="76"/>
        <v>0</v>
      </c>
      <c r="R188" s="11">
        <f t="shared" si="76"/>
        <v>274544256.53415322</v>
      </c>
      <c r="S188" s="11">
        <f t="shared" si="76"/>
        <v>0</v>
      </c>
    </row>
    <row r="189" spans="1:19" x14ac:dyDescent="0.25">
      <c r="A189" t="s">
        <v>16</v>
      </c>
      <c r="B189" s="11">
        <f t="shared" ref="B189:S189" si="77">B137*1000</f>
        <v>0</v>
      </c>
      <c r="C189" s="11">
        <f t="shared" si="77"/>
        <v>0</v>
      </c>
      <c r="D189" s="11">
        <f t="shared" si="77"/>
        <v>0</v>
      </c>
      <c r="E189" s="11">
        <f t="shared" si="77"/>
        <v>0</v>
      </c>
      <c r="F189" s="11">
        <f t="shared" si="77"/>
        <v>30740476.600349218</v>
      </c>
      <c r="G189" s="11">
        <f t="shared" si="77"/>
        <v>0</v>
      </c>
      <c r="H189" s="11">
        <f t="shared" si="77"/>
        <v>0</v>
      </c>
      <c r="I189" s="11">
        <f t="shared" si="77"/>
        <v>47111144.612369508</v>
      </c>
      <c r="J189" s="11">
        <f t="shared" si="77"/>
        <v>24606299.212598424</v>
      </c>
      <c r="K189" s="11">
        <f t="shared" si="77"/>
        <v>41446634.771989137</v>
      </c>
      <c r="L189" s="11">
        <f t="shared" si="77"/>
        <v>328083989.50131238</v>
      </c>
      <c r="M189" s="11">
        <f t="shared" si="77"/>
        <v>0</v>
      </c>
      <c r="N189" s="11">
        <f t="shared" si="77"/>
        <v>0</v>
      </c>
      <c r="O189" s="11">
        <f t="shared" si="77"/>
        <v>244853965.42221269</v>
      </c>
      <c r="P189" s="11">
        <f t="shared" si="77"/>
        <v>0</v>
      </c>
      <c r="Q189" s="11">
        <f t="shared" si="77"/>
        <v>82893269.543978274</v>
      </c>
      <c r="R189" s="11">
        <f t="shared" si="77"/>
        <v>1372721282.6707666</v>
      </c>
      <c r="S189" s="11">
        <f t="shared" si="77"/>
        <v>93668040.46459347</v>
      </c>
    </row>
    <row r="190" spans="1:19" x14ac:dyDescent="0.25">
      <c r="A190" t="s">
        <v>17</v>
      </c>
      <c r="B190" s="11">
        <f t="shared" ref="B190:S190" si="78">B138*1000</f>
        <v>0</v>
      </c>
      <c r="C190" s="11">
        <f t="shared" si="78"/>
        <v>0</v>
      </c>
      <c r="D190" s="11">
        <f t="shared" si="78"/>
        <v>0</v>
      </c>
      <c r="E190" s="11">
        <f t="shared" si="78"/>
        <v>0</v>
      </c>
      <c r="F190" s="11">
        <f t="shared" si="78"/>
        <v>0</v>
      </c>
      <c r="G190" s="11">
        <f t="shared" si="78"/>
        <v>0</v>
      </c>
      <c r="H190" s="11">
        <f t="shared" si="78"/>
        <v>0</v>
      </c>
      <c r="I190" s="11">
        <f t="shared" si="78"/>
        <v>0</v>
      </c>
      <c r="J190" s="11">
        <f t="shared" si="78"/>
        <v>24606299.212598424</v>
      </c>
      <c r="K190" s="11">
        <f t="shared" si="78"/>
        <v>0</v>
      </c>
      <c r="L190" s="11">
        <f t="shared" si="78"/>
        <v>196850393.7007874</v>
      </c>
      <c r="M190" s="11">
        <f t="shared" si="78"/>
        <v>0</v>
      </c>
      <c r="N190" s="11">
        <f t="shared" si="78"/>
        <v>0</v>
      </c>
      <c r="O190" s="11">
        <f t="shared" si="78"/>
        <v>0</v>
      </c>
      <c r="P190" s="11">
        <f t="shared" si="78"/>
        <v>0</v>
      </c>
      <c r="Q190" s="11">
        <f t="shared" si="78"/>
        <v>0</v>
      </c>
      <c r="R190" s="11">
        <f t="shared" si="78"/>
        <v>0</v>
      </c>
      <c r="S190" s="11">
        <f t="shared" si="78"/>
        <v>0</v>
      </c>
    </row>
    <row r="191" spans="1:19" x14ac:dyDescent="0.25">
      <c r="A191" t="s">
        <v>18</v>
      </c>
      <c r="B191" s="11">
        <f t="shared" ref="B191:S191" si="79">B139*1000</f>
        <v>0</v>
      </c>
      <c r="C191" s="11">
        <f t="shared" si="79"/>
        <v>0</v>
      </c>
      <c r="D191" s="11">
        <f t="shared" si="79"/>
        <v>0</v>
      </c>
      <c r="E191" s="11">
        <f t="shared" si="79"/>
        <v>656167979.00262475</v>
      </c>
      <c r="F191" s="11">
        <f t="shared" si="79"/>
        <v>0</v>
      </c>
      <c r="G191" s="11">
        <f t="shared" si="79"/>
        <v>0</v>
      </c>
      <c r="H191" s="11">
        <f t="shared" si="79"/>
        <v>0</v>
      </c>
      <c r="I191" s="11">
        <f t="shared" si="79"/>
        <v>0</v>
      </c>
      <c r="J191" s="11">
        <f t="shared" si="79"/>
        <v>0</v>
      </c>
      <c r="K191" s="11">
        <f t="shared" si="79"/>
        <v>0</v>
      </c>
      <c r="L191" s="11">
        <f t="shared" si="79"/>
        <v>0</v>
      </c>
      <c r="M191" s="11">
        <f t="shared" si="79"/>
        <v>0</v>
      </c>
      <c r="N191" s="11">
        <f t="shared" si="79"/>
        <v>0</v>
      </c>
      <c r="O191" s="11">
        <f t="shared" si="79"/>
        <v>0</v>
      </c>
      <c r="P191" s="11">
        <f t="shared" si="79"/>
        <v>0</v>
      </c>
      <c r="Q191" s="11">
        <f t="shared" si="79"/>
        <v>0</v>
      </c>
      <c r="R191" s="11">
        <f t="shared" si="79"/>
        <v>0</v>
      </c>
      <c r="S191" s="11">
        <f t="shared" si="79"/>
        <v>0</v>
      </c>
    </row>
    <row r="192" spans="1:19" x14ac:dyDescent="0.25">
      <c r="A192" t="s">
        <v>19</v>
      </c>
      <c r="B192" s="11">
        <f t="shared" ref="B192:S192" si="80">B140*1000</f>
        <v>0</v>
      </c>
      <c r="C192" s="11">
        <f t="shared" si="80"/>
        <v>117085050.58074187</v>
      </c>
      <c r="D192" s="11">
        <f t="shared" si="80"/>
        <v>19894384.690554783</v>
      </c>
      <c r="E192" s="11">
        <f t="shared" si="80"/>
        <v>131233595.80052492</v>
      </c>
      <c r="F192" s="11">
        <f t="shared" si="80"/>
        <v>30740476.600349218</v>
      </c>
      <c r="G192" s="11">
        <f t="shared" si="80"/>
        <v>0</v>
      </c>
      <c r="H192" s="11">
        <f t="shared" si="80"/>
        <v>0</v>
      </c>
      <c r="I192" s="11">
        <f t="shared" si="80"/>
        <v>23555572.306184754</v>
      </c>
      <c r="J192" s="11">
        <f t="shared" si="80"/>
        <v>49212598.425196849</v>
      </c>
      <c r="K192" s="11">
        <f t="shared" si="80"/>
        <v>0</v>
      </c>
      <c r="L192" s="11">
        <f t="shared" si="80"/>
        <v>328083989.50131238</v>
      </c>
      <c r="M192" s="11">
        <f t="shared" si="80"/>
        <v>0</v>
      </c>
      <c r="N192" s="11">
        <f t="shared" si="80"/>
        <v>91468435.358872563</v>
      </c>
      <c r="O192" s="11">
        <f t="shared" si="80"/>
        <v>367280948.13331902</v>
      </c>
      <c r="P192" s="11">
        <f t="shared" si="80"/>
        <v>207338110.40339699</v>
      </c>
      <c r="Q192" s="11">
        <f t="shared" si="80"/>
        <v>207233173.85994568</v>
      </c>
      <c r="R192" s="11">
        <f t="shared" si="80"/>
        <v>915147521.78051114</v>
      </c>
      <c r="S192" s="11">
        <f t="shared" si="80"/>
        <v>62445360.30972898</v>
      </c>
    </row>
    <row r="193" spans="1:19" x14ac:dyDescent="0.25">
      <c r="A193" t="s">
        <v>20</v>
      </c>
      <c r="B193" s="11">
        <f t="shared" ref="B193:S193" si="81">B141*1000</f>
        <v>0</v>
      </c>
      <c r="C193" s="11">
        <f t="shared" si="81"/>
        <v>0</v>
      </c>
      <c r="D193" s="11">
        <f t="shared" si="81"/>
        <v>0</v>
      </c>
      <c r="E193" s="11">
        <f t="shared" si="81"/>
        <v>0</v>
      </c>
      <c r="F193" s="11">
        <f t="shared" si="81"/>
        <v>153702383.00174606</v>
      </c>
      <c r="G193" s="11">
        <f t="shared" si="81"/>
        <v>0</v>
      </c>
      <c r="H193" s="11">
        <f t="shared" si="81"/>
        <v>47391568.09220504</v>
      </c>
      <c r="I193" s="11">
        <f t="shared" si="81"/>
        <v>0</v>
      </c>
      <c r="J193" s="11">
        <f t="shared" si="81"/>
        <v>0</v>
      </c>
      <c r="K193" s="11">
        <f t="shared" si="81"/>
        <v>0</v>
      </c>
      <c r="L193" s="11">
        <f t="shared" si="81"/>
        <v>262467191.60104984</v>
      </c>
      <c r="M193" s="11">
        <f t="shared" si="81"/>
        <v>0</v>
      </c>
      <c r="N193" s="11">
        <f t="shared" si="81"/>
        <v>2332445101.6512504</v>
      </c>
      <c r="O193" s="11">
        <f t="shared" si="81"/>
        <v>1224269827.1110635</v>
      </c>
      <c r="P193" s="11">
        <f t="shared" si="81"/>
        <v>456143842.88747346</v>
      </c>
      <c r="Q193" s="11">
        <f t="shared" si="81"/>
        <v>1906545199.5115006</v>
      </c>
      <c r="R193" s="11">
        <f t="shared" si="81"/>
        <v>6039973643.7513723</v>
      </c>
      <c r="S193" s="11">
        <f t="shared" si="81"/>
        <v>686898963.40701878</v>
      </c>
    </row>
    <row r="194" spans="1:19" x14ac:dyDescent="0.25">
      <c r="A194" t="s">
        <v>21</v>
      </c>
      <c r="B194" s="11">
        <f t="shared" ref="B194:S194" si="82">B142*1000</f>
        <v>0</v>
      </c>
      <c r="C194" s="11">
        <f t="shared" si="82"/>
        <v>0</v>
      </c>
      <c r="D194" s="11">
        <f t="shared" si="82"/>
        <v>0</v>
      </c>
      <c r="E194" s="11">
        <f t="shared" si="82"/>
        <v>0</v>
      </c>
      <c r="F194" s="11">
        <f t="shared" si="82"/>
        <v>0</v>
      </c>
      <c r="G194" s="11">
        <f t="shared" si="82"/>
        <v>0</v>
      </c>
      <c r="H194" s="11">
        <f t="shared" si="82"/>
        <v>0</v>
      </c>
      <c r="I194" s="11">
        <f t="shared" si="82"/>
        <v>0</v>
      </c>
      <c r="J194" s="11">
        <f t="shared" si="82"/>
        <v>0</v>
      </c>
      <c r="K194" s="11">
        <f t="shared" si="82"/>
        <v>0</v>
      </c>
      <c r="L194" s="11">
        <f t="shared" si="82"/>
        <v>0</v>
      </c>
      <c r="M194" s="11">
        <f t="shared" si="82"/>
        <v>0</v>
      </c>
      <c r="N194" s="11">
        <f t="shared" si="82"/>
        <v>1143355441.9859071</v>
      </c>
      <c r="O194" s="11">
        <f t="shared" si="82"/>
        <v>0</v>
      </c>
      <c r="P194" s="11">
        <f t="shared" si="82"/>
        <v>0</v>
      </c>
      <c r="Q194" s="11">
        <f t="shared" si="82"/>
        <v>331573078.1759131</v>
      </c>
      <c r="R194" s="11">
        <f t="shared" si="82"/>
        <v>0</v>
      </c>
      <c r="S194" s="11">
        <f t="shared" si="82"/>
        <v>0</v>
      </c>
    </row>
    <row r="195" spans="1:19" x14ac:dyDescent="0.25">
      <c r="A195" t="s">
        <v>22</v>
      </c>
      <c r="B195" s="11">
        <f t="shared" ref="B195:S195" si="83">B143*1000</f>
        <v>0</v>
      </c>
      <c r="C195" s="11">
        <f t="shared" si="83"/>
        <v>0</v>
      </c>
      <c r="D195" s="11">
        <f t="shared" si="83"/>
        <v>0</v>
      </c>
      <c r="E195" s="11">
        <f t="shared" si="83"/>
        <v>0</v>
      </c>
      <c r="F195" s="11">
        <f t="shared" si="83"/>
        <v>61480953.200698435</v>
      </c>
      <c r="G195" s="11">
        <f t="shared" si="83"/>
        <v>0</v>
      </c>
      <c r="H195" s="11">
        <f t="shared" si="83"/>
        <v>0</v>
      </c>
      <c r="I195" s="11">
        <f t="shared" si="83"/>
        <v>0</v>
      </c>
      <c r="J195" s="11">
        <f t="shared" si="83"/>
        <v>0</v>
      </c>
      <c r="K195" s="11">
        <f t="shared" si="83"/>
        <v>0</v>
      </c>
      <c r="L195" s="11">
        <f t="shared" si="83"/>
        <v>0</v>
      </c>
      <c r="M195" s="11">
        <f t="shared" si="83"/>
        <v>0</v>
      </c>
      <c r="N195" s="11">
        <f t="shared" si="83"/>
        <v>0</v>
      </c>
      <c r="O195" s="11">
        <f t="shared" si="83"/>
        <v>0</v>
      </c>
      <c r="P195" s="11">
        <f t="shared" si="83"/>
        <v>0</v>
      </c>
      <c r="Q195" s="11">
        <f t="shared" si="83"/>
        <v>0</v>
      </c>
      <c r="R195" s="11">
        <f t="shared" si="83"/>
        <v>0</v>
      </c>
      <c r="S195" s="11">
        <f t="shared" si="83"/>
        <v>0</v>
      </c>
    </row>
    <row r="196" spans="1:19" x14ac:dyDescent="0.25">
      <c r="A196" t="s">
        <v>23</v>
      </c>
      <c r="B196" s="11">
        <f t="shared" ref="B196:S196" si="84">B144*1000</f>
        <v>131233595.80052492</v>
      </c>
      <c r="C196" s="11">
        <f t="shared" si="84"/>
        <v>0</v>
      </c>
      <c r="D196" s="11">
        <f t="shared" si="84"/>
        <v>0</v>
      </c>
      <c r="E196" s="11">
        <f t="shared" si="84"/>
        <v>524934383.20209968</v>
      </c>
      <c r="F196" s="11">
        <f t="shared" si="84"/>
        <v>0</v>
      </c>
      <c r="G196" s="11">
        <f t="shared" si="84"/>
        <v>147637795.27559057</v>
      </c>
      <c r="H196" s="11">
        <f t="shared" si="84"/>
        <v>0</v>
      </c>
      <c r="I196" s="11">
        <f t="shared" si="84"/>
        <v>0</v>
      </c>
      <c r="J196" s="11">
        <f t="shared" si="84"/>
        <v>73818897.637795284</v>
      </c>
      <c r="K196" s="11">
        <f t="shared" si="84"/>
        <v>20723317.385994568</v>
      </c>
      <c r="L196" s="11">
        <f t="shared" si="84"/>
        <v>131233595.80052492</v>
      </c>
      <c r="M196" s="11">
        <f t="shared" si="84"/>
        <v>0</v>
      </c>
      <c r="N196" s="11">
        <f t="shared" si="84"/>
        <v>1006152788.9475983</v>
      </c>
      <c r="O196" s="11">
        <f t="shared" si="84"/>
        <v>1469123792.5332761</v>
      </c>
      <c r="P196" s="11">
        <f t="shared" si="84"/>
        <v>207338110.40339699</v>
      </c>
      <c r="Q196" s="11">
        <f t="shared" si="84"/>
        <v>621699521.57983696</v>
      </c>
      <c r="R196" s="11">
        <f t="shared" si="84"/>
        <v>549088513.06830645</v>
      </c>
      <c r="S196" s="11">
        <f t="shared" si="84"/>
        <v>249781441.23891592</v>
      </c>
    </row>
    <row r="197" spans="1:19" x14ac:dyDescent="0.25">
      <c r="A197" t="s">
        <v>24</v>
      </c>
      <c r="B197" s="11">
        <f t="shared" ref="B197:S197" si="85">B145*1000</f>
        <v>0</v>
      </c>
      <c r="C197" s="11">
        <f t="shared" si="85"/>
        <v>0</v>
      </c>
      <c r="D197" s="11">
        <f t="shared" si="85"/>
        <v>0</v>
      </c>
      <c r="E197" s="11">
        <f t="shared" si="85"/>
        <v>0</v>
      </c>
      <c r="F197" s="11">
        <f t="shared" si="85"/>
        <v>0</v>
      </c>
      <c r="G197" s="11">
        <f t="shared" si="85"/>
        <v>0</v>
      </c>
      <c r="H197" s="11">
        <f t="shared" si="85"/>
        <v>0</v>
      </c>
      <c r="I197" s="11">
        <f t="shared" si="85"/>
        <v>0</v>
      </c>
      <c r="J197" s="11">
        <f t="shared" si="85"/>
        <v>0</v>
      </c>
      <c r="K197" s="11">
        <f t="shared" si="85"/>
        <v>0</v>
      </c>
      <c r="L197" s="11">
        <f t="shared" si="85"/>
        <v>0</v>
      </c>
      <c r="M197" s="11">
        <f t="shared" si="85"/>
        <v>0</v>
      </c>
      <c r="N197" s="11">
        <f t="shared" si="85"/>
        <v>0</v>
      </c>
      <c r="O197" s="11">
        <f t="shared" si="85"/>
        <v>0</v>
      </c>
      <c r="P197" s="11">
        <f t="shared" si="85"/>
        <v>0</v>
      </c>
      <c r="Q197" s="11">
        <f t="shared" si="85"/>
        <v>0</v>
      </c>
      <c r="R197" s="11">
        <f t="shared" si="85"/>
        <v>0</v>
      </c>
      <c r="S197" s="11">
        <f t="shared" si="85"/>
        <v>0</v>
      </c>
    </row>
    <row r="198" spans="1:19" x14ac:dyDescent="0.25">
      <c r="A198" t="s">
        <v>25</v>
      </c>
      <c r="B198" s="11">
        <f t="shared" ref="B198:S198" si="86">B146*1000</f>
        <v>0</v>
      </c>
      <c r="C198" s="11">
        <f t="shared" si="86"/>
        <v>0</v>
      </c>
      <c r="D198" s="11">
        <f t="shared" si="86"/>
        <v>0</v>
      </c>
      <c r="E198" s="11">
        <f t="shared" si="86"/>
        <v>0</v>
      </c>
      <c r="F198" s="11">
        <f t="shared" si="86"/>
        <v>0</v>
      </c>
      <c r="G198" s="11">
        <f t="shared" si="86"/>
        <v>0</v>
      </c>
      <c r="H198" s="11">
        <f t="shared" si="86"/>
        <v>0</v>
      </c>
      <c r="I198" s="11">
        <f t="shared" si="86"/>
        <v>0</v>
      </c>
      <c r="J198" s="11">
        <f t="shared" si="86"/>
        <v>0</v>
      </c>
      <c r="K198" s="11">
        <f t="shared" si="86"/>
        <v>0</v>
      </c>
      <c r="L198" s="11">
        <f t="shared" si="86"/>
        <v>0</v>
      </c>
      <c r="M198" s="11">
        <f t="shared" si="86"/>
        <v>26525846.254073042</v>
      </c>
      <c r="N198" s="11">
        <f t="shared" si="86"/>
        <v>45734217.679436281</v>
      </c>
      <c r="O198" s="11">
        <f t="shared" si="86"/>
        <v>0</v>
      </c>
      <c r="P198" s="11">
        <f t="shared" si="86"/>
        <v>124402866.24203824</v>
      </c>
      <c r="Q198" s="11">
        <f t="shared" si="86"/>
        <v>207233173.85994568</v>
      </c>
      <c r="R198" s="11">
        <f t="shared" si="86"/>
        <v>228786880.44512779</v>
      </c>
      <c r="S198" s="11">
        <f t="shared" si="86"/>
        <v>0</v>
      </c>
    </row>
    <row r="199" spans="1:19" x14ac:dyDescent="0.25">
      <c r="A199" t="s">
        <v>26</v>
      </c>
      <c r="B199" s="11">
        <f t="shared" ref="B199:S199" si="87">B147*1000</f>
        <v>0</v>
      </c>
      <c r="C199" s="11">
        <f t="shared" si="87"/>
        <v>0</v>
      </c>
      <c r="D199" s="11">
        <f t="shared" si="87"/>
        <v>0</v>
      </c>
      <c r="E199" s="11">
        <f t="shared" si="87"/>
        <v>0</v>
      </c>
      <c r="F199" s="11">
        <f t="shared" si="87"/>
        <v>0</v>
      </c>
      <c r="G199" s="11">
        <f t="shared" si="87"/>
        <v>0</v>
      </c>
      <c r="H199" s="11">
        <f t="shared" si="87"/>
        <v>0</v>
      </c>
      <c r="I199" s="11">
        <f t="shared" si="87"/>
        <v>0</v>
      </c>
      <c r="J199" s="11">
        <f t="shared" si="87"/>
        <v>0</v>
      </c>
      <c r="K199" s="11">
        <f t="shared" si="87"/>
        <v>0</v>
      </c>
      <c r="L199" s="11">
        <f t="shared" si="87"/>
        <v>262467191.60104984</v>
      </c>
      <c r="M199" s="11">
        <f t="shared" si="87"/>
        <v>0</v>
      </c>
      <c r="N199" s="11">
        <f t="shared" si="87"/>
        <v>1372026530.3830886</v>
      </c>
      <c r="O199" s="11">
        <f t="shared" si="87"/>
        <v>856988878.97774446</v>
      </c>
      <c r="P199" s="11">
        <f t="shared" si="87"/>
        <v>414676220.80679399</v>
      </c>
      <c r="Q199" s="11">
        <f t="shared" si="87"/>
        <v>7004481276.4661655</v>
      </c>
      <c r="R199" s="11">
        <f t="shared" si="87"/>
        <v>2425140932.7183542</v>
      </c>
      <c r="S199" s="11">
        <f t="shared" si="87"/>
        <v>281004121.39378047</v>
      </c>
    </row>
    <row r="200" spans="1:19" x14ac:dyDescent="0.25">
      <c r="A200" t="s">
        <v>42</v>
      </c>
      <c r="B200" s="11">
        <f t="shared" ref="B200:S200" si="88">B148*1000</f>
        <v>0</v>
      </c>
      <c r="C200" s="11">
        <f t="shared" si="88"/>
        <v>0</v>
      </c>
      <c r="D200" s="11">
        <f t="shared" si="88"/>
        <v>0</v>
      </c>
      <c r="E200" s="11">
        <f t="shared" si="88"/>
        <v>0</v>
      </c>
      <c r="F200" s="11">
        <f t="shared" si="88"/>
        <v>0</v>
      </c>
      <c r="G200" s="11">
        <f t="shared" si="88"/>
        <v>0</v>
      </c>
      <c r="H200" s="11">
        <f t="shared" si="88"/>
        <v>0</v>
      </c>
      <c r="I200" s="11">
        <f t="shared" si="88"/>
        <v>0</v>
      </c>
      <c r="J200" s="11">
        <f t="shared" si="88"/>
        <v>0</v>
      </c>
      <c r="K200" s="11">
        <f t="shared" si="88"/>
        <v>0</v>
      </c>
      <c r="L200" s="11">
        <f t="shared" si="88"/>
        <v>0</v>
      </c>
      <c r="M200" s="11">
        <f t="shared" si="88"/>
        <v>0</v>
      </c>
      <c r="N200" s="11">
        <f t="shared" si="88"/>
        <v>0</v>
      </c>
      <c r="O200" s="11">
        <f t="shared" si="88"/>
        <v>0</v>
      </c>
      <c r="P200" s="11">
        <f t="shared" si="88"/>
        <v>0</v>
      </c>
      <c r="Q200" s="11">
        <f t="shared" si="88"/>
        <v>0</v>
      </c>
      <c r="R200" s="11">
        <f t="shared" si="88"/>
        <v>0</v>
      </c>
      <c r="S200" s="11">
        <f t="shared" si="88"/>
        <v>0</v>
      </c>
    </row>
    <row r="201" spans="1:19" x14ac:dyDescent="0.25">
      <c r="A201" t="s">
        <v>27</v>
      </c>
      <c r="B201" s="11">
        <f t="shared" ref="B201:S201" si="89">B149*1000</f>
        <v>0</v>
      </c>
      <c r="C201" s="11">
        <f t="shared" si="89"/>
        <v>0</v>
      </c>
      <c r="D201" s="11">
        <f t="shared" si="89"/>
        <v>0</v>
      </c>
      <c r="E201" s="11">
        <f t="shared" si="89"/>
        <v>262467191.60104984</v>
      </c>
      <c r="F201" s="11">
        <f t="shared" si="89"/>
        <v>0</v>
      </c>
      <c r="G201" s="11">
        <f t="shared" si="89"/>
        <v>0</v>
      </c>
      <c r="H201" s="11">
        <f t="shared" si="89"/>
        <v>0</v>
      </c>
      <c r="I201" s="11">
        <f t="shared" si="89"/>
        <v>0</v>
      </c>
      <c r="J201" s="11">
        <f t="shared" si="89"/>
        <v>0</v>
      </c>
      <c r="K201" s="11">
        <f t="shared" si="89"/>
        <v>0</v>
      </c>
      <c r="L201" s="11">
        <f t="shared" si="89"/>
        <v>196850393.7007874</v>
      </c>
      <c r="M201" s="11">
        <f t="shared" si="89"/>
        <v>0</v>
      </c>
      <c r="N201" s="11">
        <f t="shared" si="89"/>
        <v>0</v>
      </c>
      <c r="O201" s="11">
        <f t="shared" si="89"/>
        <v>0</v>
      </c>
      <c r="P201" s="11">
        <f t="shared" si="89"/>
        <v>0</v>
      </c>
      <c r="Q201" s="11">
        <f t="shared" si="89"/>
        <v>0</v>
      </c>
      <c r="R201" s="11">
        <f t="shared" si="89"/>
        <v>137272128.26707661</v>
      </c>
      <c r="S201" s="11">
        <f t="shared" si="89"/>
        <v>93668040.46459347</v>
      </c>
    </row>
    <row r="202" spans="1:19" x14ac:dyDescent="0.25">
      <c r="A202" t="s">
        <v>43</v>
      </c>
      <c r="B202" s="11">
        <f t="shared" ref="B202:S202" si="90">B150*1000</f>
        <v>0</v>
      </c>
      <c r="C202" s="11">
        <f t="shared" si="90"/>
        <v>0</v>
      </c>
      <c r="D202" s="11">
        <f t="shared" si="90"/>
        <v>0</v>
      </c>
      <c r="E202" s="11">
        <f t="shared" si="90"/>
        <v>0</v>
      </c>
      <c r="F202" s="11">
        <f t="shared" si="90"/>
        <v>0</v>
      </c>
      <c r="G202" s="11">
        <f t="shared" si="90"/>
        <v>0</v>
      </c>
      <c r="H202" s="11">
        <f t="shared" si="90"/>
        <v>0</v>
      </c>
      <c r="I202" s="11">
        <f t="shared" si="90"/>
        <v>0</v>
      </c>
      <c r="J202" s="11">
        <f t="shared" si="90"/>
        <v>0</v>
      </c>
      <c r="K202" s="11">
        <f t="shared" si="90"/>
        <v>0</v>
      </c>
      <c r="L202" s="11">
        <f t="shared" si="90"/>
        <v>0</v>
      </c>
      <c r="M202" s="11">
        <f t="shared" si="90"/>
        <v>0</v>
      </c>
      <c r="N202" s="11">
        <f t="shared" si="90"/>
        <v>0</v>
      </c>
      <c r="O202" s="11">
        <f t="shared" si="90"/>
        <v>0</v>
      </c>
      <c r="P202" s="11">
        <f t="shared" si="90"/>
        <v>0</v>
      </c>
      <c r="Q202" s="11">
        <f t="shared" si="90"/>
        <v>0</v>
      </c>
      <c r="R202" s="11">
        <f t="shared" si="90"/>
        <v>869390145.69148552</v>
      </c>
      <c r="S202" s="11">
        <f t="shared" si="90"/>
        <v>0</v>
      </c>
    </row>
    <row r="203" spans="1:19" x14ac:dyDescent="0.25">
      <c r="A203" t="s">
        <v>44</v>
      </c>
      <c r="B203" s="11">
        <f t="shared" ref="B203:S203" si="91">B151*1000</f>
        <v>0</v>
      </c>
      <c r="C203" s="11">
        <f t="shared" si="91"/>
        <v>0</v>
      </c>
      <c r="D203" s="11">
        <f t="shared" si="91"/>
        <v>0</v>
      </c>
      <c r="E203" s="11">
        <f t="shared" si="91"/>
        <v>0</v>
      </c>
      <c r="F203" s="11">
        <f t="shared" si="91"/>
        <v>0</v>
      </c>
      <c r="G203" s="11">
        <f t="shared" si="91"/>
        <v>0</v>
      </c>
      <c r="H203" s="11">
        <f t="shared" si="91"/>
        <v>0</v>
      </c>
      <c r="I203" s="11">
        <f t="shared" si="91"/>
        <v>0</v>
      </c>
      <c r="J203" s="11">
        <f t="shared" si="91"/>
        <v>0</v>
      </c>
      <c r="K203" s="11">
        <f t="shared" si="91"/>
        <v>0</v>
      </c>
      <c r="L203" s="11">
        <f t="shared" si="91"/>
        <v>0</v>
      </c>
      <c r="M203" s="11">
        <f t="shared" si="91"/>
        <v>0</v>
      </c>
      <c r="N203" s="11">
        <f t="shared" si="91"/>
        <v>0</v>
      </c>
      <c r="O203" s="11">
        <f t="shared" si="91"/>
        <v>0</v>
      </c>
      <c r="P203" s="11">
        <f t="shared" si="91"/>
        <v>0</v>
      </c>
      <c r="Q203" s="11">
        <f t="shared" si="91"/>
        <v>0</v>
      </c>
      <c r="R203" s="11">
        <f t="shared" si="91"/>
        <v>320301632.6231789</v>
      </c>
      <c r="S203" s="11">
        <f t="shared" si="91"/>
        <v>0</v>
      </c>
    </row>
    <row r="204" spans="1:19" x14ac:dyDescent="0.25">
      <c r="A204" t="s">
        <v>45</v>
      </c>
      <c r="B204" s="11">
        <f t="shared" ref="B204:S204" si="92">B152*1000</f>
        <v>0</v>
      </c>
      <c r="C204" s="11">
        <f t="shared" si="92"/>
        <v>0</v>
      </c>
      <c r="D204" s="11">
        <f t="shared" si="92"/>
        <v>0</v>
      </c>
      <c r="E204" s="11">
        <f t="shared" si="92"/>
        <v>0</v>
      </c>
      <c r="F204" s="11">
        <f t="shared" si="92"/>
        <v>0</v>
      </c>
      <c r="G204" s="11">
        <f t="shared" si="92"/>
        <v>0</v>
      </c>
      <c r="H204" s="11">
        <f t="shared" si="92"/>
        <v>0</v>
      </c>
      <c r="I204" s="11">
        <f t="shared" si="92"/>
        <v>0</v>
      </c>
      <c r="J204" s="11">
        <f t="shared" si="92"/>
        <v>0</v>
      </c>
      <c r="K204" s="11">
        <f t="shared" si="92"/>
        <v>0</v>
      </c>
      <c r="L204" s="11">
        <f t="shared" si="92"/>
        <v>0</v>
      </c>
      <c r="M204" s="11">
        <f t="shared" si="92"/>
        <v>0</v>
      </c>
      <c r="N204" s="11">
        <f t="shared" si="92"/>
        <v>0</v>
      </c>
      <c r="O204" s="11">
        <f t="shared" si="92"/>
        <v>0</v>
      </c>
      <c r="P204" s="11">
        <f t="shared" si="92"/>
        <v>41467622.080679409</v>
      </c>
      <c r="Q204" s="11">
        <f t="shared" si="92"/>
        <v>0</v>
      </c>
      <c r="R204" s="11">
        <f t="shared" si="92"/>
        <v>0</v>
      </c>
      <c r="S204" s="11">
        <f t="shared" si="92"/>
        <v>0</v>
      </c>
    </row>
    <row r="205" spans="1:19" x14ac:dyDescent="0.25">
      <c r="A205" t="s">
        <v>46</v>
      </c>
      <c r="B205" s="11">
        <f t="shared" ref="B205:S205" si="93">B153*1000</f>
        <v>0</v>
      </c>
      <c r="C205" s="11">
        <f t="shared" si="93"/>
        <v>0</v>
      </c>
      <c r="D205" s="11">
        <f t="shared" si="93"/>
        <v>0</v>
      </c>
      <c r="E205" s="11">
        <f t="shared" si="93"/>
        <v>0</v>
      </c>
      <c r="F205" s="11">
        <f t="shared" si="93"/>
        <v>0</v>
      </c>
      <c r="G205" s="11">
        <f t="shared" si="93"/>
        <v>0</v>
      </c>
      <c r="H205" s="11">
        <f t="shared" si="93"/>
        <v>0</v>
      </c>
      <c r="I205" s="11">
        <f t="shared" si="93"/>
        <v>0</v>
      </c>
      <c r="J205" s="11">
        <f t="shared" si="93"/>
        <v>0</v>
      </c>
      <c r="K205" s="11">
        <f t="shared" si="93"/>
        <v>0</v>
      </c>
      <c r="L205" s="11">
        <f t="shared" si="93"/>
        <v>0</v>
      </c>
      <c r="M205" s="11">
        <f t="shared" si="93"/>
        <v>0</v>
      </c>
      <c r="N205" s="11">
        <f t="shared" si="93"/>
        <v>45734217.679436281</v>
      </c>
      <c r="O205" s="11">
        <f t="shared" si="93"/>
        <v>0</v>
      </c>
      <c r="P205" s="11">
        <f t="shared" si="93"/>
        <v>0</v>
      </c>
      <c r="Q205" s="11">
        <f t="shared" si="93"/>
        <v>0</v>
      </c>
      <c r="R205" s="11">
        <f t="shared" si="93"/>
        <v>0</v>
      </c>
      <c r="S205" s="11">
        <f t="shared" si="93"/>
        <v>0</v>
      </c>
    </row>
    <row r="206" spans="1:19" x14ac:dyDescent="0.25">
      <c r="A206" t="s">
        <v>28</v>
      </c>
      <c r="B206" s="11">
        <f t="shared" ref="B206:S206" si="94">B154*1000</f>
        <v>0</v>
      </c>
      <c r="C206" s="11">
        <f t="shared" si="94"/>
        <v>0</v>
      </c>
      <c r="D206" s="11">
        <f t="shared" si="94"/>
        <v>0</v>
      </c>
      <c r="E206" s="11">
        <f t="shared" si="94"/>
        <v>0</v>
      </c>
      <c r="F206" s="11">
        <f t="shared" si="94"/>
        <v>0</v>
      </c>
      <c r="G206" s="11">
        <f t="shared" si="94"/>
        <v>0</v>
      </c>
      <c r="H206" s="11">
        <f t="shared" si="94"/>
        <v>0</v>
      </c>
      <c r="I206" s="11">
        <f t="shared" si="94"/>
        <v>0</v>
      </c>
      <c r="J206" s="11">
        <f t="shared" si="94"/>
        <v>0</v>
      </c>
      <c r="K206" s="11">
        <f t="shared" si="94"/>
        <v>0</v>
      </c>
      <c r="L206" s="11">
        <f t="shared" si="94"/>
        <v>0</v>
      </c>
      <c r="M206" s="11">
        <f t="shared" si="94"/>
        <v>0</v>
      </c>
      <c r="N206" s="11">
        <f t="shared" si="94"/>
        <v>640279047.51210797</v>
      </c>
      <c r="O206" s="11">
        <f t="shared" si="94"/>
        <v>244853965.42221269</v>
      </c>
      <c r="P206" s="11">
        <f t="shared" si="94"/>
        <v>82935244.161358818</v>
      </c>
      <c r="Q206" s="11">
        <f t="shared" si="94"/>
        <v>207233173.85994568</v>
      </c>
      <c r="R206" s="11">
        <f t="shared" si="94"/>
        <v>411816384.80122995</v>
      </c>
      <c r="S206" s="11">
        <f t="shared" si="94"/>
        <v>62445360.30972898</v>
      </c>
    </row>
    <row r="207" spans="1:19" x14ac:dyDescent="0.25">
      <c r="A207" t="s">
        <v>47</v>
      </c>
      <c r="B207" s="11">
        <f t="shared" ref="B207:S207" si="95">B155*1000</f>
        <v>0</v>
      </c>
      <c r="C207" s="11">
        <f t="shared" si="95"/>
        <v>0</v>
      </c>
      <c r="D207" s="11">
        <f t="shared" si="95"/>
        <v>0</v>
      </c>
      <c r="E207" s="11">
        <f t="shared" si="95"/>
        <v>0</v>
      </c>
      <c r="F207" s="11">
        <f t="shared" si="95"/>
        <v>0</v>
      </c>
      <c r="G207" s="11">
        <f t="shared" si="95"/>
        <v>0</v>
      </c>
      <c r="H207" s="11">
        <f t="shared" si="95"/>
        <v>0</v>
      </c>
      <c r="I207" s="11">
        <f t="shared" si="95"/>
        <v>0</v>
      </c>
      <c r="J207" s="11">
        <f t="shared" si="95"/>
        <v>0</v>
      </c>
      <c r="K207" s="11">
        <f t="shared" si="95"/>
        <v>0</v>
      </c>
      <c r="L207" s="11">
        <f t="shared" si="95"/>
        <v>0</v>
      </c>
      <c r="M207" s="11">
        <f t="shared" si="95"/>
        <v>0</v>
      </c>
      <c r="N207" s="11">
        <f t="shared" si="95"/>
        <v>0</v>
      </c>
      <c r="O207" s="11">
        <f t="shared" si="95"/>
        <v>0</v>
      </c>
      <c r="P207" s="11">
        <f t="shared" si="95"/>
        <v>0</v>
      </c>
      <c r="Q207" s="11">
        <f t="shared" si="95"/>
        <v>82893269.543978274</v>
      </c>
      <c r="R207" s="11">
        <f t="shared" si="95"/>
        <v>0</v>
      </c>
      <c r="S207" s="11">
        <f t="shared" si="95"/>
        <v>0</v>
      </c>
    </row>
    <row r="208" spans="1:19" x14ac:dyDescent="0.25">
      <c r="A208" t="s">
        <v>29</v>
      </c>
      <c r="B208" s="11">
        <f t="shared" ref="B208:S208" si="96">B156*1000</f>
        <v>0</v>
      </c>
      <c r="C208" s="11">
        <f t="shared" si="96"/>
        <v>0</v>
      </c>
      <c r="D208" s="11">
        <f t="shared" si="96"/>
        <v>0</v>
      </c>
      <c r="E208" s="11">
        <f t="shared" si="96"/>
        <v>0</v>
      </c>
      <c r="F208" s="11">
        <f t="shared" si="96"/>
        <v>61480953.200698435</v>
      </c>
      <c r="G208" s="11">
        <f t="shared" si="96"/>
        <v>0</v>
      </c>
      <c r="H208" s="11">
        <f t="shared" si="96"/>
        <v>0</v>
      </c>
      <c r="I208" s="11">
        <f t="shared" si="96"/>
        <v>94222289.224739015</v>
      </c>
      <c r="J208" s="11">
        <f t="shared" si="96"/>
        <v>0</v>
      </c>
      <c r="K208" s="11">
        <f t="shared" si="96"/>
        <v>0</v>
      </c>
      <c r="L208" s="11">
        <f t="shared" si="96"/>
        <v>0</v>
      </c>
      <c r="M208" s="11">
        <f t="shared" si="96"/>
        <v>0</v>
      </c>
      <c r="N208" s="11">
        <f t="shared" si="96"/>
        <v>0</v>
      </c>
      <c r="O208" s="11">
        <f t="shared" si="96"/>
        <v>612134913.55553174</v>
      </c>
      <c r="P208" s="11">
        <f t="shared" si="96"/>
        <v>82935244.161358818</v>
      </c>
      <c r="Q208" s="11">
        <f t="shared" si="96"/>
        <v>124339904.3159674</v>
      </c>
      <c r="R208" s="11">
        <f t="shared" si="96"/>
        <v>0</v>
      </c>
      <c r="S208" s="11">
        <f t="shared" si="96"/>
        <v>62445360.30972898</v>
      </c>
    </row>
    <row r="209" spans="1:19" x14ac:dyDescent="0.25">
      <c r="A209" t="s">
        <v>48</v>
      </c>
      <c r="B209" s="11">
        <f t="shared" ref="B209:S209" si="97">B157*1000</f>
        <v>0</v>
      </c>
      <c r="C209" s="11">
        <f t="shared" si="97"/>
        <v>0</v>
      </c>
      <c r="D209" s="11">
        <f t="shared" si="97"/>
        <v>0</v>
      </c>
      <c r="E209" s="11">
        <f t="shared" si="97"/>
        <v>0</v>
      </c>
      <c r="F209" s="11">
        <f t="shared" si="97"/>
        <v>0</v>
      </c>
      <c r="G209" s="11">
        <f t="shared" si="97"/>
        <v>0</v>
      </c>
      <c r="H209" s="11">
        <f t="shared" si="97"/>
        <v>0</v>
      </c>
      <c r="I209" s="11">
        <f t="shared" si="97"/>
        <v>0</v>
      </c>
      <c r="J209" s="11">
        <f t="shared" si="97"/>
        <v>0</v>
      </c>
      <c r="K209" s="11">
        <f t="shared" si="97"/>
        <v>0</v>
      </c>
      <c r="L209" s="11">
        <f t="shared" si="97"/>
        <v>0</v>
      </c>
      <c r="M209" s="11">
        <f t="shared" si="97"/>
        <v>0</v>
      </c>
      <c r="N209" s="11">
        <f t="shared" si="97"/>
        <v>0</v>
      </c>
      <c r="O209" s="11">
        <f t="shared" si="97"/>
        <v>0</v>
      </c>
      <c r="P209" s="11">
        <f t="shared" si="97"/>
        <v>0</v>
      </c>
      <c r="Q209" s="11">
        <f t="shared" si="97"/>
        <v>0</v>
      </c>
      <c r="R209" s="11">
        <f t="shared" si="97"/>
        <v>0</v>
      </c>
      <c r="S209" s="11">
        <f t="shared" si="97"/>
        <v>0</v>
      </c>
    </row>
    <row r="210" spans="1:19" x14ac:dyDescent="0.25">
      <c r="A210" t="s">
        <v>30</v>
      </c>
      <c r="B210" s="11">
        <f t="shared" ref="B210:S210" si="98">B158*1000</f>
        <v>524934383.20209968</v>
      </c>
      <c r="C210" s="11">
        <f t="shared" si="98"/>
        <v>0</v>
      </c>
      <c r="D210" s="11">
        <f t="shared" si="98"/>
        <v>0</v>
      </c>
      <c r="E210" s="11">
        <f t="shared" si="98"/>
        <v>0</v>
      </c>
      <c r="F210" s="11">
        <f t="shared" si="98"/>
        <v>0</v>
      </c>
      <c r="G210" s="11">
        <f t="shared" si="98"/>
        <v>0</v>
      </c>
      <c r="H210" s="11">
        <f t="shared" si="98"/>
        <v>0</v>
      </c>
      <c r="I210" s="11">
        <f t="shared" si="98"/>
        <v>0</v>
      </c>
      <c r="J210" s="11">
        <f t="shared" si="98"/>
        <v>0</v>
      </c>
      <c r="K210" s="11">
        <f t="shared" si="98"/>
        <v>0</v>
      </c>
      <c r="L210" s="11">
        <f t="shared" si="98"/>
        <v>6036745406.8241472</v>
      </c>
      <c r="M210" s="11">
        <f t="shared" si="98"/>
        <v>0</v>
      </c>
      <c r="N210" s="11">
        <f t="shared" si="98"/>
        <v>503076394.47379917</v>
      </c>
      <c r="O210" s="11">
        <f t="shared" si="98"/>
        <v>3183101550.4887652</v>
      </c>
      <c r="P210" s="11">
        <f t="shared" si="98"/>
        <v>3193006900.2123146</v>
      </c>
      <c r="Q210" s="11">
        <f t="shared" si="98"/>
        <v>2196671642.9154243</v>
      </c>
      <c r="R210" s="11">
        <f t="shared" si="98"/>
        <v>2425140932.7183542</v>
      </c>
      <c r="S210" s="11">
        <f t="shared" si="98"/>
        <v>343449481.70350939</v>
      </c>
    </row>
    <row r="211" spans="1:19" x14ac:dyDescent="0.25">
      <c r="A211" t="s">
        <v>31</v>
      </c>
      <c r="B211" s="11">
        <f t="shared" ref="B211:S211" si="99">B159*1000</f>
        <v>0</v>
      </c>
      <c r="C211" s="11">
        <f t="shared" si="99"/>
        <v>0</v>
      </c>
      <c r="D211" s="11">
        <f t="shared" si="99"/>
        <v>0</v>
      </c>
      <c r="E211" s="11">
        <f t="shared" si="99"/>
        <v>0</v>
      </c>
      <c r="F211" s="11">
        <f t="shared" si="99"/>
        <v>0</v>
      </c>
      <c r="G211" s="11">
        <f t="shared" si="99"/>
        <v>0</v>
      </c>
      <c r="H211" s="11">
        <f t="shared" si="99"/>
        <v>0</v>
      </c>
      <c r="I211" s="11">
        <f t="shared" si="99"/>
        <v>0</v>
      </c>
      <c r="J211" s="11">
        <f t="shared" si="99"/>
        <v>0</v>
      </c>
      <c r="K211" s="11">
        <f t="shared" si="99"/>
        <v>0</v>
      </c>
      <c r="L211" s="11">
        <f t="shared" si="99"/>
        <v>0</v>
      </c>
      <c r="M211" s="11">
        <f t="shared" si="99"/>
        <v>0</v>
      </c>
      <c r="N211" s="11">
        <f t="shared" si="99"/>
        <v>0</v>
      </c>
      <c r="O211" s="11">
        <f t="shared" si="99"/>
        <v>0</v>
      </c>
      <c r="P211" s="11">
        <f t="shared" si="99"/>
        <v>0</v>
      </c>
      <c r="Q211" s="11">
        <f t="shared" si="99"/>
        <v>0</v>
      </c>
      <c r="R211" s="11">
        <f t="shared" si="99"/>
        <v>0</v>
      </c>
      <c r="S211" s="11">
        <f t="shared" si="99"/>
        <v>0</v>
      </c>
    </row>
    <row r="212" spans="1:19" x14ac:dyDescent="0.25">
      <c r="A212" t="s">
        <v>32</v>
      </c>
      <c r="B212" s="11">
        <f t="shared" ref="B212:S212" si="100">B160*1000</f>
        <v>262467191.60104984</v>
      </c>
      <c r="C212" s="11">
        <f t="shared" si="100"/>
        <v>0</v>
      </c>
      <c r="D212" s="11">
        <f t="shared" si="100"/>
        <v>338204539.73943126</v>
      </c>
      <c r="E212" s="11">
        <f t="shared" si="100"/>
        <v>0</v>
      </c>
      <c r="F212" s="11">
        <f t="shared" si="100"/>
        <v>92221429.801047638</v>
      </c>
      <c r="G212" s="11">
        <f t="shared" si="100"/>
        <v>639763779.52755916</v>
      </c>
      <c r="H212" s="11">
        <f t="shared" si="100"/>
        <v>23695784.04610252</v>
      </c>
      <c r="I212" s="11">
        <f t="shared" si="100"/>
        <v>117777861.53092375</v>
      </c>
      <c r="J212" s="11">
        <f t="shared" si="100"/>
        <v>49212598.425196849</v>
      </c>
      <c r="K212" s="11">
        <f t="shared" si="100"/>
        <v>0</v>
      </c>
      <c r="L212" s="11">
        <f t="shared" si="100"/>
        <v>590551181.10236228</v>
      </c>
      <c r="M212" s="11">
        <f t="shared" si="100"/>
        <v>53051692.508146085</v>
      </c>
      <c r="N212" s="11">
        <f t="shared" si="100"/>
        <v>548810612.15323544</v>
      </c>
      <c r="O212" s="11">
        <f t="shared" si="100"/>
        <v>2326112671.5110211</v>
      </c>
      <c r="P212" s="11">
        <f t="shared" si="100"/>
        <v>0</v>
      </c>
      <c r="Q212" s="11">
        <f t="shared" si="100"/>
        <v>1699312025.6515548</v>
      </c>
      <c r="R212" s="11">
        <f t="shared" si="100"/>
        <v>1189691778.3146644</v>
      </c>
      <c r="S212" s="11">
        <f t="shared" si="100"/>
        <v>249781441.23891592</v>
      </c>
    </row>
    <row r="213" spans="1:19" x14ac:dyDescent="0.25">
      <c r="A213" t="s">
        <v>33</v>
      </c>
      <c r="B213" s="11">
        <f t="shared" ref="B213:S213" si="101">B161*1000</f>
        <v>787401574.80314958</v>
      </c>
      <c r="C213" s="11">
        <f t="shared" si="101"/>
        <v>7142188085.425252</v>
      </c>
      <c r="D213" s="11">
        <f t="shared" si="101"/>
        <v>59683154.071664341</v>
      </c>
      <c r="E213" s="11">
        <f t="shared" si="101"/>
        <v>10498687664.041996</v>
      </c>
      <c r="F213" s="11">
        <f t="shared" si="101"/>
        <v>6424759609.4729853</v>
      </c>
      <c r="G213" s="11">
        <f t="shared" si="101"/>
        <v>787401574.80314958</v>
      </c>
      <c r="H213" s="11">
        <f t="shared" si="101"/>
        <v>13553988474.37064</v>
      </c>
      <c r="I213" s="11">
        <f t="shared" si="101"/>
        <v>7655560999.5100441</v>
      </c>
      <c r="J213" s="11">
        <f t="shared" si="101"/>
        <v>4995078740.1574802</v>
      </c>
      <c r="K213" s="11">
        <f t="shared" si="101"/>
        <v>103616586.92997284</v>
      </c>
      <c r="L213" s="11">
        <f t="shared" si="101"/>
        <v>137073490813.64828</v>
      </c>
      <c r="M213" s="11">
        <f t="shared" si="101"/>
        <v>0</v>
      </c>
      <c r="N213" s="11">
        <f t="shared" si="101"/>
        <v>32379826117.040882</v>
      </c>
      <c r="O213" s="11">
        <f t="shared" si="101"/>
        <v>141403165031.32782</v>
      </c>
      <c r="P213" s="11">
        <f t="shared" si="101"/>
        <v>113953025477.70699</v>
      </c>
      <c r="Q213" s="11">
        <f t="shared" si="101"/>
        <v>40327575633.145439</v>
      </c>
      <c r="R213" s="11">
        <f t="shared" si="101"/>
        <v>6543304780.7306538</v>
      </c>
      <c r="S213" s="11">
        <f t="shared" si="101"/>
        <v>41994504808.29274</v>
      </c>
    </row>
    <row r="214" spans="1:19" x14ac:dyDescent="0.25">
      <c r="A214" t="s">
        <v>34</v>
      </c>
      <c r="B214" s="11">
        <f t="shared" ref="B214:S214" si="102">B162*1000</f>
        <v>1049868766.4041994</v>
      </c>
      <c r="C214" s="11">
        <f t="shared" si="102"/>
        <v>2107530910.4533532</v>
      </c>
      <c r="D214" s="11">
        <f t="shared" si="102"/>
        <v>59683154.071664341</v>
      </c>
      <c r="E214" s="11">
        <f t="shared" si="102"/>
        <v>1049868766.4041994</v>
      </c>
      <c r="F214" s="11">
        <f t="shared" si="102"/>
        <v>952954774.61082554</v>
      </c>
      <c r="G214" s="11">
        <f t="shared" si="102"/>
        <v>0</v>
      </c>
      <c r="H214" s="11">
        <f t="shared" si="102"/>
        <v>47391568.09220504</v>
      </c>
      <c r="I214" s="11">
        <f t="shared" si="102"/>
        <v>753778313.79791212</v>
      </c>
      <c r="J214" s="11">
        <f t="shared" si="102"/>
        <v>147637795.27559057</v>
      </c>
      <c r="K214" s="11">
        <f t="shared" si="102"/>
        <v>20723317.385994568</v>
      </c>
      <c r="L214" s="11">
        <f t="shared" si="102"/>
        <v>1574803149.6062992</v>
      </c>
      <c r="M214" s="11">
        <f t="shared" si="102"/>
        <v>371361847.55702257</v>
      </c>
      <c r="N214" s="11">
        <f t="shared" si="102"/>
        <v>2058039795.5746326</v>
      </c>
      <c r="O214" s="11">
        <f t="shared" si="102"/>
        <v>3060674567.7776589</v>
      </c>
      <c r="P214" s="11">
        <f t="shared" si="102"/>
        <v>2114848726.1146498</v>
      </c>
      <c r="Q214" s="11">
        <f t="shared" si="102"/>
        <v>6175548581.0263805</v>
      </c>
      <c r="R214" s="11">
        <f t="shared" si="102"/>
        <v>17525075042.096786</v>
      </c>
      <c r="S214" s="11">
        <f t="shared" si="102"/>
        <v>2591482452.8537531</v>
      </c>
    </row>
    <row r="215" spans="1:19" x14ac:dyDescent="0.25">
      <c r="A215" t="s">
        <v>35</v>
      </c>
      <c r="B215" s="11">
        <f t="shared" ref="B215:S215" si="103">B163*1000</f>
        <v>0</v>
      </c>
      <c r="C215" s="11">
        <f t="shared" si="103"/>
        <v>0</v>
      </c>
      <c r="D215" s="11">
        <f t="shared" si="103"/>
        <v>0</v>
      </c>
      <c r="E215" s="11">
        <f t="shared" si="103"/>
        <v>0</v>
      </c>
      <c r="F215" s="11">
        <f t="shared" si="103"/>
        <v>0</v>
      </c>
      <c r="G215" s="11">
        <f t="shared" si="103"/>
        <v>0</v>
      </c>
      <c r="H215" s="11">
        <f t="shared" si="103"/>
        <v>23695784.04610252</v>
      </c>
      <c r="I215" s="11">
        <f t="shared" si="103"/>
        <v>424000301.51132554</v>
      </c>
      <c r="J215" s="11">
        <f t="shared" si="103"/>
        <v>0</v>
      </c>
      <c r="K215" s="11">
        <f t="shared" si="103"/>
        <v>0</v>
      </c>
      <c r="L215" s="11">
        <f t="shared" si="103"/>
        <v>0</v>
      </c>
      <c r="M215" s="11">
        <f t="shared" si="103"/>
        <v>0</v>
      </c>
      <c r="N215" s="11">
        <f t="shared" si="103"/>
        <v>0</v>
      </c>
      <c r="O215" s="11">
        <f t="shared" si="103"/>
        <v>0</v>
      </c>
      <c r="P215" s="11">
        <f t="shared" si="103"/>
        <v>0</v>
      </c>
      <c r="Q215" s="11">
        <f t="shared" si="103"/>
        <v>870379330.21177185</v>
      </c>
      <c r="R215" s="11">
        <f t="shared" si="103"/>
        <v>2882714693.6086092</v>
      </c>
      <c r="S215" s="11">
        <f t="shared" si="103"/>
        <v>780567003.87161231</v>
      </c>
    </row>
    <row r="216" spans="1:19" x14ac:dyDescent="0.25">
      <c r="A216" t="s">
        <v>36</v>
      </c>
      <c r="B216" s="11">
        <f t="shared" ref="B216:S216" si="104">B164*1000</f>
        <v>0</v>
      </c>
      <c r="C216" s="11">
        <f t="shared" si="104"/>
        <v>0</v>
      </c>
      <c r="D216" s="11">
        <f t="shared" si="104"/>
        <v>0</v>
      </c>
      <c r="E216" s="11">
        <f t="shared" si="104"/>
        <v>0</v>
      </c>
      <c r="F216" s="11">
        <f t="shared" si="104"/>
        <v>0</v>
      </c>
      <c r="G216" s="11">
        <f t="shared" si="104"/>
        <v>0</v>
      </c>
      <c r="H216" s="11">
        <f t="shared" si="104"/>
        <v>0</v>
      </c>
      <c r="I216" s="11">
        <f t="shared" si="104"/>
        <v>0</v>
      </c>
      <c r="J216" s="11">
        <f t="shared" si="104"/>
        <v>0</v>
      </c>
      <c r="K216" s="11">
        <f t="shared" si="104"/>
        <v>0</v>
      </c>
      <c r="L216" s="11">
        <f t="shared" si="104"/>
        <v>0</v>
      </c>
      <c r="M216" s="11">
        <f t="shared" si="104"/>
        <v>0</v>
      </c>
      <c r="N216" s="11">
        <f t="shared" si="104"/>
        <v>0</v>
      </c>
      <c r="O216" s="11">
        <f t="shared" si="104"/>
        <v>0</v>
      </c>
      <c r="P216" s="11">
        <f t="shared" si="104"/>
        <v>0</v>
      </c>
      <c r="Q216" s="11">
        <f t="shared" si="104"/>
        <v>207233173.85994568</v>
      </c>
      <c r="R216" s="11">
        <f t="shared" si="104"/>
        <v>0</v>
      </c>
      <c r="S216" s="11">
        <f t="shared" si="104"/>
        <v>0</v>
      </c>
    </row>
    <row r="217" spans="1:19" x14ac:dyDescent="0.25">
      <c r="C217"/>
      <c r="E217"/>
      <c r="G217"/>
    </row>
    <row r="218" spans="1:19" x14ac:dyDescent="0.25">
      <c r="C218"/>
      <c r="E218"/>
      <c r="G218"/>
    </row>
    <row r="219" spans="1:19" x14ac:dyDescent="0.25">
      <c r="C219"/>
      <c r="E219"/>
      <c r="G219"/>
    </row>
    <row r="220" spans="1:19" x14ac:dyDescent="0.25">
      <c r="C220"/>
      <c r="E220"/>
      <c r="G220"/>
    </row>
    <row r="221" spans="1:19" x14ac:dyDescent="0.25">
      <c r="C221"/>
      <c r="E221"/>
      <c r="G221"/>
    </row>
    <row r="222" spans="1:19" x14ac:dyDescent="0.25">
      <c r="C222"/>
      <c r="E222"/>
      <c r="G222"/>
    </row>
    <row r="223" spans="1:19" x14ac:dyDescent="0.25">
      <c r="C223"/>
      <c r="E223"/>
      <c r="G223"/>
    </row>
    <row r="224" spans="1:19" x14ac:dyDescent="0.25">
      <c r="C224"/>
      <c r="E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208"/>
  <sheetViews>
    <sheetView workbookViewId="0"/>
  </sheetViews>
  <sheetFormatPr baseColWidth="10" defaultRowHeight="15" x14ac:dyDescent="0.25"/>
  <cols>
    <col min="1" max="1" width="46.7109375" bestFit="1" customWidth="1"/>
    <col min="2" max="2" width="19.42578125" bestFit="1" customWidth="1"/>
    <col min="3" max="3" width="17.85546875" bestFit="1" customWidth="1"/>
    <col min="4" max="4" width="18.85546875" bestFit="1" customWidth="1"/>
    <col min="5" max="6" width="18.28515625" bestFit="1" customWidth="1"/>
    <col min="7" max="7" width="19.28515625" bestFit="1" customWidth="1"/>
    <col min="8" max="9" width="18.28515625" bestFit="1" customWidth="1"/>
    <col min="10" max="10" width="19.28515625" bestFit="1" customWidth="1"/>
    <col min="11" max="11" width="18.5703125" bestFit="1" customWidth="1"/>
    <col min="12" max="14" width="18.140625" bestFit="1" customWidth="1"/>
    <col min="15" max="15" width="19.140625" bestFit="1" customWidth="1"/>
    <col min="16" max="17" width="17.28515625" bestFit="1" customWidth="1"/>
    <col min="18" max="18" width="18.28515625" bestFit="1" customWidth="1"/>
  </cols>
  <sheetData>
    <row r="1" spans="1:18" x14ac:dyDescent="0.25">
      <c r="A1" t="s">
        <v>37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</row>
    <row r="2" spans="1:1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2</v>
      </c>
      <c r="P2">
        <v>0</v>
      </c>
      <c r="Q2">
        <v>0</v>
      </c>
      <c r="R2">
        <v>0</v>
      </c>
    </row>
    <row r="3" spans="1:18" x14ac:dyDescent="0.2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7</v>
      </c>
      <c r="N4">
        <v>0</v>
      </c>
      <c r="O4">
        <v>12</v>
      </c>
      <c r="P4">
        <v>0</v>
      </c>
      <c r="Q4">
        <v>0</v>
      </c>
      <c r="R4">
        <v>6</v>
      </c>
    </row>
    <row r="5" spans="1:18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9</v>
      </c>
      <c r="R5">
        <v>0</v>
      </c>
    </row>
    <row r="6" spans="1:18" x14ac:dyDescent="0.25">
      <c r="A6" t="s">
        <v>3</v>
      </c>
      <c r="B6">
        <v>2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8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163</v>
      </c>
      <c r="N7">
        <v>0</v>
      </c>
      <c r="O7">
        <v>0</v>
      </c>
      <c r="P7">
        <v>72</v>
      </c>
      <c r="Q7">
        <v>0</v>
      </c>
      <c r="R7">
        <v>0</v>
      </c>
    </row>
    <row r="8" spans="1:18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5</v>
      </c>
      <c r="N9">
        <v>0</v>
      </c>
      <c r="O9">
        <v>6</v>
      </c>
      <c r="P9">
        <v>2</v>
      </c>
      <c r="Q9">
        <v>2</v>
      </c>
      <c r="R9">
        <v>6</v>
      </c>
    </row>
    <row r="10" spans="1:18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9</v>
      </c>
      <c r="B13">
        <v>9</v>
      </c>
      <c r="C13">
        <v>11</v>
      </c>
      <c r="D13">
        <v>2</v>
      </c>
      <c r="E13">
        <v>45</v>
      </c>
      <c r="F13">
        <v>38</v>
      </c>
      <c r="G13">
        <v>14</v>
      </c>
      <c r="H13">
        <v>49</v>
      </c>
      <c r="I13">
        <v>28</v>
      </c>
      <c r="J13">
        <v>1</v>
      </c>
      <c r="K13">
        <v>636</v>
      </c>
      <c r="L13">
        <v>53</v>
      </c>
      <c r="M13">
        <v>204</v>
      </c>
      <c r="N13">
        <v>173</v>
      </c>
      <c r="O13">
        <v>82</v>
      </c>
      <c r="P13">
        <v>118</v>
      </c>
      <c r="Q13">
        <v>795</v>
      </c>
      <c r="R13">
        <v>209</v>
      </c>
    </row>
    <row r="14" spans="1:18" x14ac:dyDescent="0.25">
      <c r="A14" t="s">
        <v>10</v>
      </c>
      <c r="B14">
        <v>3</v>
      </c>
      <c r="C14">
        <v>1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1</v>
      </c>
      <c r="K14">
        <v>18</v>
      </c>
      <c r="L14">
        <v>1</v>
      </c>
      <c r="M14">
        <v>59</v>
      </c>
      <c r="N14">
        <v>9</v>
      </c>
      <c r="O14">
        <v>30</v>
      </c>
      <c r="P14">
        <v>22</v>
      </c>
      <c r="Q14">
        <v>18</v>
      </c>
      <c r="R14">
        <v>53</v>
      </c>
    </row>
    <row r="15" spans="1:18" x14ac:dyDescent="0.25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48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2</v>
      </c>
    </row>
    <row r="18" spans="1:18" x14ac:dyDescent="0.25">
      <c r="A18" t="s">
        <v>12</v>
      </c>
      <c r="B18">
        <v>1</v>
      </c>
      <c r="C18">
        <v>1</v>
      </c>
      <c r="D18">
        <v>0</v>
      </c>
      <c r="E18">
        <v>0</v>
      </c>
      <c r="F18">
        <v>0</v>
      </c>
      <c r="G18">
        <v>3</v>
      </c>
      <c r="H18">
        <v>0</v>
      </c>
      <c r="I18">
        <v>5</v>
      </c>
      <c r="J18">
        <v>1</v>
      </c>
      <c r="K18">
        <v>26</v>
      </c>
      <c r="L18">
        <v>1</v>
      </c>
      <c r="M18">
        <v>0</v>
      </c>
      <c r="N18">
        <v>0</v>
      </c>
      <c r="O18">
        <v>4</v>
      </c>
      <c r="P18">
        <v>0</v>
      </c>
      <c r="Q18">
        <v>6</v>
      </c>
      <c r="R18">
        <v>28</v>
      </c>
    </row>
    <row r="19" spans="1:18" x14ac:dyDescent="0.2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14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15</v>
      </c>
      <c r="B21">
        <v>0</v>
      </c>
      <c r="C21">
        <v>3</v>
      </c>
      <c r="D21">
        <v>3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1</v>
      </c>
    </row>
    <row r="22" spans="1:18" x14ac:dyDescent="0.2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1</v>
      </c>
      <c r="M22">
        <v>1</v>
      </c>
      <c r="N22">
        <v>0</v>
      </c>
      <c r="O22">
        <v>18</v>
      </c>
      <c r="P22">
        <v>0</v>
      </c>
      <c r="Q22">
        <v>5</v>
      </c>
      <c r="R22">
        <v>2</v>
      </c>
    </row>
    <row r="23" spans="1:18" x14ac:dyDescent="0.25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1</v>
      </c>
      <c r="I25">
        <v>0</v>
      </c>
      <c r="J25">
        <v>1</v>
      </c>
      <c r="K25">
        <v>9</v>
      </c>
      <c r="L25">
        <v>0</v>
      </c>
      <c r="M25">
        <v>3</v>
      </c>
      <c r="N25">
        <v>1</v>
      </c>
      <c r="O25">
        <v>1</v>
      </c>
      <c r="P25">
        <v>5</v>
      </c>
      <c r="Q25">
        <v>2</v>
      </c>
      <c r="R25">
        <v>6</v>
      </c>
    </row>
    <row r="26" spans="1:18" x14ac:dyDescent="0.25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</v>
      </c>
      <c r="L26">
        <v>0</v>
      </c>
      <c r="M26">
        <v>140</v>
      </c>
      <c r="N26">
        <v>3</v>
      </c>
      <c r="O26">
        <v>7</v>
      </c>
      <c r="P26">
        <v>56</v>
      </c>
      <c r="Q26">
        <v>1</v>
      </c>
      <c r="R26">
        <v>5</v>
      </c>
    </row>
    <row r="27" spans="1:18" x14ac:dyDescent="0.25">
      <c r="A27" t="s">
        <v>21</v>
      </c>
      <c r="B27">
        <v>0</v>
      </c>
      <c r="C27">
        <v>3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5</v>
      </c>
      <c r="P27">
        <v>16</v>
      </c>
      <c r="Q27">
        <v>0</v>
      </c>
      <c r="R27">
        <v>0</v>
      </c>
    </row>
    <row r="28" spans="1:18" x14ac:dyDescent="0.25">
      <c r="A28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1</v>
      </c>
      <c r="J29">
        <v>0</v>
      </c>
      <c r="K29">
        <v>1</v>
      </c>
      <c r="L29">
        <v>0</v>
      </c>
      <c r="M29">
        <v>17</v>
      </c>
      <c r="N29">
        <v>0</v>
      </c>
      <c r="O29">
        <v>0</v>
      </c>
      <c r="P29">
        <v>1</v>
      </c>
      <c r="Q29">
        <v>0</v>
      </c>
      <c r="R29">
        <v>4</v>
      </c>
    </row>
    <row r="30" spans="1:18" x14ac:dyDescent="0.25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25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>
        <v>5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 x14ac:dyDescent="0.2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223</v>
      </c>
      <c r="N32">
        <v>6</v>
      </c>
      <c r="O32">
        <v>2</v>
      </c>
      <c r="P32">
        <v>112</v>
      </c>
      <c r="Q32">
        <v>1</v>
      </c>
      <c r="R32">
        <v>13</v>
      </c>
    </row>
    <row r="33" spans="1:18" x14ac:dyDescent="0.25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 x14ac:dyDescent="0.25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5</v>
      </c>
    </row>
    <row r="35" spans="1:18" x14ac:dyDescent="0.25">
      <c r="A35" t="s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</row>
    <row r="40" spans="1:18" x14ac:dyDescent="0.25">
      <c r="A40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29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0</v>
      </c>
      <c r="M41">
        <v>4</v>
      </c>
      <c r="N41">
        <v>0</v>
      </c>
      <c r="O41">
        <v>5</v>
      </c>
      <c r="P41">
        <v>1</v>
      </c>
      <c r="Q41">
        <v>1</v>
      </c>
      <c r="R41">
        <v>4</v>
      </c>
    </row>
    <row r="42" spans="1:18" x14ac:dyDescent="0.25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 x14ac:dyDescent="0.25">
      <c r="A43" t="s">
        <v>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18</v>
      </c>
      <c r="L43">
        <v>0</v>
      </c>
      <c r="M43">
        <v>18</v>
      </c>
      <c r="N43">
        <v>6</v>
      </c>
      <c r="O43">
        <v>10</v>
      </c>
      <c r="P43">
        <v>59</v>
      </c>
      <c r="Q43">
        <v>16</v>
      </c>
      <c r="R43">
        <v>23</v>
      </c>
    </row>
    <row r="44" spans="1:18" x14ac:dyDescent="0.25">
      <c r="A44" t="s">
        <v>31</v>
      </c>
      <c r="B44">
        <v>0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32</v>
      </c>
      <c r="B45">
        <v>3</v>
      </c>
      <c r="C45">
        <v>2</v>
      </c>
      <c r="D45">
        <v>10</v>
      </c>
      <c r="E45">
        <v>0</v>
      </c>
      <c r="F45">
        <v>2</v>
      </c>
      <c r="G45">
        <v>5</v>
      </c>
      <c r="H45">
        <v>0</v>
      </c>
      <c r="I45">
        <v>2</v>
      </c>
      <c r="J45">
        <v>4</v>
      </c>
      <c r="K45">
        <v>24</v>
      </c>
      <c r="L45">
        <v>9</v>
      </c>
      <c r="M45">
        <v>26</v>
      </c>
      <c r="N45">
        <v>6</v>
      </c>
      <c r="O45">
        <v>7</v>
      </c>
      <c r="P45">
        <v>38</v>
      </c>
      <c r="Q45">
        <v>4</v>
      </c>
      <c r="R45">
        <v>9</v>
      </c>
    </row>
    <row r="46" spans="1:18" x14ac:dyDescent="0.25">
      <c r="A46" t="s">
        <v>33</v>
      </c>
      <c r="B46">
        <v>33</v>
      </c>
      <c r="C46">
        <v>87</v>
      </c>
      <c r="D46">
        <v>30</v>
      </c>
      <c r="E46">
        <v>170</v>
      </c>
      <c r="F46">
        <v>147</v>
      </c>
      <c r="G46">
        <v>21</v>
      </c>
      <c r="H46">
        <v>150</v>
      </c>
      <c r="I46">
        <v>113</v>
      </c>
      <c r="J46">
        <v>0</v>
      </c>
      <c r="K46">
        <v>4416</v>
      </c>
      <c r="L46">
        <v>72</v>
      </c>
      <c r="M46">
        <v>1154</v>
      </c>
      <c r="N46">
        <v>308</v>
      </c>
      <c r="O46">
        <v>307</v>
      </c>
      <c r="P46">
        <v>761</v>
      </c>
      <c r="Q46">
        <v>1118</v>
      </c>
      <c r="R46">
        <v>378</v>
      </c>
    </row>
    <row r="47" spans="1:18" x14ac:dyDescent="0.25">
      <c r="A47" t="s">
        <v>34</v>
      </c>
      <c r="B47">
        <v>10</v>
      </c>
      <c r="C47">
        <v>0</v>
      </c>
      <c r="D47">
        <v>0</v>
      </c>
      <c r="E47">
        <v>0</v>
      </c>
      <c r="F47">
        <v>2</v>
      </c>
      <c r="G47">
        <v>4</v>
      </c>
      <c r="H47">
        <v>0</v>
      </c>
      <c r="I47">
        <v>17</v>
      </c>
      <c r="J47">
        <v>2</v>
      </c>
      <c r="K47">
        <v>65</v>
      </c>
      <c r="L47">
        <v>16</v>
      </c>
      <c r="M47">
        <v>51</v>
      </c>
      <c r="N47">
        <v>9</v>
      </c>
      <c r="O47">
        <v>35</v>
      </c>
      <c r="P47">
        <v>63</v>
      </c>
      <c r="Q47">
        <v>9</v>
      </c>
      <c r="R47">
        <v>82</v>
      </c>
    </row>
    <row r="48" spans="1:18" x14ac:dyDescent="0.2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9</v>
      </c>
      <c r="J48">
        <v>0</v>
      </c>
      <c r="K48">
        <v>43</v>
      </c>
      <c r="L48">
        <v>0</v>
      </c>
      <c r="M48">
        <v>6</v>
      </c>
      <c r="N48">
        <v>0</v>
      </c>
      <c r="O48">
        <v>0</v>
      </c>
      <c r="P48">
        <v>8</v>
      </c>
      <c r="Q48">
        <v>0</v>
      </c>
      <c r="R48">
        <v>13</v>
      </c>
    </row>
    <row r="49" spans="1:18" x14ac:dyDescent="0.25">
      <c r="A49" t="s">
        <v>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9</v>
      </c>
      <c r="Q49">
        <v>0</v>
      </c>
      <c r="R49">
        <v>2</v>
      </c>
    </row>
    <row r="51" spans="1:18" x14ac:dyDescent="0.25">
      <c r="A51" t="s">
        <v>71</v>
      </c>
    </row>
    <row r="52" spans="1:18" x14ac:dyDescent="0.25">
      <c r="A52" s="4" t="s">
        <v>67</v>
      </c>
      <c r="B52" s="4">
        <v>1000</v>
      </c>
      <c r="C52" s="4">
        <v>1000</v>
      </c>
      <c r="D52" s="4">
        <v>1000</v>
      </c>
      <c r="E52" s="4">
        <v>1000</v>
      </c>
      <c r="F52" s="4">
        <v>1000</v>
      </c>
      <c r="G52" s="4">
        <v>1000</v>
      </c>
      <c r="H52" s="4">
        <v>1000</v>
      </c>
      <c r="I52" s="4">
        <v>1000</v>
      </c>
      <c r="J52" s="4">
        <v>1000</v>
      </c>
      <c r="K52" s="4">
        <v>1000</v>
      </c>
      <c r="L52" s="4">
        <v>1000</v>
      </c>
      <c r="M52" s="4">
        <v>1000</v>
      </c>
      <c r="N52" s="4">
        <v>1000</v>
      </c>
      <c r="O52" s="4">
        <v>1000</v>
      </c>
      <c r="P52" s="4">
        <v>1000</v>
      </c>
      <c r="Q52" s="4">
        <v>1000</v>
      </c>
      <c r="R52" s="4">
        <v>1000</v>
      </c>
    </row>
    <row r="53" spans="1:18" x14ac:dyDescent="0.25">
      <c r="A53" s="4" t="s">
        <v>68</v>
      </c>
      <c r="B53" s="6">
        <v>3.14</v>
      </c>
      <c r="C53" s="6">
        <v>3.14</v>
      </c>
      <c r="D53" s="4">
        <v>3.14</v>
      </c>
      <c r="E53" s="4">
        <v>3.14</v>
      </c>
      <c r="F53" s="6">
        <v>3.14</v>
      </c>
      <c r="G53" s="4">
        <v>2.54</v>
      </c>
      <c r="H53" s="4">
        <v>3.14</v>
      </c>
      <c r="I53" s="6">
        <v>2.54</v>
      </c>
      <c r="J53" s="4">
        <v>3.14</v>
      </c>
      <c r="K53" s="4">
        <v>3.14</v>
      </c>
      <c r="L53" s="4">
        <v>3.14</v>
      </c>
      <c r="M53" s="4">
        <v>3.1415899999999999</v>
      </c>
      <c r="N53" s="4">
        <v>3.15</v>
      </c>
      <c r="O53" s="4">
        <v>3.1415899999999999</v>
      </c>
      <c r="P53" s="6">
        <v>3.14</v>
      </c>
      <c r="Q53" s="4">
        <v>3.1415899999999999</v>
      </c>
      <c r="R53" s="4">
        <v>3.14</v>
      </c>
    </row>
    <row r="54" spans="1:18" x14ac:dyDescent="0.25">
      <c r="A54" s="4" t="s">
        <v>69</v>
      </c>
      <c r="B54" s="4">
        <v>77</v>
      </c>
      <c r="C54" s="7">
        <v>65</v>
      </c>
      <c r="D54" s="4">
        <v>400</v>
      </c>
      <c r="E54" s="4">
        <v>68</v>
      </c>
      <c r="F54" s="4">
        <v>172</v>
      </c>
      <c r="G54" s="4">
        <v>250</v>
      </c>
      <c r="H54" s="4">
        <v>336</v>
      </c>
      <c r="I54" s="4">
        <v>250</v>
      </c>
      <c r="J54" s="4">
        <v>360</v>
      </c>
      <c r="K54" s="4">
        <v>180</v>
      </c>
      <c r="L54" s="4">
        <v>300</v>
      </c>
      <c r="M54" s="4">
        <v>200</v>
      </c>
      <c r="N54" s="4">
        <v>288</v>
      </c>
      <c r="O54" s="4">
        <v>288</v>
      </c>
      <c r="P54" s="4">
        <v>192</v>
      </c>
      <c r="Q54" s="4">
        <v>240</v>
      </c>
      <c r="R54" s="4">
        <v>240</v>
      </c>
    </row>
    <row r="55" spans="1:18" x14ac:dyDescent="0.25">
      <c r="A55" s="4" t="s">
        <v>70</v>
      </c>
      <c r="B55" s="4">
        <v>0.02</v>
      </c>
      <c r="C55" s="4">
        <v>0.02</v>
      </c>
      <c r="D55" s="4">
        <v>0.02</v>
      </c>
      <c r="E55" s="4">
        <v>0.02</v>
      </c>
      <c r="F55" s="4">
        <v>0.02</v>
      </c>
      <c r="G55" s="4">
        <v>0.02</v>
      </c>
      <c r="H55" s="4">
        <v>0.02</v>
      </c>
      <c r="I55" s="4">
        <v>0.02</v>
      </c>
      <c r="J55" s="4">
        <v>0.02</v>
      </c>
      <c r="K55" s="4">
        <v>0.02</v>
      </c>
      <c r="L55" s="4">
        <v>0.02</v>
      </c>
      <c r="M55" s="4">
        <v>0.02</v>
      </c>
      <c r="N55" s="4">
        <v>0.02</v>
      </c>
      <c r="O55" s="4">
        <v>0.02</v>
      </c>
      <c r="P55" s="4">
        <v>0.02</v>
      </c>
      <c r="Q55" s="4">
        <v>0.02</v>
      </c>
      <c r="R55" s="4">
        <v>0.02</v>
      </c>
    </row>
    <row r="57" spans="1:18" s="10" customFormat="1" x14ac:dyDescent="0.25">
      <c r="A57" s="10" t="s">
        <v>37</v>
      </c>
      <c r="B57" s="10" t="s">
        <v>49</v>
      </c>
      <c r="C57" s="10" t="s">
        <v>51</v>
      </c>
      <c r="D57" s="10" t="s">
        <v>50</v>
      </c>
      <c r="E57" s="10" t="s">
        <v>52</v>
      </c>
      <c r="F57" s="10" t="s">
        <v>53</v>
      </c>
      <c r="G57" s="10" t="s">
        <v>54</v>
      </c>
      <c r="H57" s="10" t="s">
        <v>55</v>
      </c>
      <c r="I57" s="10" t="s">
        <v>56</v>
      </c>
      <c r="J57" s="10" t="s">
        <v>58</v>
      </c>
      <c r="K57" s="10" t="s">
        <v>59</v>
      </c>
      <c r="L57" s="10" t="s">
        <v>60</v>
      </c>
      <c r="M57" s="10" t="s">
        <v>61</v>
      </c>
      <c r="N57" s="10" t="s">
        <v>62</v>
      </c>
      <c r="O57" s="10" t="s">
        <v>63</v>
      </c>
      <c r="P57" s="10" t="s">
        <v>64</v>
      </c>
      <c r="Q57" s="10" t="s">
        <v>65</v>
      </c>
      <c r="R57" s="10" t="s">
        <v>66</v>
      </c>
    </row>
    <row r="58" spans="1:18" x14ac:dyDescent="0.25">
      <c r="A58" t="s">
        <v>0</v>
      </c>
      <c r="B58">
        <f>(B2*B$52)/(B$53*B$54)</f>
        <v>0</v>
      </c>
      <c r="C58">
        <f t="shared" ref="C58:R73" si="0">(C2*C$52)/(C$53*C$54)</f>
        <v>0</v>
      </c>
      <c r="D58">
        <f t="shared" si="0"/>
        <v>0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I58">
        <f t="shared" si="0"/>
        <v>0</v>
      </c>
      <c r="J58">
        <f t="shared" si="0"/>
        <v>0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1.1022927689594357</v>
      </c>
      <c r="O58">
        <f t="shared" si="0"/>
        <v>2.2104871878394201</v>
      </c>
      <c r="P58">
        <f t="shared" si="0"/>
        <v>0</v>
      </c>
      <c r="Q58">
        <f t="shared" si="0"/>
        <v>0</v>
      </c>
      <c r="R58">
        <f t="shared" si="0"/>
        <v>0</v>
      </c>
    </row>
    <row r="59" spans="1:18" x14ac:dyDescent="0.25">
      <c r="A59" t="s">
        <v>38</v>
      </c>
      <c r="B59">
        <f t="shared" ref="B59:Q105" si="1">(B3*B$52)/(B$53*B$54)</f>
        <v>0</v>
      </c>
      <c r="C59">
        <f t="shared" si="1"/>
        <v>0</v>
      </c>
      <c r="D59">
        <f t="shared" si="1"/>
        <v>0</v>
      </c>
      <c r="E59">
        <f t="shared" si="1"/>
        <v>0</v>
      </c>
      <c r="F59">
        <f t="shared" si="1"/>
        <v>0</v>
      </c>
      <c r="G59">
        <f t="shared" si="1"/>
        <v>0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1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1"/>
        <v>0</v>
      </c>
      <c r="P59">
        <f t="shared" si="1"/>
        <v>0</v>
      </c>
      <c r="Q59">
        <f t="shared" si="1"/>
        <v>0</v>
      </c>
      <c r="R59">
        <f t="shared" si="0"/>
        <v>0</v>
      </c>
    </row>
    <row r="60" spans="1:18" x14ac:dyDescent="0.25">
      <c r="A60" t="s">
        <v>1</v>
      </c>
      <c r="B60">
        <f t="shared" si="1"/>
        <v>4.1359913971378939</v>
      </c>
      <c r="C60">
        <f t="shared" si="0"/>
        <v>0</v>
      </c>
      <c r="D60">
        <f t="shared" si="0"/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7.0771408351026182</v>
      </c>
      <c r="L60">
        <f t="shared" si="0"/>
        <v>0</v>
      </c>
      <c r="M60">
        <f t="shared" si="0"/>
        <v>11.140855426710679</v>
      </c>
      <c r="N60">
        <f t="shared" si="0"/>
        <v>0</v>
      </c>
      <c r="O60">
        <f t="shared" si="0"/>
        <v>13.262923127036522</v>
      </c>
      <c r="P60">
        <f t="shared" si="0"/>
        <v>0</v>
      </c>
      <c r="Q60">
        <f t="shared" si="0"/>
        <v>0</v>
      </c>
      <c r="R60">
        <f t="shared" si="0"/>
        <v>7.9617834394904454</v>
      </c>
    </row>
    <row r="61" spans="1:18" x14ac:dyDescent="0.25">
      <c r="A61" t="s">
        <v>2</v>
      </c>
      <c r="B61">
        <f t="shared" si="1"/>
        <v>0</v>
      </c>
      <c r="C61">
        <f t="shared" si="0"/>
        <v>0</v>
      </c>
      <c r="D61">
        <f t="shared" si="0"/>
        <v>0</v>
      </c>
      <c r="E61">
        <f t="shared" si="0"/>
        <v>0</v>
      </c>
      <c r="F61">
        <f t="shared" si="0"/>
        <v>0</v>
      </c>
      <c r="G61">
        <f t="shared" si="0"/>
        <v>3.1496062992125986</v>
      </c>
      <c r="H61">
        <f t="shared" si="0"/>
        <v>0</v>
      </c>
      <c r="I61">
        <f t="shared" si="0"/>
        <v>0</v>
      </c>
      <c r="J61">
        <f t="shared" si="0"/>
        <v>0</v>
      </c>
      <c r="K61">
        <f t="shared" si="0"/>
        <v>3.5385704175513091</v>
      </c>
      <c r="L61">
        <f t="shared" si="0"/>
        <v>1.0615711252653928</v>
      </c>
      <c r="M61">
        <f t="shared" si="0"/>
        <v>0</v>
      </c>
      <c r="N61">
        <f t="shared" si="0"/>
        <v>0</v>
      </c>
      <c r="O61">
        <f t="shared" si="0"/>
        <v>0</v>
      </c>
      <c r="P61">
        <f t="shared" si="0"/>
        <v>0</v>
      </c>
      <c r="Q61">
        <f t="shared" si="0"/>
        <v>11.936630814332871</v>
      </c>
      <c r="R61">
        <f t="shared" si="0"/>
        <v>0</v>
      </c>
    </row>
    <row r="62" spans="1:18" x14ac:dyDescent="0.25">
      <c r="A62" t="s">
        <v>3</v>
      </c>
      <c r="B62">
        <f t="shared" si="1"/>
        <v>8.2719827942757878</v>
      </c>
      <c r="C62">
        <f t="shared" si="0"/>
        <v>0</v>
      </c>
      <c r="D62">
        <f t="shared" si="0"/>
        <v>0</v>
      </c>
      <c r="E62">
        <f t="shared" si="0"/>
        <v>4.6834020232296742</v>
      </c>
      <c r="F62">
        <f t="shared" si="0"/>
        <v>0</v>
      </c>
      <c r="G62">
        <f t="shared" si="0"/>
        <v>0</v>
      </c>
      <c r="H62">
        <f t="shared" si="0"/>
        <v>0</v>
      </c>
      <c r="I62">
        <f t="shared" si="0"/>
        <v>0</v>
      </c>
      <c r="J62">
        <f t="shared" si="0"/>
        <v>0</v>
      </c>
      <c r="K62">
        <f t="shared" si="0"/>
        <v>14.154281670205236</v>
      </c>
      <c r="L62">
        <f t="shared" si="0"/>
        <v>0</v>
      </c>
      <c r="M62">
        <f t="shared" si="0"/>
        <v>39.788769381109567</v>
      </c>
      <c r="N62">
        <f t="shared" si="0"/>
        <v>0</v>
      </c>
      <c r="O62">
        <f t="shared" si="0"/>
        <v>0</v>
      </c>
      <c r="P62">
        <f t="shared" si="0"/>
        <v>0</v>
      </c>
      <c r="Q62">
        <f t="shared" si="0"/>
        <v>0</v>
      </c>
      <c r="R62">
        <f t="shared" si="0"/>
        <v>0</v>
      </c>
    </row>
    <row r="63" spans="1:18" x14ac:dyDescent="0.25">
      <c r="A63" t="s">
        <v>39</v>
      </c>
      <c r="B63">
        <f t="shared" si="1"/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0</v>
      </c>
      <c r="J63">
        <f t="shared" si="0"/>
        <v>0</v>
      </c>
      <c r="K63">
        <f t="shared" si="0"/>
        <v>0</v>
      </c>
      <c r="L63">
        <f t="shared" si="0"/>
        <v>0</v>
      </c>
      <c r="M63">
        <f t="shared" si="0"/>
        <v>259.42277636483436</v>
      </c>
      <c r="N63">
        <f t="shared" si="0"/>
        <v>0</v>
      </c>
      <c r="O63">
        <f t="shared" si="0"/>
        <v>0</v>
      </c>
      <c r="P63">
        <f t="shared" si="0"/>
        <v>119.42675159235669</v>
      </c>
      <c r="Q63">
        <f t="shared" si="0"/>
        <v>0</v>
      </c>
      <c r="R63">
        <f t="shared" si="0"/>
        <v>0</v>
      </c>
    </row>
    <row r="64" spans="1:18" x14ac:dyDescent="0.25">
      <c r="A64" t="s">
        <v>4</v>
      </c>
      <c r="B64">
        <f t="shared" si="1"/>
        <v>0</v>
      </c>
      <c r="C64">
        <f t="shared" si="0"/>
        <v>0</v>
      </c>
      <c r="D64">
        <f t="shared" si="0"/>
        <v>0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I64">
        <f t="shared" si="0"/>
        <v>0</v>
      </c>
      <c r="J64">
        <f t="shared" si="0"/>
        <v>0</v>
      </c>
      <c r="K64">
        <f t="shared" si="0"/>
        <v>1.7692852087756545</v>
      </c>
      <c r="L64">
        <f t="shared" si="0"/>
        <v>0</v>
      </c>
      <c r="M64">
        <f t="shared" si="0"/>
        <v>0</v>
      </c>
      <c r="N64">
        <f t="shared" si="0"/>
        <v>0</v>
      </c>
      <c r="O64">
        <f t="shared" si="0"/>
        <v>0</v>
      </c>
      <c r="P64">
        <f t="shared" si="0"/>
        <v>0</v>
      </c>
      <c r="Q64">
        <f t="shared" si="0"/>
        <v>0</v>
      </c>
      <c r="R64">
        <f t="shared" si="0"/>
        <v>0</v>
      </c>
    </row>
    <row r="65" spans="1:18" x14ac:dyDescent="0.25">
      <c r="A65" t="s">
        <v>5</v>
      </c>
      <c r="B65">
        <f t="shared" si="1"/>
        <v>0</v>
      </c>
      <c r="C65">
        <f t="shared" si="0"/>
        <v>4.8995590396864284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1.7692852087756545</v>
      </c>
      <c r="L65">
        <f t="shared" si="0"/>
        <v>0</v>
      </c>
      <c r="M65">
        <f t="shared" si="0"/>
        <v>7.9577538762219131</v>
      </c>
      <c r="N65">
        <f t="shared" si="0"/>
        <v>0</v>
      </c>
      <c r="O65">
        <f t="shared" si="0"/>
        <v>6.6314615635182612</v>
      </c>
      <c r="P65">
        <f t="shared" si="0"/>
        <v>3.3174097664543525</v>
      </c>
      <c r="Q65">
        <f t="shared" si="0"/>
        <v>2.6525846254073047</v>
      </c>
      <c r="R65">
        <f t="shared" si="0"/>
        <v>7.9617834394904454</v>
      </c>
    </row>
    <row r="66" spans="1:18" x14ac:dyDescent="0.25">
      <c r="A66" t="s">
        <v>6</v>
      </c>
      <c r="B66">
        <f t="shared" si="1"/>
        <v>0</v>
      </c>
      <c r="C66">
        <f t="shared" si="0"/>
        <v>0</v>
      </c>
      <c r="D66">
        <f t="shared" si="0"/>
        <v>0</v>
      </c>
      <c r="E66">
        <f t="shared" si="0"/>
        <v>0</v>
      </c>
      <c r="F66">
        <f t="shared" si="0"/>
        <v>0</v>
      </c>
      <c r="G66">
        <f t="shared" si="0"/>
        <v>0</v>
      </c>
      <c r="H66">
        <f t="shared" si="0"/>
        <v>0</v>
      </c>
      <c r="I66">
        <f t="shared" si="0"/>
        <v>0</v>
      </c>
      <c r="J66">
        <f t="shared" si="0"/>
        <v>0</v>
      </c>
      <c r="K66">
        <f t="shared" si="0"/>
        <v>3.5385704175513091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</row>
    <row r="67" spans="1:18" x14ac:dyDescent="0.25">
      <c r="A67" t="s">
        <v>7</v>
      </c>
      <c r="B67">
        <f t="shared" si="1"/>
        <v>0</v>
      </c>
      <c r="C67">
        <f t="shared" si="0"/>
        <v>4.8995590396864284</v>
      </c>
      <c r="D67">
        <f t="shared" si="0"/>
        <v>0</v>
      </c>
      <c r="E67">
        <f t="shared" si="0"/>
        <v>0</v>
      </c>
      <c r="F67">
        <f t="shared" si="0"/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</row>
    <row r="68" spans="1:18" x14ac:dyDescent="0.25">
      <c r="A68" t="s">
        <v>8</v>
      </c>
      <c r="B68">
        <f t="shared" si="1"/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1.7692852087756545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</row>
    <row r="69" spans="1:18" x14ac:dyDescent="0.25">
      <c r="A69" t="s">
        <v>9</v>
      </c>
      <c r="B69">
        <f t="shared" si="1"/>
        <v>37.223922574241044</v>
      </c>
      <c r="C69">
        <f t="shared" si="0"/>
        <v>53.89514943655071</v>
      </c>
      <c r="D69">
        <f t="shared" si="0"/>
        <v>1.5923566878980893</v>
      </c>
      <c r="E69">
        <f t="shared" si="0"/>
        <v>210.75309104533531</v>
      </c>
      <c r="F69">
        <f t="shared" si="0"/>
        <v>70.359946674566729</v>
      </c>
      <c r="G69">
        <f t="shared" si="0"/>
        <v>22.047244094488189</v>
      </c>
      <c r="H69">
        <f t="shared" si="0"/>
        <v>46.443736730360939</v>
      </c>
      <c r="I69">
        <f t="shared" si="0"/>
        <v>44.094488188976378</v>
      </c>
      <c r="J69">
        <f t="shared" si="0"/>
        <v>0.88464260438782727</v>
      </c>
      <c r="K69">
        <f t="shared" si="0"/>
        <v>1125.2653927813162</v>
      </c>
      <c r="L69">
        <f t="shared" si="0"/>
        <v>56.263269639065818</v>
      </c>
      <c r="M69">
        <f t="shared" si="0"/>
        <v>324.67635814985408</v>
      </c>
      <c r="N69">
        <f t="shared" si="0"/>
        <v>190.69664902998238</v>
      </c>
      <c r="O69">
        <f t="shared" si="0"/>
        <v>90.629974701416231</v>
      </c>
      <c r="P69">
        <f t="shared" si="0"/>
        <v>195.7271762208068</v>
      </c>
      <c r="Q69">
        <f t="shared" si="0"/>
        <v>1054.4023885994036</v>
      </c>
      <c r="R69">
        <f t="shared" si="0"/>
        <v>277.33545647558384</v>
      </c>
    </row>
    <row r="70" spans="1:18" x14ac:dyDescent="0.25">
      <c r="A70" t="s">
        <v>10</v>
      </c>
      <c r="B70">
        <f t="shared" si="1"/>
        <v>12.407974191413683</v>
      </c>
      <c r="C70">
        <f t="shared" si="0"/>
        <v>4.8995590396864284</v>
      </c>
      <c r="D70">
        <f t="shared" si="0"/>
        <v>0</v>
      </c>
      <c r="E70">
        <f t="shared" si="0"/>
        <v>9.3668040464593485</v>
      </c>
      <c r="F70">
        <f t="shared" si="0"/>
        <v>0</v>
      </c>
      <c r="G70">
        <f t="shared" si="0"/>
        <v>0</v>
      </c>
      <c r="H70">
        <f t="shared" si="0"/>
        <v>0</v>
      </c>
      <c r="I70">
        <f t="shared" si="0"/>
        <v>0</v>
      </c>
      <c r="J70">
        <f t="shared" si="0"/>
        <v>0.88464260438782727</v>
      </c>
      <c r="K70">
        <f t="shared" si="0"/>
        <v>31.847133757961782</v>
      </c>
      <c r="L70">
        <f t="shared" si="0"/>
        <v>1.0615711252653928</v>
      </c>
      <c r="M70">
        <f t="shared" si="0"/>
        <v>93.901495739418579</v>
      </c>
      <c r="N70">
        <f t="shared" si="0"/>
        <v>9.9206349206349209</v>
      </c>
      <c r="O70">
        <f t="shared" si="0"/>
        <v>33.157307817591303</v>
      </c>
      <c r="P70">
        <f t="shared" si="0"/>
        <v>36.491507430997878</v>
      </c>
      <c r="Q70">
        <f t="shared" si="0"/>
        <v>23.873261628665741</v>
      </c>
      <c r="R70">
        <f t="shared" si="0"/>
        <v>70.329087048832264</v>
      </c>
    </row>
    <row r="71" spans="1:18" x14ac:dyDescent="0.25">
      <c r="A71" t="s">
        <v>40</v>
      </c>
      <c r="B71">
        <f t="shared" si="1"/>
        <v>0</v>
      </c>
      <c r="C71">
        <f t="shared" si="0"/>
        <v>0</v>
      </c>
      <c r="D71">
        <f t="shared" si="0"/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76.394437211730363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  <c r="R71">
        <f t="shared" si="0"/>
        <v>0</v>
      </c>
    </row>
    <row r="72" spans="1:18" x14ac:dyDescent="0.25">
      <c r="A72" t="s">
        <v>11</v>
      </c>
      <c r="B72">
        <f t="shared" si="1"/>
        <v>0</v>
      </c>
      <c r="C72">
        <f t="shared" si="0"/>
        <v>0</v>
      </c>
      <c r="D72">
        <f t="shared" si="0"/>
        <v>0</v>
      </c>
      <c r="E72">
        <f t="shared" si="0"/>
        <v>0</v>
      </c>
      <c r="F72">
        <f t="shared" si="0"/>
        <v>0</v>
      </c>
      <c r="G72">
        <f t="shared" si="0"/>
        <v>0</v>
      </c>
      <c r="H72">
        <f t="shared" si="0"/>
        <v>0</v>
      </c>
      <c r="I72">
        <f t="shared" si="0"/>
        <v>0</v>
      </c>
      <c r="J72">
        <f t="shared" si="0"/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  <c r="P72">
        <f t="shared" si="0"/>
        <v>0</v>
      </c>
      <c r="Q72">
        <f t="shared" si="0"/>
        <v>0</v>
      </c>
      <c r="R72">
        <f t="shared" si="0"/>
        <v>0</v>
      </c>
    </row>
    <row r="73" spans="1:18" x14ac:dyDescent="0.25">
      <c r="A73" t="s">
        <v>41</v>
      </c>
      <c r="B73">
        <f t="shared" si="1"/>
        <v>0</v>
      </c>
      <c r="C73">
        <f t="shared" si="0"/>
        <v>0</v>
      </c>
      <c r="D73">
        <f t="shared" si="0"/>
        <v>0</v>
      </c>
      <c r="E73">
        <f t="shared" si="0"/>
        <v>0</v>
      </c>
      <c r="F73">
        <f t="shared" si="0"/>
        <v>0</v>
      </c>
      <c r="G73">
        <f t="shared" si="0"/>
        <v>0</v>
      </c>
      <c r="H73">
        <f t="shared" si="0"/>
        <v>0</v>
      </c>
      <c r="I73">
        <f t="shared" si="0"/>
        <v>0</v>
      </c>
      <c r="J73">
        <f t="shared" si="0"/>
        <v>0</v>
      </c>
      <c r="K73">
        <f t="shared" si="0"/>
        <v>0</v>
      </c>
      <c r="L73">
        <f t="shared" si="0"/>
        <v>0</v>
      </c>
      <c r="M73">
        <f t="shared" si="0"/>
        <v>0</v>
      </c>
      <c r="N73">
        <f t="shared" si="0"/>
        <v>0</v>
      </c>
      <c r="O73">
        <f t="shared" si="0"/>
        <v>1.1052435939197101</v>
      </c>
      <c r="P73">
        <f t="shared" si="0"/>
        <v>0</v>
      </c>
      <c r="Q73">
        <f t="shared" si="0"/>
        <v>0</v>
      </c>
      <c r="R73">
        <f t="shared" si="0"/>
        <v>2.6539278131634818</v>
      </c>
    </row>
    <row r="74" spans="1:18" x14ac:dyDescent="0.25">
      <c r="A74" t="s">
        <v>12</v>
      </c>
      <c r="B74">
        <f t="shared" si="1"/>
        <v>4.1359913971378939</v>
      </c>
      <c r="C74">
        <f t="shared" ref="C74:R89" si="2">(C18*C$52)/(C$53*C$54)</f>
        <v>4.8995590396864284</v>
      </c>
      <c r="D74">
        <f t="shared" si="2"/>
        <v>0</v>
      </c>
      <c r="E74">
        <f t="shared" si="2"/>
        <v>0</v>
      </c>
      <c r="F74">
        <f t="shared" si="2"/>
        <v>0</v>
      </c>
      <c r="G74">
        <f t="shared" si="2"/>
        <v>4.7244094488188972</v>
      </c>
      <c r="H74">
        <f t="shared" si="2"/>
        <v>0</v>
      </c>
      <c r="I74">
        <f t="shared" si="2"/>
        <v>7.8740157480314963</v>
      </c>
      <c r="J74">
        <f t="shared" si="2"/>
        <v>0.88464260438782727</v>
      </c>
      <c r="K74">
        <f t="shared" si="2"/>
        <v>46.001415428167014</v>
      </c>
      <c r="L74">
        <f t="shared" si="2"/>
        <v>1.0615711252653928</v>
      </c>
      <c r="M74">
        <f t="shared" si="2"/>
        <v>0</v>
      </c>
      <c r="N74">
        <f t="shared" si="2"/>
        <v>0</v>
      </c>
      <c r="O74">
        <f t="shared" si="2"/>
        <v>4.4209743756788402</v>
      </c>
      <c r="P74">
        <f t="shared" si="2"/>
        <v>0</v>
      </c>
      <c r="Q74">
        <f t="shared" si="2"/>
        <v>7.957753876221914</v>
      </c>
      <c r="R74">
        <f t="shared" si="2"/>
        <v>37.154989384288747</v>
      </c>
    </row>
    <row r="75" spans="1:18" x14ac:dyDescent="0.25">
      <c r="A75" t="s">
        <v>13</v>
      </c>
      <c r="B75">
        <f t="shared" si="1"/>
        <v>0</v>
      </c>
      <c r="C75">
        <f t="shared" si="2"/>
        <v>0</v>
      </c>
      <c r="D75">
        <f t="shared" si="2"/>
        <v>0</v>
      </c>
      <c r="E75">
        <f t="shared" si="2"/>
        <v>0</v>
      </c>
      <c r="F75">
        <f t="shared" si="2"/>
        <v>0</v>
      </c>
      <c r="G75">
        <f t="shared" si="2"/>
        <v>0</v>
      </c>
      <c r="H75">
        <f t="shared" si="2"/>
        <v>0</v>
      </c>
      <c r="I75">
        <f t="shared" si="2"/>
        <v>0</v>
      </c>
      <c r="J75">
        <f t="shared" si="2"/>
        <v>6.1924982307147909</v>
      </c>
      <c r="K75">
        <f t="shared" si="2"/>
        <v>0</v>
      </c>
      <c r="L75">
        <f t="shared" si="2"/>
        <v>0</v>
      </c>
      <c r="M75">
        <f t="shared" si="2"/>
        <v>0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</row>
    <row r="76" spans="1:18" x14ac:dyDescent="0.25">
      <c r="A76" t="s">
        <v>14</v>
      </c>
      <c r="B76">
        <f t="shared" si="1"/>
        <v>0</v>
      </c>
      <c r="C76">
        <f t="shared" si="2"/>
        <v>4.8995590396864284</v>
      </c>
      <c r="D76">
        <f t="shared" si="2"/>
        <v>0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2"/>
        <v>0</v>
      </c>
      <c r="J76">
        <f t="shared" si="2"/>
        <v>0</v>
      </c>
      <c r="K76">
        <f t="shared" si="2"/>
        <v>5.3078556263269636</v>
      </c>
      <c r="L76">
        <f t="shared" si="2"/>
        <v>0</v>
      </c>
      <c r="M76">
        <f t="shared" si="2"/>
        <v>0</v>
      </c>
      <c r="N76">
        <f t="shared" si="2"/>
        <v>0</v>
      </c>
      <c r="O76">
        <f t="shared" si="2"/>
        <v>0</v>
      </c>
      <c r="P76">
        <f t="shared" si="2"/>
        <v>0</v>
      </c>
      <c r="Q76">
        <f t="shared" si="2"/>
        <v>0</v>
      </c>
      <c r="R76">
        <f t="shared" si="2"/>
        <v>0</v>
      </c>
    </row>
    <row r="77" spans="1:18" x14ac:dyDescent="0.25">
      <c r="A77" t="s">
        <v>15</v>
      </c>
      <c r="B77">
        <f t="shared" si="1"/>
        <v>0</v>
      </c>
      <c r="C77">
        <f t="shared" si="2"/>
        <v>14.698677119059285</v>
      </c>
      <c r="D77">
        <f t="shared" si="2"/>
        <v>2.3885350318471339</v>
      </c>
      <c r="E77">
        <f t="shared" si="2"/>
        <v>9.3668040464593485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1.5748031496062993</v>
      </c>
      <c r="J77">
        <f t="shared" si="2"/>
        <v>0.88464260438782727</v>
      </c>
      <c r="K77">
        <f t="shared" si="2"/>
        <v>0</v>
      </c>
      <c r="L77">
        <f t="shared" si="2"/>
        <v>0</v>
      </c>
      <c r="M77">
        <f t="shared" si="2"/>
        <v>4.7746523257331477</v>
      </c>
      <c r="N77">
        <f t="shared" si="2"/>
        <v>0</v>
      </c>
      <c r="O77">
        <f t="shared" si="2"/>
        <v>0</v>
      </c>
      <c r="P77">
        <f t="shared" si="2"/>
        <v>0</v>
      </c>
      <c r="Q77">
        <f t="shared" si="2"/>
        <v>0</v>
      </c>
      <c r="R77">
        <f t="shared" si="2"/>
        <v>1.3269639065817409</v>
      </c>
    </row>
    <row r="78" spans="1:18" x14ac:dyDescent="0.25">
      <c r="A78" t="s">
        <v>16</v>
      </c>
      <c r="B78">
        <f t="shared" si="1"/>
        <v>0</v>
      </c>
      <c r="C78">
        <f t="shared" si="2"/>
        <v>0</v>
      </c>
      <c r="D78">
        <f t="shared" si="2"/>
        <v>0</v>
      </c>
      <c r="E78">
        <f t="shared" si="2"/>
        <v>0</v>
      </c>
      <c r="F78">
        <f t="shared" si="2"/>
        <v>0</v>
      </c>
      <c r="G78">
        <f t="shared" si="2"/>
        <v>0</v>
      </c>
      <c r="H78">
        <f t="shared" si="2"/>
        <v>0</v>
      </c>
      <c r="I78">
        <f t="shared" si="2"/>
        <v>3.1496062992125986</v>
      </c>
      <c r="J78">
        <f t="shared" si="2"/>
        <v>0</v>
      </c>
      <c r="K78">
        <f t="shared" si="2"/>
        <v>0</v>
      </c>
      <c r="L78">
        <f t="shared" si="2"/>
        <v>1.0615711252653928</v>
      </c>
      <c r="M78">
        <f t="shared" si="2"/>
        <v>1.5915507752443827</v>
      </c>
      <c r="N78">
        <f t="shared" si="2"/>
        <v>0</v>
      </c>
      <c r="O78">
        <f t="shared" si="2"/>
        <v>19.894384690554784</v>
      </c>
      <c r="P78">
        <f t="shared" si="2"/>
        <v>0</v>
      </c>
      <c r="Q78">
        <f t="shared" si="2"/>
        <v>6.6314615635182612</v>
      </c>
      <c r="R78">
        <f t="shared" si="2"/>
        <v>2.6539278131634818</v>
      </c>
    </row>
    <row r="79" spans="1:18" x14ac:dyDescent="0.25">
      <c r="A79" t="s">
        <v>17</v>
      </c>
      <c r="B79">
        <f t="shared" si="1"/>
        <v>0</v>
      </c>
      <c r="C79">
        <f t="shared" si="2"/>
        <v>0</v>
      </c>
      <c r="D79">
        <f t="shared" si="2"/>
        <v>0</v>
      </c>
      <c r="E79">
        <f t="shared" si="2"/>
        <v>0</v>
      </c>
      <c r="F79">
        <f t="shared" si="2"/>
        <v>0</v>
      </c>
      <c r="G79">
        <f t="shared" si="2"/>
        <v>0</v>
      </c>
      <c r="H79">
        <f t="shared" si="2"/>
        <v>0</v>
      </c>
      <c r="I79">
        <f t="shared" si="2"/>
        <v>3.1496062992125986</v>
      </c>
      <c r="J79">
        <f t="shared" si="2"/>
        <v>0</v>
      </c>
      <c r="K79">
        <f t="shared" si="2"/>
        <v>0</v>
      </c>
      <c r="L79">
        <f t="shared" si="2"/>
        <v>0</v>
      </c>
      <c r="M79">
        <f t="shared" si="2"/>
        <v>0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</row>
    <row r="80" spans="1:18" x14ac:dyDescent="0.25">
      <c r="A80" t="s">
        <v>18</v>
      </c>
      <c r="B80">
        <f t="shared" si="1"/>
        <v>0</v>
      </c>
      <c r="C80">
        <f t="shared" si="2"/>
        <v>0</v>
      </c>
      <c r="D80">
        <f t="shared" si="2"/>
        <v>0</v>
      </c>
      <c r="E80">
        <f t="shared" si="2"/>
        <v>0</v>
      </c>
      <c r="F80">
        <f t="shared" si="2"/>
        <v>0</v>
      </c>
      <c r="G80">
        <f t="shared" si="2"/>
        <v>0</v>
      </c>
      <c r="H80">
        <f t="shared" si="2"/>
        <v>0</v>
      </c>
      <c r="I80">
        <f t="shared" si="2"/>
        <v>3.1496062992125986</v>
      </c>
      <c r="J80">
        <f t="shared" si="2"/>
        <v>0</v>
      </c>
      <c r="K80">
        <f t="shared" si="2"/>
        <v>0</v>
      </c>
      <c r="L80">
        <f t="shared" si="2"/>
        <v>0</v>
      </c>
      <c r="M80">
        <f t="shared" si="2"/>
        <v>0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</row>
    <row r="81" spans="1:18" x14ac:dyDescent="0.25">
      <c r="A81" t="s">
        <v>19</v>
      </c>
      <c r="B81">
        <f t="shared" si="1"/>
        <v>0</v>
      </c>
      <c r="C81">
        <f t="shared" si="2"/>
        <v>0</v>
      </c>
      <c r="D81">
        <f t="shared" si="2"/>
        <v>0</v>
      </c>
      <c r="E81">
        <f t="shared" si="2"/>
        <v>0</v>
      </c>
      <c r="F81">
        <f t="shared" si="2"/>
        <v>0</v>
      </c>
      <c r="G81">
        <f t="shared" si="2"/>
        <v>3.1496062992125986</v>
      </c>
      <c r="H81">
        <f t="shared" si="2"/>
        <v>0.94783136184410077</v>
      </c>
      <c r="I81">
        <f t="shared" si="2"/>
        <v>0</v>
      </c>
      <c r="J81">
        <f t="shared" si="2"/>
        <v>0.88464260438782727</v>
      </c>
      <c r="K81">
        <f t="shared" si="2"/>
        <v>15.923566878980891</v>
      </c>
      <c r="L81">
        <f t="shared" si="2"/>
        <v>0</v>
      </c>
      <c r="M81">
        <f t="shared" si="2"/>
        <v>4.7746523257331477</v>
      </c>
      <c r="N81">
        <f t="shared" si="2"/>
        <v>1.1022927689594357</v>
      </c>
      <c r="O81">
        <f t="shared" si="2"/>
        <v>1.1052435939197101</v>
      </c>
      <c r="P81">
        <f t="shared" si="2"/>
        <v>8.293524416135881</v>
      </c>
      <c r="Q81">
        <f t="shared" si="2"/>
        <v>2.6525846254073047</v>
      </c>
      <c r="R81">
        <f t="shared" si="2"/>
        <v>7.9617834394904454</v>
      </c>
    </row>
    <row r="82" spans="1:18" x14ac:dyDescent="0.25">
      <c r="A82" t="s">
        <v>20</v>
      </c>
      <c r="B82">
        <f t="shared" si="1"/>
        <v>0</v>
      </c>
      <c r="C82">
        <f t="shared" si="2"/>
        <v>0</v>
      </c>
      <c r="D82">
        <f t="shared" si="2"/>
        <v>0</v>
      </c>
      <c r="E82">
        <f t="shared" si="2"/>
        <v>0</v>
      </c>
      <c r="F82">
        <f t="shared" si="2"/>
        <v>0</v>
      </c>
      <c r="G82">
        <f t="shared" si="2"/>
        <v>0</v>
      </c>
      <c r="H82">
        <f t="shared" si="2"/>
        <v>0</v>
      </c>
      <c r="I82">
        <f t="shared" si="2"/>
        <v>0</v>
      </c>
      <c r="J82">
        <f t="shared" si="2"/>
        <v>0</v>
      </c>
      <c r="K82">
        <f t="shared" si="2"/>
        <v>17.692852087756545</v>
      </c>
      <c r="L82">
        <f t="shared" si="2"/>
        <v>0</v>
      </c>
      <c r="M82">
        <f t="shared" si="2"/>
        <v>222.81710853421356</v>
      </c>
      <c r="N82">
        <f t="shared" si="2"/>
        <v>3.306878306878307</v>
      </c>
      <c r="O82">
        <f t="shared" si="2"/>
        <v>7.7367051574379708</v>
      </c>
      <c r="P82">
        <f t="shared" si="2"/>
        <v>92.887473460721864</v>
      </c>
      <c r="Q82">
        <f t="shared" si="2"/>
        <v>1.3262923127036523</v>
      </c>
      <c r="R82">
        <f t="shared" si="2"/>
        <v>6.634819532908705</v>
      </c>
    </row>
    <row r="83" spans="1:18" x14ac:dyDescent="0.25">
      <c r="A83" t="s">
        <v>21</v>
      </c>
      <c r="B83">
        <f t="shared" si="1"/>
        <v>0</v>
      </c>
      <c r="C83">
        <f t="shared" si="2"/>
        <v>14.698677119059285</v>
      </c>
      <c r="D83">
        <f t="shared" si="2"/>
        <v>0</v>
      </c>
      <c r="E83">
        <f t="shared" si="2"/>
        <v>0</v>
      </c>
      <c r="F83">
        <f t="shared" si="2"/>
        <v>3.703155088135091</v>
      </c>
      <c r="G83">
        <f t="shared" si="2"/>
        <v>0</v>
      </c>
      <c r="H83">
        <f t="shared" si="2"/>
        <v>0</v>
      </c>
      <c r="I83">
        <f t="shared" si="2"/>
        <v>0</v>
      </c>
      <c r="J83">
        <f t="shared" si="2"/>
        <v>0</v>
      </c>
      <c r="K83">
        <f t="shared" si="2"/>
        <v>3.5385704175513091</v>
      </c>
      <c r="L83">
        <f t="shared" si="2"/>
        <v>0</v>
      </c>
      <c r="M83">
        <f t="shared" si="2"/>
        <v>0</v>
      </c>
      <c r="N83">
        <f t="shared" si="2"/>
        <v>0</v>
      </c>
      <c r="O83">
        <f t="shared" si="2"/>
        <v>5.5262179695985507</v>
      </c>
      <c r="P83">
        <f t="shared" si="2"/>
        <v>26.53927813163482</v>
      </c>
      <c r="Q83">
        <f t="shared" si="2"/>
        <v>0</v>
      </c>
      <c r="R83">
        <f t="shared" si="2"/>
        <v>0</v>
      </c>
    </row>
    <row r="84" spans="1:18" x14ac:dyDescent="0.25">
      <c r="A84" t="s">
        <v>22</v>
      </c>
      <c r="B84">
        <f t="shared" si="1"/>
        <v>0</v>
      </c>
      <c r="C84">
        <f t="shared" si="2"/>
        <v>0</v>
      </c>
      <c r="D84">
        <f t="shared" si="2"/>
        <v>0</v>
      </c>
      <c r="E84">
        <f t="shared" si="2"/>
        <v>0</v>
      </c>
      <c r="F84">
        <f t="shared" si="2"/>
        <v>0</v>
      </c>
      <c r="G84">
        <f t="shared" si="2"/>
        <v>0</v>
      </c>
      <c r="H84">
        <f t="shared" si="2"/>
        <v>0</v>
      </c>
      <c r="I84">
        <f t="shared" si="2"/>
        <v>0</v>
      </c>
      <c r="J84">
        <f t="shared" si="2"/>
        <v>0</v>
      </c>
      <c r="K84">
        <f t="shared" si="2"/>
        <v>0</v>
      </c>
      <c r="L84">
        <f t="shared" si="2"/>
        <v>0</v>
      </c>
      <c r="M84">
        <f t="shared" si="2"/>
        <v>0</v>
      </c>
      <c r="N84">
        <f t="shared" si="2"/>
        <v>0</v>
      </c>
      <c r="O84">
        <f t="shared" si="2"/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 x14ac:dyDescent="0.25">
      <c r="A85" t="s">
        <v>23</v>
      </c>
      <c r="B85">
        <f t="shared" si="1"/>
        <v>0</v>
      </c>
      <c r="C85">
        <f t="shared" si="2"/>
        <v>0</v>
      </c>
      <c r="D85">
        <f t="shared" si="2"/>
        <v>0</v>
      </c>
      <c r="E85">
        <f t="shared" si="2"/>
        <v>0</v>
      </c>
      <c r="F85">
        <f t="shared" si="2"/>
        <v>0</v>
      </c>
      <c r="G85">
        <f t="shared" si="2"/>
        <v>4.7244094488188972</v>
      </c>
      <c r="H85">
        <f t="shared" si="2"/>
        <v>0</v>
      </c>
      <c r="I85">
        <f t="shared" si="2"/>
        <v>1.5748031496062993</v>
      </c>
      <c r="J85">
        <f t="shared" si="2"/>
        <v>0</v>
      </c>
      <c r="K85">
        <f t="shared" si="2"/>
        <v>1.7692852087756545</v>
      </c>
      <c r="L85">
        <f t="shared" si="2"/>
        <v>0</v>
      </c>
      <c r="M85">
        <f t="shared" si="2"/>
        <v>27.056363179154506</v>
      </c>
      <c r="N85">
        <f t="shared" si="2"/>
        <v>0</v>
      </c>
      <c r="O85">
        <f t="shared" si="2"/>
        <v>0</v>
      </c>
      <c r="P85">
        <f t="shared" si="2"/>
        <v>1.6587048832271762</v>
      </c>
      <c r="Q85">
        <f t="shared" si="2"/>
        <v>0</v>
      </c>
      <c r="R85">
        <f t="shared" si="2"/>
        <v>5.3078556263269636</v>
      </c>
    </row>
    <row r="86" spans="1:18" x14ac:dyDescent="0.25">
      <c r="A86" t="s">
        <v>24</v>
      </c>
      <c r="B86">
        <f t="shared" si="1"/>
        <v>0</v>
      </c>
      <c r="C86">
        <f t="shared" si="2"/>
        <v>0</v>
      </c>
      <c r="D86">
        <f t="shared" si="2"/>
        <v>0</v>
      </c>
      <c r="E86">
        <f t="shared" si="2"/>
        <v>0</v>
      </c>
      <c r="F86">
        <f t="shared" si="2"/>
        <v>0</v>
      </c>
      <c r="G86">
        <f t="shared" si="2"/>
        <v>0</v>
      </c>
      <c r="H86">
        <f t="shared" si="2"/>
        <v>0</v>
      </c>
      <c r="I86">
        <f t="shared" si="2"/>
        <v>1.5748031496062993</v>
      </c>
      <c r="J86">
        <f t="shared" si="2"/>
        <v>0</v>
      </c>
      <c r="K86">
        <f t="shared" si="2"/>
        <v>0</v>
      </c>
      <c r="L86">
        <f t="shared" si="2"/>
        <v>0</v>
      </c>
      <c r="M86">
        <f t="shared" si="2"/>
        <v>0</v>
      </c>
      <c r="N86">
        <f t="shared" si="2"/>
        <v>0</v>
      </c>
      <c r="O86">
        <f t="shared" si="2"/>
        <v>0</v>
      </c>
      <c r="P86">
        <f t="shared" si="2"/>
        <v>0</v>
      </c>
      <c r="Q86">
        <f t="shared" si="2"/>
        <v>0</v>
      </c>
      <c r="R86">
        <f t="shared" si="2"/>
        <v>0</v>
      </c>
    </row>
    <row r="87" spans="1:18" x14ac:dyDescent="0.25">
      <c r="A87" t="s">
        <v>25</v>
      </c>
      <c r="B87">
        <f t="shared" si="1"/>
        <v>0</v>
      </c>
      <c r="C87">
        <f t="shared" si="2"/>
        <v>4.8995590396864284</v>
      </c>
      <c r="D87">
        <f t="shared" si="2"/>
        <v>0</v>
      </c>
      <c r="E87">
        <f t="shared" si="2"/>
        <v>0</v>
      </c>
      <c r="F87">
        <f t="shared" si="2"/>
        <v>0</v>
      </c>
      <c r="G87">
        <f t="shared" si="2"/>
        <v>0</v>
      </c>
      <c r="H87">
        <f t="shared" si="2"/>
        <v>0.94783136184410077</v>
      </c>
      <c r="I87">
        <f t="shared" si="2"/>
        <v>0</v>
      </c>
      <c r="J87">
        <f t="shared" si="2"/>
        <v>0</v>
      </c>
      <c r="K87">
        <f t="shared" si="2"/>
        <v>3.5385704175513091</v>
      </c>
      <c r="L87">
        <f t="shared" si="2"/>
        <v>0</v>
      </c>
      <c r="M87">
        <f t="shared" si="2"/>
        <v>7.9577538762219131</v>
      </c>
      <c r="N87">
        <f t="shared" si="2"/>
        <v>0</v>
      </c>
      <c r="O87">
        <f t="shared" si="2"/>
        <v>1.1052435939197101</v>
      </c>
      <c r="P87">
        <f t="shared" si="2"/>
        <v>0</v>
      </c>
      <c r="Q87">
        <f t="shared" si="2"/>
        <v>0</v>
      </c>
      <c r="R87">
        <f t="shared" si="2"/>
        <v>0</v>
      </c>
    </row>
    <row r="88" spans="1:18" x14ac:dyDescent="0.25">
      <c r="A88" t="s">
        <v>26</v>
      </c>
      <c r="B88">
        <f t="shared" si="1"/>
        <v>0</v>
      </c>
      <c r="C88">
        <f t="shared" si="2"/>
        <v>0</v>
      </c>
      <c r="D88">
        <f t="shared" si="2"/>
        <v>0</v>
      </c>
      <c r="E88">
        <f t="shared" si="2"/>
        <v>0</v>
      </c>
      <c r="F88">
        <f t="shared" si="2"/>
        <v>0</v>
      </c>
      <c r="G88">
        <f t="shared" si="2"/>
        <v>0</v>
      </c>
      <c r="H88">
        <f t="shared" si="2"/>
        <v>0</v>
      </c>
      <c r="I88">
        <f t="shared" si="2"/>
        <v>0</v>
      </c>
      <c r="J88">
        <f t="shared" si="2"/>
        <v>0</v>
      </c>
      <c r="K88">
        <f t="shared" si="2"/>
        <v>0</v>
      </c>
      <c r="L88">
        <f t="shared" si="2"/>
        <v>0</v>
      </c>
      <c r="M88">
        <f t="shared" si="2"/>
        <v>354.91582287949734</v>
      </c>
      <c r="N88">
        <f t="shared" si="2"/>
        <v>6.6137566137566139</v>
      </c>
      <c r="O88">
        <f t="shared" si="2"/>
        <v>2.2104871878394201</v>
      </c>
      <c r="P88">
        <f t="shared" si="2"/>
        <v>185.77494692144373</v>
      </c>
      <c r="Q88">
        <f t="shared" si="2"/>
        <v>1.3262923127036523</v>
      </c>
      <c r="R88">
        <f t="shared" si="2"/>
        <v>17.250530785562631</v>
      </c>
    </row>
    <row r="89" spans="1:18" x14ac:dyDescent="0.25">
      <c r="A89" t="s">
        <v>42</v>
      </c>
      <c r="B89">
        <f t="shared" si="1"/>
        <v>0</v>
      </c>
      <c r="C89">
        <f t="shared" si="2"/>
        <v>0</v>
      </c>
      <c r="D89">
        <f t="shared" si="2"/>
        <v>0</v>
      </c>
      <c r="E89">
        <f t="shared" si="2"/>
        <v>0</v>
      </c>
      <c r="F89">
        <f t="shared" si="2"/>
        <v>0</v>
      </c>
      <c r="G89">
        <f t="shared" si="2"/>
        <v>0</v>
      </c>
      <c r="H89">
        <f t="shared" si="2"/>
        <v>0</v>
      </c>
      <c r="I89">
        <f t="shared" si="2"/>
        <v>0</v>
      </c>
      <c r="J89">
        <f t="shared" si="2"/>
        <v>0</v>
      </c>
      <c r="K89">
        <f t="shared" si="2"/>
        <v>0</v>
      </c>
      <c r="L89">
        <f t="shared" si="2"/>
        <v>0</v>
      </c>
      <c r="M89">
        <f t="shared" si="2"/>
        <v>0</v>
      </c>
      <c r="N89">
        <f t="shared" si="2"/>
        <v>0</v>
      </c>
      <c r="O89">
        <f t="shared" si="2"/>
        <v>1.1052435939197101</v>
      </c>
      <c r="P89">
        <f t="shared" si="2"/>
        <v>0</v>
      </c>
      <c r="Q89">
        <f t="shared" si="2"/>
        <v>0</v>
      </c>
      <c r="R89">
        <f t="shared" ref="C89:R104" si="3">(R33*R$52)/(R$53*R$54)</f>
        <v>0</v>
      </c>
    </row>
    <row r="90" spans="1:18" x14ac:dyDescent="0.25">
      <c r="A90" t="s">
        <v>27</v>
      </c>
      <c r="B90">
        <f t="shared" si="1"/>
        <v>0</v>
      </c>
      <c r="C90">
        <f t="shared" si="3"/>
        <v>0</v>
      </c>
      <c r="D90">
        <f t="shared" si="3"/>
        <v>0</v>
      </c>
      <c r="E90">
        <f t="shared" si="3"/>
        <v>0</v>
      </c>
      <c r="F90">
        <f t="shared" si="3"/>
        <v>0</v>
      </c>
      <c r="G90">
        <f t="shared" si="3"/>
        <v>1.5748031496062993</v>
      </c>
      <c r="H90">
        <f t="shared" si="3"/>
        <v>0</v>
      </c>
      <c r="I90">
        <f t="shared" si="3"/>
        <v>1.5748031496062993</v>
      </c>
      <c r="J90">
        <f t="shared" si="3"/>
        <v>0</v>
      </c>
      <c r="K90">
        <f t="shared" si="3"/>
        <v>0</v>
      </c>
      <c r="L90">
        <f t="shared" si="3"/>
        <v>0</v>
      </c>
      <c r="M90">
        <f t="shared" si="3"/>
        <v>0</v>
      </c>
      <c r="N90">
        <f t="shared" si="3"/>
        <v>0</v>
      </c>
      <c r="O90">
        <f t="shared" si="3"/>
        <v>0</v>
      </c>
      <c r="P90">
        <f t="shared" si="3"/>
        <v>0</v>
      </c>
      <c r="Q90">
        <f t="shared" si="3"/>
        <v>1.3262923127036523</v>
      </c>
      <c r="R90">
        <f t="shared" si="3"/>
        <v>6.634819532908705</v>
      </c>
    </row>
    <row r="91" spans="1:18" x14ac:dyDescent="0.25">
      <c r="A91" t="s">
        <v>43</v>
      </c>
      <c r="B91">
        <f t="shared" si="1"/>
        <v>0</v>
      </c>
      <c r="C91">
        <f t="shared" si="3"/>
        <v>0</v>
      </c>
      <c r="D91">
        <f t="shared" si="3"/>
        <v>0</v>
      </c>
      <c r="E91">
        <f t="shared" si="3"/>
        <v>0</v>
      </c>
      <c r="F91">
        <f t="shared" si="3"/>
        <v>0</v>
      </c>
      <c r="G91">
        <f t="shared" si="3"/>
        <v>0</v>
      </c>
      <c r="H91">
        <f t="shared" si="3"/>
        <v>0</v>
      </c>
      <c r="I91">
        <f t="shared" si="3"/>
        <v>0</v>
      </c>
      <c r="J91">
        <f t="shared" si="3"/>
        <v>0</v>
      </c>
      <c r="K91">
        <f t="shared" si="3"/>
        <v>0</v>
      </c>
      <c r="L91">
        <f t="shared" si="3"/>
        <v>0</v>
      </c>
      <c r="M91">
        <f t="shared" si="3"/>
        <v>0</v>
      </c>
      <c r="N91">
        <f t="shared" si="3"/>
        <v>0</v>
      </c>
      <c r="O91">
        <f t="shared" si="3"/>
        <v>0</v>
      </c>
      <c r="P91">
        <f t="shared" si="3"/>
        <v>0</v>
      </c>
      <c r="Q91">
        <f t="shared" si="3"/>
        <v>0</v>
      </c>
      <c r="R91">
        <f t="shared" si="3"/>
        <v>0</v>
      </c>
    </row>
    <row r="92" spans="1:18" x14ac:dyDescent="0.25">
      <c r="A92" t="s">
        <v>44</v>
      </c>
      <c r="B92">
        <f t="shared" si="1"/>
        <v>0</v>
      </c>
      <c r="C92">
        <f t="shared" si="3"/>
        <v>0</v>
      </c>
      <c r="D92">
        <f t="shared" si="3"/>
        <v>0</v>
      </c>
      <c r="E92">
        <f t="shared" si="3"/>
        <v>0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0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0</v>
      </c>
      <c r="N92">
        <f t="shared" si="3"/>
        <v>0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</row>
    <row r="93" spans="1:18" x14ac:dyDescent="0.25">
      <c r="A93" t="s">
        <v>45</v>
      </c>
      <c r="B93">
        <f t="shared" si="1"/>
        <v>0</v>
      </c>
      <c r="C93">
        <f t="shared" si="3"/>
        <v>0</v>
      </c>
      <c r="D93">
        <f t="shared" si="3"/>
        <v>0</v>
      </c>
      <c r="E93">
        <f t="shared" si="3"/>
        <v>0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>
        <f t="shared" si="3"/>
        <v>0</v>
      </c>
      <c r="K93">
        <f t="shared" si="3"/>
        <v>0</v>
      </c>
      <c r="L93">
        <f t="shared" si="3"/>
        <v>0</v>
      </c>
      <c r="M93">
        <f t="shared" si="3"/>
        <v>0</v>
      </c>
      <c r="N93">
        <f t="shared" si="3"/>
        <v>0</v>
      </c>
      <c r="O93">
        <f t="shared" si="3"/>
        <v>0</v>
      </c>
      <c r="P93">
        <f t="shared" si="3"/>
        <v>0</v>
      </c>
      <c r="Q93">
        <f t="shared" si="3"/>
        <v>0</v>
      </c>
      <c r="R93">
        <f t="shared" si="3"/>
        <v>0</v>
      </c>
    </row>
    <row r="94" spans="1:18" x14ac:dyDescent="0.25">
      <c r="A94" t="s">
        <v>46</v>
      </c>
      <c r="B94">
        <f t="shared" si="1"/>
        <v>0</v>
      </c>
      <c r="C94">
        <f t="shared" si="3"/>
        <v>0</v>
      </c>
      <c r="D94">
        <f t="shared" si="3"/>
        <v>0</v>
      </c>
      <c r="E94">
        <f t="shared" si="3"/>
        <v>0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0</v>
      </c>
      <c r="J94">
        <f t="shared" si="3"/>
        <v>0</v>
      </c>
      <c r="K94">
        <f t="shared" si="3"/>
        <v>0</v>
      </c>
      <c r="L94">
        <f t="shared" si="3"/>
        <v>0</v>
      </c>
      <c r="M94">
        <f t="shared" si="3"/>
        <v>0</v>
      </c>
      <c r="N94">
        <f t="shared" si="3"/>
        <v>0</v>
      </c>
      <c r="O94">
        <f t="shared" si="3"/>
        <v>0</v>
      </c>
      <c r="P94">
        <f t="shared" si="3"/>
        <v>0</v>
      </c>
      <c r="Q94">
        <f t="shared" si="3"/>
        <v>0</v>
      </c>
      <c r="R94">
        <f t="shared" si="3"/>
        <v>0</v>
      </c>
    </row>
    <row r="95" spans="1:18" x14ac:dyDescent="0.25">
      <c r="A95" t="s">
        <v>28</v>
      </c>
      <c r="B95">
        <f t="shared" si="1"/>
        <v>0</v>
      </c>
      <c r="C95">
        <f t="shared" si="3"/>
        <v>0</v>
      </c>
      <c r="D95">
        <f t="shared" si="3"/>
        <v>0</v>
      </c>
      <c r="E95">
        <f t="shared" si="3"/>
        <v>0</v>
      </c>
      <c r="F95">
        <f t="shared" si="3"/>
        <v>0</v>
      </c>
      <c r="G95">
        <f t="shared" si="3"/>
        <v>0</v>
      </c>
      <c r="H95">
        <f t="shared" si="3"/>
        <v>0</v>
      </c>
      <c r="I95">
        <f t="shared" si="3"/>
        <v>1.5748031496062993</v>
      </c>
      <c r="J95">
        <f t="shared" si="3"/>
        <v>0</v>
      </c>
      <c r="K95">
        <f t="shared" si="3"/>
        <v>0</v>
      </c>
      <c r="L95">
        <f t="shared" si="3"/>
        <v>0</v>
      </c>
      <c r="M95">
        <f t="shared" si="3"/>
        <v>0</v>
      </c>
      <c r="N95">
        <f t="shared" si="3"/>
        <v>1.1022927689594357</v>
      </c>
      <c r="O95">
        <f t="shared" si="3"/>
        <v>1.1052435939197101</v>
      </c>
      <c r="P95">
        <f t="shared" si="3"/>
        <v>0</v>
      </c>
      <c r="Q95">
        <f t="shared" si="3"/>
        <v>0</v>
      </c>
      <c r="R95">
        <f t="shared" si="3"/>
        <v>1.3269639065817409</v>
      </c>
    </row>
    <row r="96" spans="1:18" x14ac:dyDescent="0.25">
      <c r="A96" t="s">
        <v>47</v>
      </c>
      <c r="B96">
        <f t="shared" si="1"/>
        <v>0</v>
      </c>
      <c r="C96">
        <f t="shared" si="3"/>
        <v>0</v>
      </c>
      <c r="D96">
        <f t="shared" si="3"/>
        <v>0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>
        <f t="shared" si="3"/>
        <v>0</v>
      </c>
      <c r="K96">
        <f t="shared" si="3"/>
        <v>0</v>
      </c>
      <c r="L96">
        <f t="shared" si="3"/>
        <v>0</v>
      </c>
      <c r="M96">
        <f t="shared" si="3"/>
        <v>0</v>
      </c>
      <c r="N96">
        <f t="shared" si="3"/>
        <v>0</v>
      </c>
      <c r="O96">
        <f t="shared" si="3"/>
        <v>0</v>
      </c>
      <c r="P96">
        <f t="shared" si="3"/>
        <v>0</v>
      </c>
      <c r="Q96">
        <f t="shared" si="3"/>
        <v>0</v>
      </c>
      <c r="R96">
        <f t="shared" si="3"/>
        <v>0</v>
      </c>
    </row>
    <row r="97" spans="1:18" x14ac:dyDescent="0.25">
      <c r="A97" t="s">
        <v>29</v>
      </c>
      <c r="B97">
        <f t="shared" si="1"/>
        <v>0</v>
      </c>
      <c r="C97">
        <f t="shared" si="3"/>
        <v>0</v>
      </c>
      <c r="D97">
        <f t="shared" si="3"/>
        <v>0.79617834394904463</v>
      </c>
      <c r="E97">
        <f t="shared" si="3"/>
        <v>0</v>
      </c>
      <c r="F97">
        <f t="shared" si="3"/>
        <v>0</v>
      </c>
      <c r="G97">
        <f t="shared" si="3"/>
        <v>0</v>
      </c>
      <c r="H97">
        <f t="shared" si="3"/>
        <v>0</v>
      </c>
      <c r="I97">
        <f t="shared" si="3"/>
        <v>0</v>
      </c>
      <c r="J97">
        <f t="shared" si="3"/>
        <v>0</v>
      </c>
      <c r="K97">
        <f t="shared" si="3"/>
        <v>10.615711252653927</v>
      </c>
      <c r="L97">
        <f t="shared" si="3"/>
        <v>0</v>
      </c>
      <c r="M97">
        <f t="shared" si="3"/>
        <v>6.3662031009775308</v>
      </c>
      <c r="N97">
        <f t="shared" si="3"/>
        <v>0</v>
      </c>
      <c r="O97">
        <f t="shared" si="3"/>
        <v>5.5262179695985507</v>
      </c>
      <c r="P97">
        <f t="shared" si="3"/>
        <v>1.6587048832271762</v>
      </c>
      <c r="Q97">
        <f t="shared" si="3"/>
        <v>1.3262923127036523</v>
      </c>
      <c r="R97">
        <f t="shared" si="3"/>
        <v>5.3078556263269636</v>
      </c>
    </row>
    <row r="98" spans="1:18" x14ac:dyDescent="0.25">
      <c r="A98" t="s">
        <v>48</v>
      </c>
      <c r="B98">
        <f t="shared" si="1"/>
        <v>0</v>
      </c>
      <c r="C98">
        <f t="shared" si="3"/>
        <v>0</v>
      </c>
      <c r="D98">
        <f t="shared" si="3"/>
        <v>0</v>
      </c>
      <c r="E98">
        <f t="shared" si="3"/>
        <v>0</v>
      </c>
      <c r="F98">
        <f t="shared" si="3"/>
        <v>0</v>
      </c>
      <c r="G98">
        <f t="shared" si="3"/>
        <v>0</v>
      </c>
      <c r="H98">
        <f t="shared" si="3"/>
        <v>0</v>
      </c>
      <c r="I98">
        <f t="shared" si="3"/>
        <v>0</v>
      </c>
      <c r="J98">
        <f t="shared" si="3"/>
        <v>0</v>
      </c>
      <c r="K98">
        <f t="shared" si="3"/>
        <v>0</v>
      </c>
      <c r="L98">
        <f t="shared" si="3"/>
        <v>0</v>
      </c>
      <c r="M98">
        <f t="shared" si="3"/>
        <v>0</v>
      </c>
      <c r="N98">
        <f t="shared" si="3"/>
        <v>0</v>
      </c>
      <c r="O98">
        <f t="shared" si="3"/>
        <v>1.1052435939197101</v>
      </c>
      <c r="P98">
        <f t="shared" si="3"/>
        <v>0</v>
      </c>
      <c r="Q98">
        <f t="shared" si="3"/>
        <v>0</v>
      </c>
      <c r="R98">
        <f t="shared" si="3"/>
        <v>0</v>
      </c>
    </row>
    <row r="99" spans="1:18" x14ac:dyDescent="0.25">
      <c r="A99" t="s">
        <v>30</v>
      </c>
      <c r="B99">
        <f t="shared" si="1"/>
        <v>0</v>
      </c>
      <c r="C99">
        <f t="shared" si="3"/>
        <v>0</v>
      </c>
      <c r="D99">
        <f t="shared" si="3"/>
        <v>0</v>
      </c>
      <c r="E99">
        <f t="shared" si="3"/>
        <v>0</v>
      </c>
      <c r="F99">
        <f t="shared" si="3"/>
        <v>0</v>
      </c>
      <c r="G99">
        <f t="shared" si="3"/>
        <v>0</v>
      </c>
      <c r="H99">
        <f t="shared" si="3"/>
        <v>0</v>
      </c>
      <c r="I99">
        <f t="shared" si="3"/>
        <v>0</v>
      </c>
      <c r="J99">
        <f t="shared" si="3"/>
        <v>0</v>
      </c>
      <c r="K99">
        <f t="shared" si="3"/>
        <v>31.847133757961782</v>
      </c>
      <c r="L99">
        <f t="shared" si="3"/>
        <v>0</v>
      </c>
      <c r="M99">
        <f t="shared" si="3"/>
        <v>28.647913954398888</v>
      </c>
      <c r="N99">
        <f t="shared" si="3"/>
        <v>6.6137566137566139</v>
      </c>
      <c r="O99">
        <f t="shared" si="3"/>
        <v>11.052435939197101</v>
      </c>
      <c r="P99">
        <f t="shared" si="3"/>
        <v>97.863588110403398</v>
      </c>
      <c r="Q99">
        <f t="shared" si="3"/>
        <v>21.220677003258437</v>
      </c>
      <c r="R99">
        <f t="shared" si="3"/>
        <v>30.520169851380043</v>
      </c>
    </row>
    <row r="100" spans="1:18" x14ac:dyDescent="0.25">
      <c r="A100" t="s">
        <v>31</v>
      </c>
      <c r="B100">
        <f t="shared" si="1"/>
        <v>0</v>
      </c>
      <c r="C100">
        <f t="shared" si="3"/>
        <v>0</v>
      </c>
      <c r="D100">
        <f t="shared" si="3"/>
        <v>1.5923566878980893</v>
      </c>
      <c r="E100">
        <f t="shared" si="3"/>
        <v>0</v>
      </c>
      <c r="F100">
        <f t="shared" si="3"/>
        <v>0</v>
      </c>
      <c r="G100">
        <f t="shared" si="3"/>
        <v>0</v>
      </c>
      <c r="H100">
        <f t="shared" si="3"/>
        <v>0</v>
      </c>
      <c r="I100">
        <f t="shared" si="3"/>
        <v>1.5748031496062993</v>
      </c>
      <c r="J100">
        <f t="shared" si="3"/>
        <v>0</v>
      </c>
      <c r="K100">
        <f t="shared" si="3"/>
        <v>0</v>
      </c>
      <c r="L100">
        <f t="shared" si="3"/>
        <v>0</v>
      </c>
      <c r="M100">
        <f t="shared" si="3"/>
        <v>0</v>
      </c>
      <c r="N100">
        <f t="shared" si="3"/>
        <v>0</v>
      </c>
      <c r="O100">
        <f t="shared" si="3"/>
        <v>0</v>
      </c>
      <c r="P100">
        <f t="shared" si="3"/>
        <v>0</v>
      </c>
      <c r="Q100">
        <f t="shared" si="3"/>
        <v>0</v>
      </c>
      <c r="R100">
        <f t="shared" si="3"/>
        <v>0</v>
      </c>
    </row>
    <row r="101" spans="1:18" x14ac:dyDescent="0.25">
      <c r="A101" t="s">
        <v>32</v>
      </c>
      <c r="B101">
        <f t="shared" si="1"/>
        <v>12.407974191413683</v>
      </c>
      <c r="C101">
        <f t="shared" si="3"/>
        <v>9.7991180793728567</v>
      </c>
      <c r="D101">
        <f t="shared" si="3"/>
        <v>7.9617834394904454</v>
      </c>
      <c r="E101">
        <f t="shared" si="3"/>
        <v>0</v>
      </c>
      <c r="F101">
        <f t="shared" si="3"/>
        <v>3.703155088135091</v>
      </c>
      <c r="G101">
        <f t="shared" si="3"/>
        <v>7.8740157480314963</v>
      </c>
      <c r="H101">
        <f t="shared" si="3"/>
        <v>0</v>
      </c>
      <c r="I101">
        <f t="shared" si="3"/>
        <v>3.1496062992125986</v>
      </c>
      <c r="J101">
        <f t="shared" si="3"/>
        <v>3.5385704175513091</v>
      </c>
      <c r="K101">
        <f t="shared" si="3"/>
        <v>42.462845010615709</v>
      </c>
      <c r="L101">
        <f t="shared" si="3"/>
        <v>9.5541401273885356</v>
      </c>
      <c r="M101">
        <f t="shared" si="3"/>
        <v>41.380320156353946</v>
      </c>
      <c r="N101">
        <f t="shared" si="3"/>
        <v>6.6137566137566139</v>
      </c>
      <c r="O101">
        <f t="shared" si="3"/>
        <v>7.7367051574379708</v>
      </c>
      <c r="P101">
        <f t="shared" si="3"/>
        <v>63.030785562632694</v>
      </c>
      <c r="Q101">
        <f t="shared" si="3"/>
        <v>5.3051692508146093</v>
      </c>
      <c r="R101">
        <f t="shared" si="3"/>
        <v>11.942675159235668</v>
      </c>
    </row>
    <row r="102" spans="1:18" x14ac:dyDescent="0.25">
      <c r="A102" t="s">
        <v>33</v>
      </c>
      <c r="B102">
        <f t="shared" si="1"/>
        <v>136.4877161055505</v>
      </c>
      <c r="C102">
        <f t="shared" si="3"/>
        <v>426.26163645271924</v>
      </c>
      <c r="D102">
        <f t="shared" si="3"/>
        <v>23.885350318471339</v>
      </c>
      <c r="E102">
        <f t="shared" si="3"/>
        <v>796.17834394904457</v>
      </c>
      <c r="F102">
        <f t="shared" si="3"/>
        <v>272.18189897792917</v>
      </c>
      <c r="G102">
        <f t="shared" si="3"/>
        <v>33.070866141732282</v>
      </c>
      <c r="H102">
        <f t="shared" si="3"/>
        <v>142.1747042766151</v>
      </c>
      <c r="I102">
        <f t="shared" si="3"/>
        <v>177.95275590551182</v>
      </c>
      <c r="J102">
        <f t="shared" si="3"/>
        <v>0</v>
      </c>
      <c r="K102">
        <f t="shared" si="3"/>
        <v>7813.1634819532901</v>
      </c>
      <c r="L102">
        <f t="shared" si="3"/>
        <v>76.433121019108285</v>
      </c>
      <c r="M102">
        <f t="shared" si="3"/>
        <v>1836.6495946320176</v>
      </c>
      <c r="N102">
        <f t="shared" si="3"/>
        <v>339.50617283950618</v>
      </c>
      <c r="O102">
        <f t="shared" si="3"/>
        <v>339.30978333335099</v>
      </c>
      <c r="P102">
        <f t="shared" si="3"/>
        <v>1262.2744161358812</v>
      </c>
      <c r="Q102">
        <f t="shared" si="3"/>
        <v>1482.7948056026833</v>
      </c>
      <c r="R102">
        <f t="shared" si="3"/>
        <v>501.59235668789808</v>
      </c>
    </row>
    <row r="103" spans="1:18" x14ac:dyDescent="0.25">
      <c r="A103" t="s">
        <v>34</v>
      </c>
      <c r="B103">
        <f t="shared" si="1"/>
        <v>41.359913971378937</v>
      </c>
      <c r="C103">
        <f t="shared" si="3"/>
        <v>0</v>
      </c>
      <c r="D103">
        <f t="shared" si="3"/>
        <v>0</v>
      </c>
      <c r="E103">
        <f t="shared" si="3"/>
        <v>0</v>
      </c>
      <c r="F103">
        <f t="shared" si="3"/>
        <v>3.703155088135091</v>
      </c>
      <c r="G103">
        <f t="shared" si="3"/>
        <v>6.2992125984251972</v>
      </c>
      <c r="H103">
        <f t="shared" si="3"/>
        <v>0</v>
      </c>
      <c r="I103">
        <f t="shared" si="3"/>
        <v>26.771653543307085</v>
      </c>
      <c r="J103">
        <f t="shared" si="3"/>
        <v>1.7692852087756545</v>
      </c>
      <c r="K103">
        <f t="shared" si="3"/>
        <v>115.00353857041755</v>
      </c>
      <c r="L103">
        <f t="shared" si="3"/>
        <v>16.985138004246284</v>
      </c>
      <c r="M103">
        <f t="shared" si="3"/>
        <v>81.16908953746352</v>
      </c>
      <c r="N103">
        <f t="shared" si="3"/>
        <v>9.9206349206349209</v>
      </c>
      <c r="O103">
        <f t="shared" si="3"/>
        <v>38.683525787189858</v>
      </c>
      <c r="P103">
        <f t="shared" si="3"/>
        <v>104.49840764331211</v>
      </c>
      <c r="Q103">
        <f t="shared" si="3"/>
        <v>11.936630814332871</v>
      </c>
      <c r="R103">
        <f t="shared" si="3"/>
        <v>108.81104033970276</v>
      </c>
    </row>
    <row r="104" spans="1:18" x14ac:dyDescent="0.25">
      <c r="A104" t="s">
        <v>35</v>
      </c>
      <c r="B104">
        <f t="shared" si="1"/>
        <v>0</v>
      </c>
      <c r="C104">
        <f t="shared" si="3"/>
        <v>0</v>
      </c>
      <c r="D104">
        <f t="shared" si="3"/>
        <v>0</v>
      </c>
      <c r="E104">
        <f t="shared" si="3"/>
        <v>0</v>
      </c>
      <c r="F104">
        <f t="shared" si="3"/>
        <v>0</v>
      </c>
      <c r="G104">
        <f t="shared" si="3"/>
        <v>0</v>
      </c>
      <c r="H104">
        <f t="shared" si="3"/>
        <v>0</v>
      </c>
      <c r="I104">
        <f t="shared" si="3"/>
        <v>14.173228346456693</v>
      </c>
      <c r="J104">
        <f t="shared" si="3"/>
        <v>0</v>
      </c>
      <c r="K104">
        <f t="shared" si="3"/>
        <v>76.079263977353136</v>
      </c>
      <c r="L104">
        <f t="shared" si="3"/>
        <v>0</v>
      </c>
      <c r="M104">
        <f t="shared" si="3"/>
        <v>9.5493046514662954</v>
      </c>
      <c r="N104">
        <f t="shared" si="3"/>
        <v>0</v>
      </c>
      <c r="O104">
        <f t="shared" si="3"/>
        <v>0</v>
      </c>
      <c r="P104">
        <f t="shared" si="3"/>
        <v>13.26963906581741</v>
      </c>
      <c r="Q104">
        <f t="shared" si="3"/>
        <v>0</v>
      </c>
      <c r="R104">
        <f t="shared" si="3"/>
        <v>17.250530785562631</v>
      </c>
    </row>
    <row r="105" spans="1:18" x14ac:dyDescent="0.25">
      <c r="A105" t="s">
        <v>36</v>
      </c>
      <c r="B105">
        <f t="shared" si="1"/>
        <v>0</v>
      </c>
      <c r="C105">
        <f t="shared" ref="C105:R105" si="4">(C49*C$52)/(C$53*C$54)</f>
        <v>0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K105">
        <f t="shared" si="4"/>
        <v>1.7692852087756545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4"/>
        <v>0</v>
      </c>
      <c r="P105">
        <f t="shared" si="4"/>
        <v>14.928343949044587</v>
      </c>
      <c r="Q105">
        <f t="shared" si="4"/>
        <v>0</v>
      </c>
      <c r="R105">
        <f t="shared" si="4"/>
        <v>2.6539278131634818</v>
      </c>
    </row>
    <row r="108" spans="1:18" ht="15.75" x14ac:dyDescent="0.25">
      <c r="A108" s="12" t="s">
        <v>72</v>
      </c>
      <c r="B108" s="3"/>
    </row>
    <row r="109" spans="1:18" x14ac:dyDescent="0.25">
      <c r="A109" s="9" t="s">
        <v>73</v>
      </c>
      <c r="B109" s="4" t="s">
        <v>74</v>
      </c>
    </row>
    <row r="111" spans="1:18" x14ac:dyDescent="0.25">
      <c r="A111" s="4" t="s">
        <v>75</v>
      </c>
      <c r="B111" s="3">
        <v>500</v>
      </c>
      <c r="C111" s="3">
        <v>0.5</v>
      </c>
      <c r="D111" s="3">
        <v>0.5</v>
      </c>
      <c r="E111" s="3">
        <v>0.5</v>
      </c>
      <c r="F111" s="3">
        <v>0.5</v>
      </c>
      <c r="G111" s="3">
        <v>0.5</v>
      </c>
      <c r="H111" s="3">
        <v>0.5</v>
      </c>
      <c r="I111" s="3">
        <v>0.5</v>
      </c>
      <c r="J111" s="3">
        <v>0.5</v>
      </c>
      <c r="K111" s="3">
        <v>0.5</v>
      </c>
      <c r="L111" s="3">
        <v>0.5</v>
      </c>
      <c r="M111" s="3">
        <v>0.5</v>
      </c>
      <c r="N111" s="3">
        <v>0.5</v>
      </c>
      <c r="O111" s="3">
        <v>0.5</v>
      </c>
      <c r="P111" s="3">
        <v>0.5</v>
      </c>
      <c r="Q111" s="3">
        <v>0.5</v>
      </c>
      <c r="R111" s="3">
        <v>0.5</v>
      </c>
    </row>
    <row r="112" spans="1:18" x14ac:dyDescent="0.25">
      <c r="A112" s="4" t="s">
        <v>76</v>
      </c>
      <c r="B112" s="3">
        <v>20</v>
      </c>
      <c r="C112" s="3">
        <v>0.02</v>
      </c>
      <c r="D112" s="3">
        <v>0.02</v>
      </c>
      <c r="E112" s="3">
        <v>0.02</v>
      </c>
      <c r="F112" s="3">
        <v>0.02</v>
      </c>
      <c r="G112" s="3">
        <v>0.02</v>
      </c>
      <c r="H112" s="3">
        <v>0.02</v>
      </c>
      <c r="I112" s="3">
        <v>0.02</v>
      </c>
      <c r="J112" s="3">
        <v>0.02</v>
      </c>
      <c r="K112" s="3">
        <v>0.02</v>
      </c>
      <c r="L112" s="3">
        <v>0.02</v>
      </c>
      <c r="M112" s="3">
        <v>0.02</v>
      </c>
      <c r="N112" s="3">
        <v>0.02</v>
      </c>
      <c r="O112" s="3">
        <v>0.02</v>
      </c>
      <c r="P112" s="3">
        <v>0.02</v>
      </c>
      <c r="Q112" s="3">
        <v>0.02</v>
      </c>
      <c r="R112" s="3">
        <v>0.02</v>
      </c>
    </row>
    <row r="113" spans="1:19" x14ac:dyDescent="0.25">
      <c r="A113" s="4" t="s">
        <v>77</v>
      </c>
      <c r="B113" s="3">
        <v>20</v>
      </c>
      <c r="C113" s="3">
        <v>20</v>
      </c>
      <c r="D113" s="3">
        <v>20</v>
      </c>
      <c r="E113" s="3">
        <v>20</v>
      </c>
      <c r="F113" s="3">
        <v>20</v>
      </c>
      <c r="G113" s="3">
        <v>20</v>
      </c>
      <c r="H113" s="3">
        <v>20</v>
      </c>
      <c r="I113" s="3">
        <v>20</v>
      </c>
      <c r="J113" s="3">
        <v>20</v>
      </c>
      <c r="K113" s="3">
        <v>20</v>
      </c>
      <c r="L113" s="3">
        <v>20</v>
      </c>
      <c r="M113" s="3">
        <v>20</v>
      </c>
      <c r="N113" s="3">
        <v>20</v>
      </c>
      <c r="O113" s="3">
        <v>20</v>
      </c>
      <c r="P113" s="3">
        <v>20</v>
      </c>
      <c r="Q113" s="3">
        <v>20</v>
      </c>
      <c r="R113" s="3">
        <v>20</v>
      </c>
    </row>
    <row r="116" spans="1:19" s="10" customFormat="1" x14ac:dyDescent="0.25">
      <c r="A116" s="10" t="s">
        <v>37</v>
      </c>
      <c r="B116" s="10" t="s">
        <v>49</v>
      </c>
      <c r="C116" s="10" t="s">
        <v>51</v>
      </c>
      <c r="D116" s="10" t="s">
        <v>50</v>
      </c>
      <c r="E116" s="10" t="s">
        <v>52</v>
      </c>
      <c r="F116" s="10" t="s">
        <v>53</v>
      </c>
      <c r="G116" s="10" t="s">
        <v>54</v>
      </c>
      <c r="H116" s="10" t="s">
        <v>55</v>
      </c>
      <c r="I116" s="10" t="s">
        <v>56</v>
      </c>
      <c r="J116" s="10" t="s">
        <v>58</v>
      </c>
      <c r="K116" s="10" t="s">
        <v>59</v>
      </c>
      <c r="L116" s="10" t="s">
        <v>60</v>
      </c>
      <c r="M116" s="10" t="s">
        <v>61</v>
      </c>
      <c r="N116" s="10" t="s">
        <v>62</v>
      </c>
      <c r="O116" s="10" t="s">
        <v>63</v>
      </c>
      <c r="P116" s="10" t="s">
        <v>64</v>
      </c>
      <c r="Q116" s="10" t="s">
        <v>65</v>
      </c>
      <c r="R116" s="10" t="s">
        <v>66</v>
      </c>
    </row>
    <row r="117" spans="1:19" x14ac:dyDescent="0.25">
      <c r="A117" t="s">
        <v>0</v>
      </c>
      <c r="B117" s="11">
        <f>(B58*B$111*1000)/(B$112)</f>
        <v>0</v>
      </c>
      <c r="C117" s="11">
        <f t="shared" ref="C117:R128" si="5">(C58*C$111*1000)/(C$112)</f>
        <v>0</v>
      </c>
      <c r="D117" s="11">
        <f t="shared" si="5"/>
        <v>0</v>
      </c>
      <c r="E117" s="11">
        <f t="shared" si="5"/>
        <v>0</v>
      </c>
      <c r="F117" s="11">
        <f t="shared" si="5"/>
        <v>0</v>
      </c>
      <c r="G117" s="11">
        <f t="shared" si="5"/>
        <v>0</v>
      </c>
      <c r="H117" s="11">
        <f t="shared" si="5"/>
        <v>0</v>
      </c>
      <c r="I117" s="11">
        <f t="shared" si="5"/>
        <v>0</v>
      </c>
      <c r="J117" s="11">
        <f t="shared" si="5"/>
        <v>0</v>
      </c>
      <c r="K117" s="11">
        <f t="shared" si="5"/>
        <v>0</v>
      </c>
      <c r="L117" s="11">
        <f t="shared" si="5"/>
        <v>0</v>
      </c>
      <c r="M117" s="11">
        <f t="shared" si="5"/>
        <v>0</v>
      </c>
      <c r="N117" s="11">
        <f t="shared" si="5"/>
        <v>27557.319223985894</v>
      </c>
      <c r="O117" s="11">
        <f t="shared" si="5"/>
        <v>55262.179695985506</v>
      </c>
      <c r="P117" s="11">
        <f t="shared" si="5"/>
        <v>0</v>
      </c>
      <c r="Q117" s="11">
        <f t="shared" si="5"/>
        <v>0</v>
      </c>
      <c r="R117" s="11">
        <f t="shared" si="5"/>
        <v>0</v>
      </c>
      <c r="S117" s="11">
        <f>SUM(B117:R117)</f>
        <v>82819.498919971404</v>
      </c>
    </row>
    <row r="118" spans="1:19" x14ac:dyDescent="0.25">
      <c r="A118" t="s">
        <v>38</v>
      </c>
      <c r="B118" s="11">
        <f t="shared" ref="B118:Q128" si="6">(B59*B$111*1000)/(B$112)</f>
        <v>0</v>
      </c>
      <c r="C118" s="11">
        <f t="shared" si="6"/>
        <v>0</v>
      </c>
      <c r="D118" s="11">
        <f t="shared" si="6"/>
        <v>0</v>
      </c>
      <c r="E118" s="11">
        <f t="shared" si="6"/>
        <v>0</v>
      </c>
      <c r="F118" s="11">
        <f t="shared" si="6"/>
        <v>0</v>
      </c>
      <c r="G118" s="11">
        <f t="shared" si="6"/>
        <v>0</v>
      </c>
      <c r="H118" s="11">
        <f t="shared" si="6"/>
        <v>0</v>
      </c>
      <c r="I118" s="11">
        <f t="shared" si="6"/>
        <v>0</v>
      </c>
      <c r="J118" s="11">
        <f t="shared" si="6"/>
        <v>0</v>
      </c>
      <c r="K118" s="11">
        <f t="shared" si="6"/>
        <v>0</v>
      </c>
      <c r="L118" s="11">
        <f t="shared" si="6"/>
        <v>0</v>
      </c>
      <c r="M118" s="11">
        <f t="shared" si="6"/>
        <v>0</v>
      </c>
      <c r="N118" s="11">
        <f t="shared" si="6"/>
        <v>0</v>
      </c>
      <c r="O118" s="11">
        <f t="shared" si="6"/>
        <v>0</v>
      </c>
      <c r="P118" s="11">
        <f t="shared" si="6"/>
        <v>0</v>
      </c>
      <c r="Q118" s="11">
        <f t="shared" si="6"/>
        <v>0</v>
      </c>
      <c r="R118" s="11">
        <f t="shared" si="5"/>
        <v>0</v>
      </c>
      <c r="S118" s="11">
        <f t="shared" ref="S118:S164" si="7">SUM(B118:R118)</f>
        <v>0</v>
      </c>
    </row>
    <row r="119" spans="1:19" x14ac:dyDescent="0.25">
      <c r="A119" t="s">
        <v>1</v>
      </c>
      <c r="B119" s="11">
        <f t="shared" si="6"/>
        <v>103399.78492844735</v>
      </c>
      <c r="C119" s="11">
        <f t="shared" si="5"/>
        <v>0</v>
      </c>
      <c r="D119" s="11">
        <f t="shared" si="5"/>
        <v>0</v>
      </c>
      <c r="E119" s="11">
        <f t="shared" si="5"/>
        <v>0</v>
      </c>
      <c r="F119" s="11">
        <f t="shared" si="5"/>
        <v>0</v>
      </c>
      <c r="G119" s="11">
        <f t="shared" si="5"/>
        <v>0</v>
      </c>
      <c r="H119" s="11">
        <f t="shared" si="5"/>
        <v>0</v>
      </c>
      <c r="I119" s="11">
        <f t="shared" si="5"/>
        <v>0</v>
      </c>
      <c r="J119" s="11">
        <f t="shared" si="5"/>
        <v>0</v>
      </c>
      <c r="K119" s="11">
        <f t="shared" si="5"/>
        <v>176928.52087756546</v>
      </c>
      <c r="L119" s="11">
        <f t="shared" si="5"/>
        <v>0</v>
      </c>
      <c r="M119" s="11">
        <f t="shared" si="5"/>
        <v>278521.38566776697</v>
      </c>
      <c r="N119" s="11">
        <f t="shared" si="5"/>
        <v>0</v>
      </c>
      <c r="O119" s="11">
        <f t="shared" si="5"/>
        <v>331573.07817591302</v>
      </c>
      <c r="P119" s="11">
        <f t="shared" si="5"/>
        <v>0</v>
      </c>
      <c r="Q119" s="11">
        <f t="shared" si="5"/>
        <v>0</v>
      </c>
      <c r="R119" s="11">
        <f t="shared" si="5"/>
        <v>199044.58598726115</v>
      </c>
      <c r="S119" s="11">
        <f t="shared" si="7"/>
        <v>1089467.3556369538</v>
      </c>
    </row>
    <row r="120" spans="1:19" x14ac:dyDescent="0.25">
      <c r="A120" t="s">
        <v>2</v>
      </c>
      <c r="B120" s="11">
        <f>(B61*B$111*1000)/(B$112)</f>
        <v>0</v>
      </c>
      <c r="C120" s="11">
        <f t="shared" ref="C120:R120" si="8">(C61*C$111*1000)/(C$112)</f>
        <v>0</v>
      </c>
      <c r="D120" s="11">
        <f t="shared" si="8"/>
        <v>0</v>
      </c>
      <c r="E120" s="11">
        <f t="shared" si="8"/>
        <v>0</v>
      </c>
      <c r="F120" s="11">
        <f t="shared" si="8"/>
        <v>0</v>
      </c>
      <c r="G120" s="11">
        <f t="shared" si="8"/>
        <v>78740.157480314956</v>
      </c>
      <c r="H120" s="11">
        <f t="shared" si="8"/>
        <v>0</v>
      </c>
      <c r="I120" s="11">
        <f t="shared" si="8"/>
        <v>0</v>
      </c>
      <c r="J120" s="11">
        <f t="shared" si="8"/>
        <v>0</v>
      </c>
      <c r="K120" s="11">
        <f t="shared" si="8"/>
        <v>88464.26043878273</v>
      </c>
      <c r="L120" s="11">
        <f t="shared" si="8"/>
        <v>26539.278131634819</v>
      </c>
      <c r="M120" s="11">
        <f t="shared" si="8"/>
        <v>0</v>
      </c>
      <c r="N120" s="11">
        <f t="shared" si="8"/>
        <v>0</v>
      </c>
      <c r="O120" s="11">
        <f t="shared" si="8"/>
        <v>0</v>
      </c>
      <c r="P120" s="11">
        <f t="shared" si="8"/>
        <v>0</v>
      </c>
      <c r="Q120" s="11">
        <f t="shared" si="8"/>
        <v>298415.77035832172</v>
      </c>
      <c r="R120" s="11">
        <f t="shared" si="8"/>
        <v>0</v>
      </c>
      <c r="S120" s="11">
        <f t="shared" si="7"/>
        <v>492159.46640905424</v>
      </c>
    </row>
    <row r="121" spans="1:19" x14ac:dyDescent="0.25">
      <c r="A121" t="s">
        <v>3</v>
      </c>
      <c r="B121" s="11">
        <f t="shared" si="6"/>
        <v>206799.5698568947</v>
      </c>
      <c r="C121" s="11">
        <f t="shared" si="5"/>
        <v>0</v>
      </c>
      <c r="D121" s="11">
        <f t="shared" si="5"/>
        <v>0</v>
      </c>
      <c r="E121" s="11">
        <f t="shared" si="5"/>
        <v>117085.05058074185</v>
      </c>
      <c r="F121" s="11">
        <f t="shared" si="5"/>
        <v>0</v>
      </c>
      <c r="G121" s="11">
        <f t="shared" si="5"/>
        <v>0</v>
      </c>
      <c r="H121" s="11">
        <f t="shared" si="5"/>
        <v>0</v>
      </c>
      <c r="I121" s="11">
        <f t="shared" si="5"/>
        <v>0</v>
      </c>
      <c r="J121" s="11">
        <f t="shared" si="5"/>
        <v>0</v>
      </c>
      <c r="K121" s="11">
        <f t="shared" si="5"/>
        <v>353857.04175513092</v>
      </c>
      <c r="L121" s="11">
        <f t="shared" si="5"/>
        <v>0</v>
      </c>
      <c r="M121" s="11">
        <f t="shared" si="5"/>
        <v>994719.23452773911</v>
      </c>
      <c r="N121" s="11">
        <f t="shared" si="5"/>
        <v>0</v>
      </c>
      <c r="O121" s="11">
        <f t="shared" si="5"/>
        <v>0</v>
      </c>
      <c r="P121" s="11">
        <f t="shared" si="5"/>
        <v>0</v>
      </c>
      <c r="Q121" s="11">
        <f t="shared" si="5"/>
        <v>0</v>
      </c>
      <c r="R121" s="11">
        <f t="shared" si="5"/>
        <v>0</v>
      </c>
      <c r="S121" s="11">
        <f t="shared" si="7"/>
        <v>1672460.8967205067</v>
      </c>
    </row>
    <row r="122" spans="1:19" x14ac:dyDescent="0.25">
      <c r="A122" t="s">
        <v>39</v>
      </c>
      <c r="B122" s="11">
        <f t="shared" si="6"/>
        <v>0</v>
      </c>
      <c r="C122" s="11">
        <f t="shared" si="5"/>
        <v>0</v>
      </c>
      <c r="D122" s="11">
        <f t="shared" si="5"/>
        <v>0</v>
      </c>
      <c r="E122" s="11">
        <f t="shared" si="5"/>
        <v>0</v>
      </c>
      <c r="F122" s="11">
        <f t="shared" si="5"/>
        <v>0</v>
      </c>
      <c r="G122" s="11">
        <f t="shared" si="5"/>
        <v>0</v>
      </c>
      <c r="H122" s="11">
        <f t="shared" si="5"/>
        <v>0</v>
      </c>
      <c r="I122" s="11">
        <f t="shared" si="5"/>
        <v>0</v>
      </c>
      <c r="J122" s="11">
        <f t="shared" si="5"/>
        <v>0</v>
      </c>
      <c r="K122" s="11">
        <f t="shared" si="5"/>
        <v>0</v>
      </c>
      <c r="L122" s="11">
        <f t="shared" si="5"/>
        <v>0</v>
      </c>
      <c r="M122" s="11">
        <f t="shared" si="5"/>
        <v>6485569.4091208586</v>
      </c>
      <c r="N122" s="11">
        <f t="shared" si="5"/>
        <v>0</v>
      </c>
      <c r="O122" s="11">
        <f t="shared" si="5"/>
        <v>0</v>
      </c>
      <c r="P122" s="11">
        <f t="shared" si="5"/>
        <v>2985668.7898089173</v>
      </c>
      <c r="Q122" s="11">
        <f t="shared" si="5"/>
        <v>0</v>
      </c>
      <c r="R122" s="11">
        <f t="shared" si="5"/>
        <v>0</v>
      </c>
      <c r="S122" s="11">
        <f t="shared" si="7"/>
        <v>9471238.1989297755</v>
      </c>
    </row>
    <row r="123" spans="1:19" x14ac:dyDescent="0.25">
      <c r="A123" t="s">
        <v>4</v>
      </c>
      <c r="B123" s="11">
        <f t="shared" si="6"/>
        <v>0</v>
      </c>
      <c r="C123" s="11">
        <f t="shared" si="5"/>
        <v>0</v>
      </c>
      <c r="D123" s="11">
        <f t="shared" si="5"/>
        <v>0</v>
      </c>
      <c r="E123" s="11">
        <f t="shared" si="5"/>
        <v>0</v>
      </c>
      <c r="F123" s="11">
        <f t="shared" si="5"/>
        <v>0</v>
      </c>
      <c r="G123" s="11">
        <f t="shared" si="5"/>
        <v>0</v>
      </c>
      <c r="H123" s="11">
        <f t="shared" si="5"/>
        <v>0</v>
      </c>
      <c r="I123" s="11">
        <f t="shared" si="5"/>
        <v>0</v>
      </c>
      <c r="J123" s="11">
        <f t="shared" si="5"/>
        <v>0</v>
      </c>
      <c r="K123" s="11">
        <f t="shared" si="5"/>
        <v>44232.130219391365</v>
      </c>
      <c r="L123" s="11">
        <f t="shared" si="5"/>
        <v>0</v>
      </c>
      <c r="M123" s="11">
        <f t="shared" si="5"/>
        <v>0</v>
      </c>
      <c r="N123" s="11">
        <f t="shared" si="5"/>
        <v>0</v>
      </c>
      <c r="O123" s="11">
        <f t="shared" si="5"/>
        <v>0</v>
      </c>
      <c r="P123" s="11">
        <f t="shared" si="5"/>
        <v>0</v>
      </c>
      <c r="Q123" s="11">
        <f t="shared" si="5"/>
        <v>0</v>
      </c>
      <c r="R123" s="11">
        <f t="shared" si="5"/>
        <v>0</v>
      </c>
      <c r="S123" s="11">
        <f t="shared" si="7"/>
        <v>44232.130219391365</v>
      </c>
    </row>
    <row r="124" spans="1:19" x14ac:dyDescent="0.25">
      <c r="A124" t="s">
        <v>5</v>
      </c>
      <c r="B124" s="11">
        <f t="shared" si="6"/>
        <v>0</v>
      </c>
      <c r="C124" s="11">
        <f t="shared" si="5"/>
        <v>122488.9759921607</v>
      </c>
      <c r="D124" s="11">
        <f t="shared" si="5"/>
        <v>0</v>
      </c>
      <c r="E124" s="11">
        <f t="shared" si="5"/>
        <v>0</v>
      </c>
      <c r="F124" s="11">
        <f t="shared" si="5"/>
        <v>0</v>
      </c>
      <c r="G124" s="11">
        <f t="shared" si="5"/>
        <v>0</v>
      </c>
      <c r="H124" s="11">
        <f t="shared" si="5"/>
        <v>0</v>
      </c>
      <c r="I124" s="11">
        <f t="shared" si="5"/>
        <v>0</v>
      </c>
      <c r="J124" s="11">
        <f t="shared" si="5"/>
        <v>0</v>
      </c>
      <c r="K124" s="11">
        <f t="shared" si="5"/>
        <v>44232.130219391365</v>
      </c>
      <c r="L124" s="11">
        <f t="shared" si="5"/>
        <v>0</v>
      </c>
      <c r="M124" s="11">
        <f t="shared" si="5"/>
        <v>198943.84690554781</v>
      </c>
      <c r="N124" s="11">
        <f t="shared" si="5"/>
        <v>0</v>
      </c>
      <c r="O124" s="11">
        <f t="shared" si="5"/>
        <v>165786.53908795651</v>
      </c>
      <c r="P124" s="11">
        <f t="shared" si="5"/>
        <v>82935.244161358802</v>
      </c>
      <c r="Q124" s="11">
        <f t="shared" si="5"/>
        <v>66314.615635182621</v>
      </c>
      <c r="R124" s="11">
        <f t="shared" si="5"/>
        <v>199044.58598726115</v>
      </c>
      <c r="S124" s="11">
        <f t="shared" si="7"/>
        <v>879745.9379888589</v>
      </c>
    </row>
    <row r="125" spans="1:19" x14ac:dyDescent="0.25">
      <c r="A125" t="s">
        <v>6</v>
      </c>
      <c r="B125" s="11">
        <f t="shared" si="6"/>
        <v>0</v>
      </c>
      <c r="C125" s="11">
        <f t="shared" si="5"/>
        <v>0</v>
      </c>
      <c r="D125" s="11">
        <f t="shared" si="5"/>
        <v>0</v>
      </c>
      <c r="E125" s="11">
        <f t="shared" si="5"/>
        <v>0</v>
      </c>
      <c r="F125" s="11">
        <f t="shared" si="5"/>
        <v>0</v>
      </c>
      <c r="G125" s="11">
        <f t="shared" si="5"/>
        <v>0</v>
      </c>
      <c r="H125" s="11">
        <f t="shared" si="5"/>
        <v>0</v>
      </c>
      <c r="I125" s="11">
        <f t="shared" si="5"/>
        <v>0</v>
      </c>
      <c r="J125" s="11">
        <f t="shared" si="5"/>
        <v>0</v>
      </c>
      <c r="K125" s="11">
        <f t="shared" si="5"/>
        <v>88464.26043878273</v>
      </c>
      <c r="L125" s="11">
        <f t="shared" si="5"/>
        <v>0</v>
      </c>
      <c r="M125" s="11">
        <f t="shared" si="5"/>
        <v>0</v>
      </c>
      <c r="N125" s="11">
        <f t="shared" si="5"/>
        <v>0</v>
      </c>
      <c r="O125" s="11">
        <f t="shared" si="5"/>
        <v>0</v>
      </c>
      <c r="P125" s="11">
        <f t="shared" si="5"/>
        <v>0</v>
      </c>
      <c r="Q125" s="11">
        <f t="shared" si="5"/>
        <v>0</v>
      </c>
      <c r="R125" s="11">
        <f t="shared" si="5"/>
        <v>0</v>
      </c>
      <c r="S125" s="11">
        <f t="shared" si="7"/>
        <v>88464.26043878273</v>
      </c>
    </row>
    <row r="126" spans="1:19" x14ac:dyDescent="0.25">
      <c r="A126" t="s">
        <v>7</v>
      </c>
      <c r="B126" s="11">
        <f t="shared" si="6"/>
        <v>0</v>
      </c>
      <c r="C126" s="11">
        <f t="shared" si="5"/>
        <v>122488.9759921607</v>
      </c>
      <c r="D126" s="11">
        <f t="shared" si="5"/>
        <v>0</v>
      </c>
      <c r="E126" s="11">
        <f t="shared" si="5"/>
        <v>0</v>
      </c>
      <c r="F126" s="11">
        <f t="shared" si="5"/>
        <v>0</v>
      </c>
      <c r="G126" s="11">
        <f t="shared" si="5"/>
        <v>0</v>
      </c>
      <c r="H126" s="11">
        <f t="shared" si="5"/>
        <v>0</v>
      </c>
      <c r="I126" s="11">
        <f t="shared" si="5"/>
        <v>0</v>
      </c>
      <c r="J126" s="11">
        <f t="shared" si="5"/>
        <v>0</v>
      </c>
      <c r="K126" s="11">
        <f t="shared" si="5"/>
        <v>0</v>
      </c>
      <c r="L126" s="11">
        <f t="shared" si="5"/>
        <v>0</v>
      </c>
      <c r="M126" s="11">
        <f t="shared" si="5"/>
        <v>0</v>
      </c>
      <c r="N126" s="11">
        <f t="shared" si="5"/>
        <v>0</v>
      </c>
      <c r="O126" s="11">
        <f t="shared" si="5"/>
        <v>0</v>
      </c>
      <c r="P126" s="11">
        <f t="shared" si="5"/>
        <v>0</v>
      </c>
      <c r="Q126" s="11">
        <f t="shared" si="5"/>
        <v>0</v>
      </c>
      <c r="R126" s="11">
        <f t="shared" si="5"/>
        <v>0</v>
      </c>
      <c r="S126" s="11">
        <f t="shared" si="7"/>
        <v>122488.9759921607</v>
      </c>
    </row>
    <row r="127" spans="1:19" x14ac:dyDescent="0.25">
      <c r="A127" t="s">
        <v>8</v>
      </c>
      <c r="B127" s="11">
        <f t="shared" si="6"/>
        <v>0</v>
      </c>
      <c r="C127" s="11">
        <f t="shared" si="5"/>
        <v>0</v>
      </c>
      <c r="D127" s="11">
        <f t="shared" si="5"/>
        <v>0</v>
      </c>
      <c r="E127" s="11">
        <f t="shared" si="5"/>
        <v>0</v>
      </c>
      <c r="F127" s="11">
        <f t="shared" si="5"/>
        <v>0</v>
      </c>
      <c r="G127" s="11">
        <f t="shared" si="5"/>
        <v>0</v>
      </c>
      <c r="H127" s="11">
        <f t="shared" si="5"/>
        <v>0</v>
      </c>
      <c r="I127" s="11">
        <f t="shared" si="5"/>
        <v>0</v>
      </c>
      <c r="J127" s="11">
        <f t="shared" si="5"/>
        <v>0</v>
      </c>
      <c r="K127" s="11">
        <f t="shared" si="5"/>
        <v>44232.130219391365</v>
      </c>
      <c r="L127" s="11">
        <f t="shared" si="5"/>
        <v>0</v>
      </c>
      <c r="M127" s="11">
        <f t="shared" si="5"/>
        <v>0</v>
      </c>
      <c r="N127" s="11">
        <f t="shared" si="5"/>
        <v>0</v>
      </c>
      <c r="O127" s="11">
        <f t="shared" si="5"/>
        <v>0</v>
      </c>
      <c r="P127" s="11">
        <f t="shared" si="5"/>
        <v>0</v>
      </c>
      <c r="Q127" s="11">
        <f t="shared" si="5"/>
        <v>0</v>
      </c>
      <c r="R127" s="11">
        <f t="shared" si="5"/>
        <v>0</v>
      </c>
      <c r="S127" s="11">
        <f t="shared" si="7"/>
        <v>44232.130219391365</v>
      </c>
    </row>
    <row r="128" spans="1:19" x14ac:dyDescent="0.25">
      <c r="A128" t="s">
        <v>9</v>
      </c>
      <c r="B128" s="11">
        <f t="shared" si="6"/>
        <v>930598.06435602601</v>
      </c>
      <c r="C128" s="11">
        <f t="shared" si="5"/>
        <v>1347378.7359137677</v>
      </c>
      <c r="D128" s="11">
        <f t="shared" si="5"/>
        <v>39808.917197452225</v>
      </c>
      <c r="E128" s="11">
        <f t="shared" si="5"/>
        <v>5268827.2761333827</v>
      </c>
      <c r="F128" s="11">
        <f t="shared" si="5"/>
        <v>1758998.6668641681</v>
      </c>
      <c r="G128" s="11">
        <f t="shared" si="5"/>
        <v>551181.10236220469</v>
      </c>
      <c r="H128" s="11">
        <f t="shared" si="5"/>
        <v>1161093.4182590235</v>
      </c>
      <c r="I128" s="11">
        <f t="shared" si="5"/>
        <v>1102362.2047244094</v>
      </c>
      <c r="J128" s="11">
        <f t="shared" si="5"/>
        <v>22116.065109695683</v>
      </c>
      <c r="K128" s="11">
        <f t="shared" si="5"/>
        <v>28131634.819532908</v>
      </c>
      <c r="L128" s="11">
        <f t="shared" si="5"/>
        <v>1406581.7409766454</v>
      </c>
      <c r="M128" s="11">
        <f t="shared" si="5"/>
        <v>8116908.9537463514</v>
      </c>
      <c r="N128" s="11">
        <f t="shared" si="5"/>
        <v>4767416.2257495597</v>
      </c>
      <c r="O128" s="11">
        <f t="shared" si="5"/>
        <v>2265749.3675354058</v>
      </c>
      <c r="P128" s="11">
        <f t="shared" si="5"/>
        <v>4893179.40552017</v>
      </c>
      <c r="Q128" s="11">
        <f t="shared" si="5"/>
        <v>26360059.714985091</v>
      </c>
      <c r="R128" s="11">
        <f t="shared" si="5"/>
        <v>6933386.4118895959</v>
      </c>
      <c r="S128" s="11">
        <f t="shared" si="7"/>
        <v>95057281.090855852</v>
      </c>
    </row>
    <row r="129" spans="1:19" x14ac:dyDescent="0.25">
      <c r="A129" t="s">
        <v>10</v>
      </c>
      <c r="B129" s="11">
        <f>(B70*B$111*1000)/(B$112)</f>
        <v>310199.35478534212</v>
      </c>
      <c r="C129" s="11">
        <f t="shared" ref="C129:R144" si="9">(C70*C$111*1000)/(C$112)</f>
        <v>122488.9759921607</v>
      </c>
      <c r="D129" s="11">
        <f t="shared" si="9"/>
        <v>0</v>
      </c>
      <c r="E129" s="11">
        <f t="shared" si="9"/>
        <v>234170.1011614837</v>
      </c>
      <c r="F129" s="11">
        <f t="shared" si="9"/>
        <v>0</v>
      </c>
      <c r="G129" s="11">
        <f t="shared" si="9"/>
        <v>0</v>
      </c>
      <c r="H129" s="11">
        <f t="shared" si="9"/>
        <v>0</v>
      </c>
      <c r="I129" s="11">
        <f t="shared" si="9"/>
        <v>0</v>
      </c>
      <c r="J129" s="11">
        <f t="shared" si="9"/>
        <v>22116.065109695683</v>
      </c>
      <c r="K129" s="11">
        <f t="shared" si="9"/>
        <v>796178.34394904459</v>
      </c>
      <c r="L129" s="11">
        <f t="shared" si="9"/>
        <v>26539.278131634819</v>
      </c>
      <c r="M129" s="11">
        <f t="shared" si="9"/>
        <v>2347537.3934854642</v>
      </c>
      <c r="N129" s="11">
        <f t="shared" si="9"/>
        <v>248015.87301587302</v>
      </c>
      <c r="O129" s="11">
        <f t="shared" si="9"/>
        <v>828932.69543978258</v>
      </c>
      <c r="P129" s="11">
        <f t="shared" si="9"/>
        <v>912287.68577494705</v>
      </c>
      <c r="Q129" s="11">
        <f t="shared" si="9"/>
        <v>596831.54071664345</v>
      </c>
      <c r="R129" s="11">
        <f t="shared" si="9"/>
        <v>1758227.1762208068</v>
      </c>
      <c r="S129" s="11">
        <f t="shared" si="7"/>
        <v>8203524.48378288</v>
      </c>
    </row>
    <row r="130" spans="1:19" x14ac:dyDescent="0.25">
      <c r="A130" t="s">
        <v>40</v>
      </c>
      <c r="B130" s="11">
        <f t="shared" ref="B130:Q164" si="10">(B71*B$111*1000)/(B$112)</f>
        <v>0</v>
      </c>
      <c r="C130" s="11">
        <f t="shared" si="10"/>
        <v>0</v>
      </c>
      <c r="D130" s="11">
        <f t="shared" si="10"/>
        <v>0</v>
      </c>
      <c r="E130" s="11">
        <f t="shared" si="10"/>
        <v>0</v>
      </c>
      <c r="F130" s="11">
        <f t="shared" si="10"/>
        <v>0</v>
      </c>
      <c r="G130" s="11">
        <f t="shared" si="10"/>
        <v>0</v>
      </c>
      <c r="H130" s="11">
        <f t="shared" si="10"/>
        <v>0</v>
      </c>
      <c r="I130" s="11">
        <f t="shared" si="10"/>
        <v>0</v>
      </c>
      <c r="J130" s="11">
        <f t="shared" si="10"/>
        <v>0</v>
      </c>
      <c r="K130" s="11">
        <f t="shared" si="10"/>
        <v>0</v>
      </c>
      <c r="L130" s="11">
        <f t="shared" si="10"/>
        <v>0</v>
      </c>
      <c r="M130" s="11">
        <f t="shared" si="10"/>
        <v>1909860.930293259</v>
      </c>
      <c r="N130" s="11">
        <f t="shared" si="10"/>
        <v>0</v>
      </c>
      <c r="O130" s="11">
        <f t="shared" si="10"/>
        <v>0</v>
      </c>
      <c r="P130" s="11">
        <f t="shared" si="10"/>
        <v>0</v>
      </c>
      <c r="Q130" s="11">
        <f t="shared" si="10"/>
        <v>0</v>
      </c>
      <c r="R130" s="11">
        <f t="shared" si="9"/>
        <v>0</v>
      </c>
      <c r="S130" s="11">
        <f t="shared" si="7"/>
        <v>1909860.930293259</v>
      </c>
    </row>
    <row r="131" spans="1:19" x14ac:dyDescent="0.25">
      <c r="A131" t="s">
        <v>11</v>
      </c>
      <c r="B131" s="11">
        <f t="shared" si="10"/>
        <v>0</v>
      </c>
      <c r="C131" s="11">
        <f t="shared" si="9"/>
        <v>0</v>
      </c>
      <c r="D131" s="11">
        <f t="shared" si="9"/>
        <v>0</v>
      </c>
      <c r="E131" s="11">
        <f t="shared" si="9"/>
        <v>0</v>
      </c>
      <c r="F131" s="11">
        <f t="shared" si="9"/>
        <v>0</v>
      </c>
      <c r="G131" s="11">
        <f t="shared" si="9"/>
        <v>0</v>
      </c>
      <c r="H131" s="11">
        <f t="shared" si="9"/>
        <v>0</v>
      </c>
      <c r="I131" s="11">
        <f t="shared" si="9"/>
        <v>0</v>
      </c>
      <c r="J131" s="11">
        <f t="shared" si="9"/>
        <v>0</v>
      </c>
      <c r="K131" s="11">
        <f t="shared" si="9"/>
        <v>0</v>
      </c>
      <c r="L131" s="11">
        <f t="shared" si="9"/>
        <v>0</v>
      </c>
      <c r="M131" s="11">
        <f t="shared" si="9"/>
        <v>0</v>
      </c>
      <c r="N131" s="11">
        <f t="shared" si="9"/>
        <v>0</v>
      </c>
      <c r="O131" s="11">
        <f t="shared" si="9"/>
        <v>0</v>
      </c>
      <c r="P131" s="11">
        <f t="shared" si="9"/>
        <v>0</v>
      </c>
      <c r="Q131" s="11">
        <f t="shared" si="9"/>
        <v>0</v>
      </c>
      <c r="R131" s="11">
        <f t="shared" si="9"/>
        <v>0</v>
      </c>
      <c r="S131" s="11">
        <f t="shared" si="7"/>
        <v>0</v>
      </c>
    </row>
    <row r="132" spans="1:19" x14ac:dyDescent="0.25">
      <c r="A132" t="s">
        <v>41</v>
      </c>
      <c r="B132" s="11">
        <f t="shared" si="10"/>
        <v>0</v>
      </c>
      <c r="C132" s="11">
        <f t="shared" si="9"/>
        <v>0</v>
      </c>
      <c r="D132" s="11">
        <f t="shared" si="9"/>
        <v>0</v>
      </c>
      <c r="E132" s="11">
        <f t="shared" si="9"/>
        <v>0</v>
      </c>
      <c r="F132" s="11">
        <f t="shared" si="9"/>
        <v>0</v>
      </c>
      <c r="G132" s="11">
        <f t="shared" si="9"/>
        <v>0</v>
      </c>
      <c r="H132" s="11">
        <f t="shared" si="9"/>
        <v>0</v>
      </c>
      <c r="I132" s="11">
        <f t="shared" si="9"/>
        <v>0</v>
      </c>
      <c r="J132" s="11">
        <f t="shared" si="9"/>
        <v>0</v>
      </c>
      <c r="K132" s="11">
        <f t="shared" si="9"/>
        <v>0</v>
      </c>
      <c r="L132" s="11">
        <f t="shared" si="9"/>
        <v>0</v>
      </c>
      <c r="M132" s="11">
        <f t="shared" si="9"/>
        <v>0</v>
      </c>
      <c r="N132" s="11">
        <f t="shared" si="9"/>
        <v>0</v>
      </c>
      <c r="O132" s="11">
        <f t="shared" si="9"/>
        <v>27631.089847992753</v>
      </c>
      <c r="P132" s="11">
        <f t="shared" si="9"/>
        <v>0</v>
      </c>
      <c r="Q132" s="11">
        <f t="shared" si="9"/>
        <v>0</v>
      </c>
      <c r="R132" s="11">
        <f t="shared" si="9"/>
        <v>66348.195329087044</v>
      </c>
      <c r="S132" s="11">
        <f t="shared" si="7"/>
        <v>93979.285177079801</v>
      </c>
    </row>
    <row r="133" spans="1:19" x14ac:dyDescent="0.25">
      <c r="A133" t="s">
        <v>12</v>
      </c>
      <c r="B133" s="11">
        <f t="shared" si="10"/>
        <v>103399.78492844735</v>
      </c>
      <c r="C133" s="11">
        <f t="shared" si="9"/>
        <v>122488.9759921607</v>
      </c>
      <c r="D133" s="11">
        <f t="shared" si="9"/>
        <v>0</v>
      </c>
      <c r="E133" s="11">
        <f t="shared" si="9"/>
        <v>0</v>
      </c>
      <c r="F133" s="11">
        <f t="shared" si="9"/>
        <v>0</v>
      </c>
      <c r="G133" s="11">
        <f t="shared" si="9"/>
        <v>118110.23622047243</v>
      </c>
      <c r="H133" s="11">
        <f t="shared" si="9"/>
        <v>0</v>
      </c>
      <c r="I133" s="11">
        <f t="shared" si="9"/>
        <v>196850.39370078742</v>
      </c>
      <c r="J133" s="11">
        <f t="shared" si="9"/>
        <v>22116.065109695683</v>
      </c>
      <c r="K133" s="11">
        <f t="shared" si="9"/>
        <v>1150035.3857041753</v>
      </c>
      <c r="L133" s="11">
        <f t="shared" si="9"/>
        <v>26539.278131634819</v>
      </c>
      <c r="M133" s="11">
        <f t="shared" si="9"/>
        <v>0</v>
      </c>
      <c r="N133" s="11">
        <f t="shared" si="9"/>
        <v>0</v>
      </c>
      <c r="O133" s="11">
        <f t="shared" si="9"/>
        <v>110524.35939197101</v>
      </c>
      <c r="P133" s="11">
        <f t="shared" si="9"/>
        <v>0</v>
      </c>
      <c r="Q133" s="11">
        <f t="shared" si="9"/>
        <v>198943.84690554783</v>
      </c>
      <c r="R133" s="11">
        <f t="shared" si="9"/>
        <v>928874.73460721865</v>
      </c>
      <c r="S133" s="11">
        <f t="shared" si="7"/>
        <v>2977883.0606921115</v>
      </c>
    </row>
    <row r="134" spans="1:19" x14ac:dyDescent="0.25">
      <c r="A134" t="s">
        <v>13</v>
      </c>
      <c r="B134" s="11">
        <f t="shared" si="10"/>
        <v>0</v>
      </c>
      <c r="C134" s="11">
        <f t="shared" si="9"/>
        <v>0</v>
      </c>
      <c r="D134" s="11">
        <f t="shared" si="9"/>
        <v>0</v>
      </c>
      <c r="E134" s="11">
        <f t="shared" si="9"/>
        <v>0</v>
      </c>
      <c r="F134" s="11">
        <f t="shared" si="9"/>
        <v>0</v>
      </c>
      <c r="G134" s="11">
        <f t="shared" si="9"/>
        <v>0</v>
      </c>
      <c r="H134" s="11">
        <f t="shared" si="9"/>
        <v>0</v>
      </c>
      <c r="I134" s="11">
        <f t="shared" si="9"/>
        <v>0</v>
      </c>
      <c r="J134" s="11">
        <f t="shared" si="9"/>
        <v>154812.45576786977</v>
      </c>
      <c r="K134" s="11">
        <f t="shared" si="9"/>
        <v>0</v>
      </c>
      <c r="L134" s="11">
        <f t="shared" si="9"/>
        <v>0</v>
      </c>
      <c r="M134" s="11">
        <f t="shared" si="9"/>
        <v>0</v>
      </c>
      <c r="N134" s="11">
        <f t="shared" si="9"/>
        <v>0</v>
      </c>
      <c r="O134" s="11">
        <f t="shared" si="9"/>
        <v>0</v>
      </c>
      <c r="P134" s="11">
        <f t="shared" si="9"/>
        <v>0</v>
      </c>
      <c r="Q134" s="11">
        <f t="shared" si="9"/>
        <v>0</v>
      </c>
      <c r="R134" s="11">
        <f t="shared" si="9"/>
        <v>0</v>
      </c>
      <c r="S134" s="11">
        <f t="shared" si="7"/>
        <v>154812.45576786977</v>
      </c>
    </row>
    <row r="135" spans="1:19" x14ac:dyDescent="0.25">
      <c r="A135" t="s">
        <v>14</v>
      </c>
      <c r="B135" s="11">
        <f t="shared" si="10"/>
        <v>0</v>
      </c>
      <c r="C135" s="11">
        <f t="shared" si="9"/>
        <v>122488.9759921607</v>
      </c>
      <c r="D135" s="11">
        <f t="shared" si="9"/>
        <v>0</v>
      </c>
      <c r="E135" s="11">
        <f t="shared" si="9"/>
        <v>0</v>
      </c>
      <c r="F135" s="11">
        <f t="shared" si="9"/>
        <v>0</v>
      </c>
      <c r="G135" s="11">
        <f t="shared" si="9"/>
        <v>0</v>
      </c>
      <c r="H135" s="11">
        <f t="shared" si="9"/>
        <v>0</v>
      </c>
      <c r="I135" s="11">
        <f t="shared" si="9"/>
        <v>0</v>
      </c>
      <c r="J135" s="11">
        <f t="shared" si="9"/>
        <v>0</v>
      </c>
      <c r="K135" s="11">
        <f t="shared" si="9"/>
        <v>132696.39065817409</v>
      </c>
      <c r="L135" s="11">
        <f t="shared" si="9"/>
        <v>0</v>
      </c>
      <c r="M135" s="11">
        <f t="shared" si="9"/>
        <v>0</v>
      </c>
      <c r="N135" s="11">
        <f t="shared" si="9"/>
        <v>0</v>
      </c>
      <c r="O135" s="11">
        <f t="shared" si="9"/>
        <v>0</v>
      </c>
      <c r="P135" s="11">
        <f t="shared" si="9"/>
        <v>0</v>
      </c>
      <c r="Q135" s="11">
        <f t="shared" si="9"/>
        <v>0</v>
      </c>
      <c r="R135" s="11">
        <f t="shared" si="9"/>
        <v>0</v>
      </c>
      <c r="S135" s="11">
        <f t="shared" si="7"/>
        <v>255185.36665033479</v>
      </c>
    </row>
    <row r="136" spans="1:19" x14ac:dyDescent="0.25">
      <c r="A136" t="s">
        <v>15</v>
      </c>
      <c r="B136" s="11">
        <f t="shared" si="10"/>
        <v>0</v>
      </c>
      <c r="C136" s="11">
        <f t="shared" si="9"/>
        <v>367466.92797648208</v>
      </c>
      <c r="D136" s="11">
        <f t="shared" si="9"/>
        <v>59713.375796178341</v>
      </c>
      <c r="E136" s="11">
        <f t="shared" si="9"/>
        <v>234170.1011614837</v>
      </c>
      <c r="F136" s="11">
        <f t="shared" si="9"/>
        <v>0</v>
      </c>
      <c r="G136" s="11">
        <f t="shared" si="9"/>
        <v>0</v>
      </c>
      <c r="H136" s="11">
        <f t="shared" si="9"/>
        <v>0</v>
      </c>
      <c r="I136" s="11">
        <f t="shared" si="9"/>
        <v>39370.078740157478</v>
      </c>
      <c r="J136" s="11">
        <f t="shared" si="9"/>
        <v>22116.065109695683</v>
      </c>
      <c r="K136" s="11">
        <f t="shared" si="9"/>
        <v>0</v>
      </c>
      <c r="L136" s="11">
        <f t="shared" si="9"/>
        <v>0</v>
      </c>
      <c r="M136" s="11">
        <f t="shared" si="9"/>
        <v>119366.30814332869</v>
      </c>
      <c r="N136" s="11">
        <f t="shared" si="9"/>
        <v>0</v>
      </c>
      <c r="O136" s="11">
        <f t="shared" si="9"/>
        <v>0</v>
      </c>
      <c r="P136" s="11">
        <f t="shared" si="9"/>
        <v>0</v>
      </c>
      <c r="Q136" s="11">
        <f t="shared" si="9"/>
        <v>0</v>
      </c>
      <c r="R136" s="11">
        <f t="shared" si="9"/>
        <v>33174.097664543522</v>
      </c>
      <c r="S136" s="11">
        <f t="shared" si="7"/>
        <v>875376.95459186938</v>
      </c>
    </row>
    <row r="137" spans="1:19" x14ac:dyDescent="0.25">
      <c r="A137" t="s">
        <v>16</v>
      </c>
      <c r="B137" s="11">
        <f t="shared" si="10"/>
        <v>0</v>
      </c>
      <c r="C137" s="11">
        <f t="shared" si="9"/>
        <v>0</v>
      </c>
      <c r="D137" s="11">
        <f t="shared" si="9"/>
        <v>0</v>
      </c>
      <c r="E137" s="11">
        <f t="shared" si="9"/>
        <v>0</v>
      </c>
      <c r="F137" s="11">
        <f t="shared" si="9"/>
        <v>0</v>
      </c>
      <c r="G137" s="11">
        <f t="shared" si="9"/>
        <v>0</v>
      </c>
      <c r="H137" s="11">
        <f t="shared" si="9"/>
        <v>0</v>
      </c>
      <c r="I137" s="11">
        <f t="shared" si="9"/>
        <v>78740.157480314956</v>
      </c>
      <c r="J137" s="11">
        <f t="shared" si="9"/>
        <v>0</v>
      </c>
      <c r="K137" s="11">
        <f t="shared" si="9"/>
        <v>0</v>
      </c>
      <c r="L137" s="11">
        <f t="shared" si="9"/>
        <v>26539.278131634819</v>
      </c>
      <c r="M137" s="11">
        <f t="shared" si="9"/>
        <v>39788.769381109567</v>
      </c>
      <c r="N137" s="11">
        <f t="shared" si="9"/>
        <v>0</v>
      </c>
      <c r="O137" s="11">
        <f t="shared" si="9"/>
        <v>497359.61726386956</v>
      </c>
      <c r="P137" s="11">
        <f t="shared" si="9"/>
        <v>0</v>
      </c>
      <c r="Q137" s="11">
        <f t="shared" si="9"/>
        <v>165786.53908795651</v>
      </c>
      <c r="R137" s="11">
        <f t="shared" si="9"/>
        <v>66348.195329087044</v>
      </c>
      <c r="S137" s="11">
        <f t="shared" si="7"/>
        <v>874562.55667397252</v>
      </c>
    </row>
    <row r="138" spans="1:19" x14ac:dyDescent="0.25">
      <c r="A138" t="s">
        <v>17</v>
      </c>
      <c r="B138" s="11">
        <f t="shared" si="10"/>
        <v>0</v>
      </c>
      <c r="C138" s="11">
        <f t="shared" si="9"/>
        <v>0</v>
      </c>
      <c r="D138" s="11">
        <f t="shared" si="9"/>
        <v>0</v>
      </c>
      <c r="E138" s="11">
        <f t="shared" si="9"/>
        <v>0</v>
      </c>
      <c r="F138" s="11">
        <f t="shared" si="9"/>
        <v>0</v>
      </c>
      <c r="G138" s="11">
        <f t="shared" si="9"/>
        <v>0</v>
      </c>
      <c r="H138" s="11">
        <f t="shared" si="9"/>
        <v>0</v>
      </c>
      <c r="I138" s="11">
        <f t="shared" si="9"/>
        <v>78740.157480314956</v>
      </c>
      <c r="J138" s="11">
        <f t="shared" si="9"/>
        <v>0</v>
      </c>
      <c r="K138" s="11">
        <f t="shared" si="9"/>
        <v>0</v>
      </c>
      <c r="L138" s="11">
        <f t="shared" si="9"/>
        <v>0</v>
      </c>
      <c r="M138" s="11">
        <f t="shared" si="9"/>
        <v>0</v>
      </c>
      <c r="N138" s="11">
        <f t="shared" si="9"/>
        <v>0</v>
      </c>
      <c r="O138" s="11">
        <f t="shared" si="9"/>
        <v>0</v>
      </c>
      <c r="P138" s="11">
        <f t="shared" si="9"/>
        <v>0</v>
      </c>
      <c r="Q138" s="11">
        <f t="shared" si="9"/>
        <v>0</v>
      </c>
      <c r="R138" s="11">
        <f t="shared" si="9"/>
        <v>0</v>
      </c>
      <c r="S138" s="11">
        <f t="shared" si="7"/>
        <v>78740.157480314956</v>
      </c>
    </row>
    <row r="139" spans="1:19" x14ac:dyDescent="0.25">
      <c r="A139" t="s">
        <v>18</v>
      </c>
      <c r="B139" s="11">
        <f t="shared" si="10"/>
        <v>0</v>
      </c>
      <c r="C139" s="11">
        <f t="shared" si="9"/>
        <v>0</v>
      </c>
      <c r="D139" s="11">
        <f t="shared" si="9"/>
        <v>0</v>
      </c>
      <c r="E139" s="11">
        <f t="shared" si="9"/>
        <v>0</v>
      </c>
      <c r="F139" s="11">
        <f t="shared" si="9"/>
        <v>0</v>
      </c>
      <c r="G139" s="11">
        <f t="shared" si="9"/>
        <v>0</v>
      </c>
      <c r="H139" s="11">
        <f t="shared" si="9"/>
        <v>0</v>
      </c>
      <c r="I139" s="11">
        <f t="shared" si="9"/>
        <v>78740.157480314956</v>
      </c>
      <c r="J139" s="11">
        <f t="shared" si="9"/>
        <v>0</v>
      </c>
      <c r="K139" s="11">
        <f t="shared" si="9"/>
        <v>0</v>
      </c>
      <c r="L139" s="11">
        <f t="shared" si="9"/>
        <v>0</v>
      </c>
      <c r="M139" s="11">
        <f t="shared" si="9"/>
        <v>0</v>
      </c>
      <c r="N139" s="11">
        <f t="shared" si="9"/>
        <v>0</v>
      </c>
      <c r="O139" s="11">
        <f t="shared" si="9"/>
        <v>0</v>
      </c>
      <c r="P139" s="11">
        <f t="shared" si="9"/>
        <v>0</v>
      </c>
      <c r="Q139" s="11">
        <f t="shared" si="9"/>
        <v>0</v>
      </c>
      <c r="R139" s="11">
        <f t="shared" si="9"/>
        <v>0</v>
      </c>
      <c r="S139" s="11">
        <f t="shared" si="7"/>
        <v>78740.157480314956</v>
      </c>
    </row>
    <row r="140" spans="1:19" x14ac:dyDescent="0.25">
      <c r="A140" t="s">
        <v>19</v>
      </c>
      <c r="B140" s="11">
        <f t="shared" si="10"/>
        <v>0</v>
      </c>
      <c r="C140" s="11">
        <f t="shared" si="9"/>
        <v>0</v>
      </c>
      <c r="D140" s="11">
        <f t="shared" si="9"/>
        <v>0</v>
      </c>
      <c r="E140" s="11">
        <f t="shared" si="9"/>
        <v>0</v>
      </c>
      <c r="F140" s="11">
        <f t="shared" si="9"/>
        <v>0</v>
      </c>
      <c r="G140" s="11">
        <f t="shared" si="9"/>
        <v>78740.157480314956</v>
      </c>
      <c r="H140" s="11">
        <f t="shared" si="9"/>
        <v>23695.784046102519</v>
      </c>
      <c r="I140" s="11">
        <f t="shared" si="9"/>
        <v>0</v>
      </c>
      <c r="J140" s="11">
        <f t="shared" si="9"/>
        <v>22116.065109695683</v>
      </c>
      <c r="K140" s="11">
        <f t="shared" si="9"/>
        <v>398089.17197452229</v>
      </c>
      <c r="L140" s="11">
        <f t="shared" si="9"/>
        <v>0</v>
      </c>
      <c r="M140" s="11">
        <f t="shared" si="9"/>
        <v>119366.30814332869</v>
      </c>
      <c r="N140" s="11">
        <f t="shared" si="9"/>
        <v>27557.319223985894</v>
      </c>
      <c r="O140" s="11">
        <f t="shared" si="9"/>
        <v>27631.089847992753</v>
      </c>
      <c r="P140" s="11">
        <f t="shared" si="9"/>
        <v>207338.110403397</v>
      </c>
      <c r="Q140" s="11">
        <f t="shared" si="9"/>
        <v>66314.615635182621</v>
      </c>
      <c r="R140" s="11">
        <f t="shared" si="9"/>
        <v>199044.58598726115</v>
      </c>
      <c r="S140" s="11">
        <f t="shared" si="7"/>
        <v>1169893.2078517834</v>
      </c>
    </row>
    <row r="141" spans="1:19" x14ac:dyDescent="0.25">
      <c r="A141" t="s">
        <v>20</v>
      </c>
      <c r="B141" s="11">
        <f t="shared" si="10"/>
        <v>0</v>
      </c>
      <c r="C141" s="11">
        <f t="shared" si="9"/>
        <v>0</v>
      </c>
      <c r="D141" s="11">
        <f t="shared" si="9"/>
        <v>0</v>
      </c>
      <c r="E141" s="11">
        <f t="shared" si="9"/>
        <v>0</v>
      </c>
      <c r="F141" s="11">
        <f t="shared" si="9"/>
        <v>0</v>
      </c>
      <c r="G141" s="11">
        <f t="shared" si="9"/>
        <v>0</v>
      </c>
      <c r="H141" s="11">
        <f t="shared" si="9"/>
        <v>0</v>
      </c>
      <c r="I141" s="11">
        <f t="shared" si="9"/>
        <v>0</v>
      </c>
      <c r="J141" s="11">
        <f t="shared" si="9"/>
        <v>0</v>
      </c>
      <c r="K141" s="11">
        <f t="shared" si="9"/>
        <v>442321.30219391367</v>
      </c>
      <c r="L141" s="11">
        <f t="shared" si="9"/>
        <v>0</v>
      </c>
      <c r="M141" s="11">
        <f t="shared" si="9"/>
        <v>5570427.7133553391</v>
      </c>
      <c r="N141" s="11">
        <f t="shared" si="9"/>
        <v>82671.957671957673</v>
      </c>
      <c r="O141" s="11">
        <f t="shared" si="9"/>
        <v>193417.62893594927</v>
      </c>
      <c r="P141" s="11">
        <f t="shared" si="9"/>
        <v>2322186.8365180469</v>
      </c>
      <c r="Q141" s="11">
        <f t="shared" si="9"/>
        <v>33157.307817591311</v>
      </c>
      <c r="R141" s="11">
        <f t="shared" si="9"/>
        <v>165870.4883227176</v>
      </c>
      <c r="S141" s="11">
        <f t="shared" si="7"/>
        <v>8810053.2348155156</v>
      </c>
    </row>
    <row r="142" spans="1:19" x14ac:dyDescent="0.25">
      <c r="A142" t="s">
        <v>21</v>
      </c>
      <c r="B142" s="11">
        <f t="shared" si="10"/>
        <v>0</v>
      </c>
      <c r="C142" s="11">
        <f t="shared" si="9"/>
        <v>367466.92797648208</v>
      </c>
      <c r="D142" s="11">
        <f t="shared" si="9"/>
        <v>0</v>
      </c>
      <c r="E142" s="11">
        <f t="shared" si="9"/>
        <v>0</v>
      </c>
      <c r="F142" s="11">
        <f t="shared" si="9"/>
        <v>92578.877203377269</v>
      </c>
      <c r="G142" s="11">
        <f t="shared" si="9"/>
        <v>0</v>
      </c>
      <c r="H142" s="11">
        <f t="shared" si="9"/>
        <v>0</v>
      </c>
      <c r="I142" s="11">
        <f t="shared" si="9"/>
        <v>0</v>
      </c>
      <c r="J142" s="11">
        <f t="shared" si="9"/>
        <v>0</v>
      </c>
      <c r="K142" s="11">
        <f t="shared" si="9"/>
        <v>88464.26043878273</v>
      </c>
      <c r="L142" s="11">
        <f t="shared" si="9"/>
        <v>0</v>
      </c>
      <c r="M142" s="11">
        <f t="shared" si="9"/>
        <v>0</v>
      </c>
      <c r="N142" s="11">
        <f t="shared" si="9"/>
        <v>0</v>
      </c>
      <c r="O142" s="11">
        <f t="shared" si="9"/>
        <v>138155.44923996375</v>
      </c>
      <c r="P142" s="11">
        <f t="shared" si="9"/>
        <v>663481.95329087041</v>
      </c>
      <c r="Q142" s="11">
        <f t="shared" si="9"/>
        <v>0</v>
      </c>
      <c r="R142" s="11">
        <f t="shared" si="9"/>
        <v>0</v>
      </c>
      <c r="S142" s="11">
        <f t="shared" si="7"/>
        <v>1350147.4681494762</v>
      </c>
    </row>
    <row r="143" spans="1:19" x14ac:dyDescent="0.25">
      <c r="A143" t="s">
        <v>22</v>
      </c>
      <c r="B143" s="11">
        <f t="shared" si="10"/>
        <v>0</v>
      </c>
      <c r="C143" s="11">
        <f t="shared" si="9"/>
        <v>0</v>
      </c>
      <c r="D143" s="11">
        <f t="shared" si="9"/>
        <v>0</v>
      </c>
      <c r="E143" s="11">
        <f t="shared" si="9"/>
        <v>0</v>
      </c>
      <c r="F143" s="11">
        <f t="shared" si="9"/>
        <v>0</v>
      </c>
      <c r="G143" s="11">
        <f t="shared" si="9"/>
        <v>0</v>
      </c>
      <c r="H143" s="11">
        <f t="shared" si="9"/>
        <v>0</v>
      </c>
      <c r="I143" s="11">
        <f t="shared" si="9"/>
        <v>0</v>
      </c>
      <c r="J143" s="11">
        <f t="shared" si="9"/>
        <v>0</v>
      </c>
      <c r="K143" s="11">
        <f t="shared" si="9"/>
        <v>0</v>
      </c>
      <c r="L143" s="11">
        <f t="shared" si="9"/>
        <v>0</v>
      </c>
      <c r="M143" s="11">
        <f t="shared" si="9"/>
        <v>0</v>
      </c>
      <c r="N143" s="11">
        <f t="shared" si="9"/>
        <v>0</v>
      </c>
      <c r="O143" s="11">
        <f t="shared" si="9"/>
        <v>0</v>
      </c>
      <c r="P143" s="11">
        <f t="shared" si="9"/>
        <v>0</v>
      </c>
      <c r="Q143" s="11">
        <f t="shared" si="9"/>
        <v>0</v>
      </c>
      <c r="R143" s="11">
        <f t="shared" si="9"/>
        <v>0</v>
      </c>
      <c r="S143" s="11">
        <f t="shared" si="7"/>
        <v>0</v>
      </c>
    </row>
    <row r="144" spans="1:19" x14ac:dyDescent="0.25">
      <c r="A144" t="s">
        <v>23</v>
      </c>
      <c r="B144" s="11">
        <f t="shared" si="10"/>
        <v>0</v>
      </c>
      <c r="C144" s="11">
        <f t="shared" si="9"/>
        <v>0</v>
      </c>
      <c r="D144" s="11">
        <f t="shared" si="9"/>
        <v>0</v>
      </c>
      <c r="E144" s="11">
        <f t="shared" si="9"/>
        <v>0</v>
      </c>
      <c r="F144" s="11">
        <f t="shared" si="9"/>
        <v>0</v>
      </c>
      <c r="G144" s="11">
        <f t="shared" si="9"/>
        <v>118110.23622047243</v>
      </c>
      <c r="H144" s="11">
        <f t="shared" si="9"/>
        <v>0</v>
      </c>
      <c r="I144" s="11">
        <f t="shared" si="9"/>
        <v>39370.078740157478</v>
      </c>
      <c r="J144" s="11">
        <f t="shared" si="9"/>
        <v>0</v>
      </c>
      <c r="K144" s="11">
        <f t="shared" si="9"/>
        <v>44232.130219391365</v>
      </c>
      <c r="L144" s="11">
        <f t="shared" si="9"/>
        <v>0</v>
      </c>
      <c r="M144" s="11">
        <f t="shared" si="9"/>
        <v>676409.07947886258</v>
      </c>
      <c r="N144" s="11">
        <f t="shared" si="9"/>
        <v>0</v>
      </c>
      <c r="O144" s="11">
        <f t="shared" si="9"/>
        <v>0</v>
      </c>
      <c r="P144" s="11">
        <f t="shared" si="9"/>
        <v>41467.622080679401</v>
      </c>
      <c r="Q144" s="11">
        <f t="shared" si="9"/>
        <v>0</v>
      </c>
      <c r="R144" s="11">
        <f t="shared" si="9"/>
        <v>132696.39065817409</v>
      </c>
      <c r="S144" s="11">
        <f t="shared" si="7"/>
        <v>1052285.5373977374</v>
      </c>
    </row>
    <row r="145" spans="1:19" x14ac:dyDescent="0.25">
      <c r="A145" t="s">
        <v>24</v>
      </c>
      <c r="B145" s="11">
        <f t="shared" si="10"/>
        <v>0</v>
      </c>
      <c r="C145" s="11">
        <f t="shared" ref="C145:R160" si="11">(C86*C$111*1000)/(C$112)</f>
        <v>0</v>
      </c>
      <c r="D145" s="11">
        <f t="shared" si="11"/>
        <v>0</v>
      </c>
      <c r="E145" s="11">
        <f t="shared" si="11"/>
        <v>0</v>
      </c>
      <c r="F145" s="11">
        <f t="shared" si="11"/>
        <v>0</v>
      </c>
      <c r="G145" s="11">
        <f t="shared" si="11"/>
        <v>0</v>
      </c>
      <c r="H145" s="11">
        <f t="shared" si="11"/>
        <v>0</v>
      </c>
      <c r="I145" s="11">
        <f t="shared" si="11"/>
        <v>39370.078740157478</v>
      </c>
      <c r="J145" s="11">
        <f t="shared" si="11"/>
        <v>0</v>
      </c>
      <c r="K145" s="11">
        <f t="shared" si="11"/>
        <v>0</v>
      </c>
      <c r="L145" s="11">
        <f t="shared" si="11"/>
        <v>0</v>
      </c>
      <c r="M145" s="11">
        <f t="shared" si="11"/>
        <v>0</v>
      </c>
      <c r="N145" s="11">
        <f t="shared" si="11"/>
        <v>0</v>
      </c>
      <c r="O145" s="11">
        <f t="shared" si="11"/>
        <v>0</v>
      </c>
      <c r="P145" s="11">
        <f t="shared" si="11"/>
        <v>0</v>
      </c>
      <c r="Q145" s="11">
        <f t="shared" si="11"/>
        <v>0</v>
      </c>
      <c r="R145" s="11">
        <f t="shared" si="11"/>
        <v>0</v>
      </c>
      <c r="S145" s="11">
        <f t="shared" si="7"/>
        <v>39370.078740157478</v>
      </c>
    </row>
    <row r="146" spans="1:19" x14ac:dyDescent="0.25">
      <c r="A146" t="s">
        <v>25</v>
      </c>
      <c r="B146" s="11">
        <f t="shared" si="10"/>
        <v>0</v>
      </c>
      <c r="C146" s="11">
        <f t="shared" si="11"/>
        <v>122488.9759921607</v>
      </c>
      <c r="D146" s="11">
        <f t="shared" si="11"/>
        <v>0</v>
      </c>
      <c r="E146" s="11">
        <f t="shared" si="11"/>
        <v>0</v>
      </c>
      <c r="F146" s="11">
        <f t="shared" si="11"/>
        <v>0</v>
      </c>
      <c r="G146" s="11">
        <f t="shared" si="11"/>
        <v>0</v>
      </c>
      <c r="H146" s="11">
        <f t="shared" si="11"/>
        <v>23695.784046102519</v>
      </c>
      <c r="I146" s="11">
        <f t="shared" si="11"/>
        <v>0</v>
      </c>
      <c r="J146" s="11">
        <f t="shared" si="11"/>
        <v>0</v>
      </c>
      <c r="K146" s="11">
        <f t="shared" si="11"/>
        <v>88464.26043878273</v>
      </c>
      <c r="L146" s="11">
        <f t="shared" si="11"/>
        <v>0</v>
      </c>
      <c r="M146" s="11">
        <f t="shared" si="11"/>
        <v>198943.84690554781</v>
      </c>
      <c r="N146" s="11">
        <f t="shared" si="11"/>
        <v>0</v>
      </c>
      <c r="O146" s="11">
        <f t="shared" si="11"/>
        <v>27631.089847992753</v>
      </c>
      <c r="P146" s="11">
        <f t="shared" si="11"/>
        <v>0</v>
      </c>
      <c r="Q146" s="11">
        <f t="shared" si="11"/>
        <v>0</v>
      </c>
      <c r="R146" s="11">
        <f t="shared" si="11"/>
        <v>0</v>
      </c>
      <c r="S146" s="11">
        <f t="shared" si="7"/>
        <v>461223.95723058656</v>
      </c>
    </row>
    <row r="147" spans="1:19" x14ac:dyDescent="0.25">
      <c r="A147" t="s">
        <v>26</v>
      </c>
      <c r="B147" s="11">
        <f t="shared" si="10"/>
        <v>0</v>
      </c>
      <c r="C147" s="11">
        <f t="shared" si="11"/>
        <v>0</v>
      </c>
      <c r="D147" s="11">
        <f t="shared" si="11"/>
        <v>0</v>
      </c>
      <c r="E147" s="11">
        <f t="shared" si="11"/>
        <v>0</v>
      </c>
      <c r="F147" s="11">
        <f t="shared" si="11"/>
        <v>0</v>
      </c>
      <c r="G147" s="11">
        <f t="shared" si="11"/>
        <v>0</v>
      </c>
      <c r="H147" s="11">
        <f t="shared" si="11"/>
        <v>0</v>
      </c>
      <c r="I147" s="11">
        <f t="shared" si="11"/>
        <v>0</v>
      </c>
      <c r="J147" s="11">
        <f t="shared" si="11"/>
        <v>0</v>
      </c>
      <c r="K147" s="11">
        <f t="shared" si="11"/>
        <v>0</v>
      </c>
      <c r="L147" s="11">
        <f t="shared" si="11"/>
        <v>0</v>
      </c>
      <c r="M147" s="11">
        <f t="shared" si="11"/>
        <v>8872895.5719874334</v>
      </c>
      <c r="N147" s="11">
        <f t="shared" si="11"/>
        <v>165343.91534391535</v>
      </c>
      <c r="O147" s="11">
        <f t="shared" si="11"/>
        <v>55262.179695985506</v>
      </c>
      <c r="P147" s="11">
        <f t="shared" si="11"/>
        <v>4644373.6730360938</v>
      </c>
      <c r="Q147" s="11">
        <f t="shared" si="11"/>
        <v>33157.307817591311</v>
      </c>
      <c r="R147" s="11">
        <f t="shared" si="11"/>
        <v>431263.26963906578</v>
      </c>
      <c r="S147" s="11">
        <f t="shared" si="7"/>
        <v>14202295.917520087</v>
      </c>
    </row>
    <row r="148" spans="1:19" x14ac:dyDescent="0.25">
      <c r="A148" t="s">
        <v>42</v>
      </c>
      <c r="B148" s="11">
        <f t="shared" si="10"/>
        <v>0</v>
      </c>
      <c r="C148" s="11">
        <f t="shared" si="11"/>
        <v>0</v>
      </c>
      <c r="D148" s="11">
        <f t="shared" si="11"/>
        <v>0</v>
      </c>
      <c r="E148" s="11">
        <f t="shared" si="11"/>
        <v>0</v>
      </c>
      <c r="F148" s="11">
        <f t="shared" si="11"/>
        <v>0</v>
      </c>
      <c r="G148" s="11">
        <f t="shared" si="11"/>
        <v>0</v>
      </c>
      <c r="H148" s="11">
        <f t="shared" si="11"/>
        <v>0</v>
      </c>
      <c r="I148" s="11">
        <f t="shared" si="11"/>
        <v>0</v>
      </c>
      <c r="J148" s="11">
        <f t="shared" si="11"/>
        <v>0</v>
      </c>
      <c r="K148" s="11">
        <f t="shared" si="11"/>
        <v>0</v>
      </c>
      <c r="L148" s="11">
        <f t="shared" si="11"/>
        <v>0</v>
      </c>
      <c r="M148" s="11">
        <f t="shared" si="11"/>
        <v>0</v>
      </c>
      <c r="N148" s="11">
        <f t="shared" si="11"/>
        <v>0</v>
      </c>
      <c r="O148" s="11">
        <f t="shared" si="11"/>
        <v>27631.089847992753</v>
      </c>
      <c r="P148" s="11">
        <f t="shared" si="11"/>
        <v>0</v>
      </c>
      <c r="Q148" s="11">
        <f t="shared" si="11"/>
        <v>0</v>
      </c>
      <c r="R148" s="11">
        <f t="shared" si="11"/>
        <v>0</v>
      </c>
      <c r="S148" s="11">
        <f t="shared" si="7"/>
        <v>27631.089847992753</v>
      </c>
    </row>
    <row r="149" spans="1:19" x14ac:dyDescent="0.25">
      <c r="A149" t="s">
        <v>27</v>
      </c>
      <c r="B149" s="11">
        <f t="shared" si="10"/>
        <v>0</v>
      </c>
      <c r="C149" s="11">
        <f t="shared" si="11"/>
        <v>0</v>
      </c>
      <c r="D149" s="11">
        <f t="shared" si="11"/>
        <v>0</v>
      </c>
      <c r="E149" s="11">
        <f t="shared" si="11"/>
        <v>0</v>
      </c>
      <c r="F149" s="11">
        <f t="shared" si="11"/>
        <v>0</v>
      </c>
      <c r="G149" s="11">
        <f t="shared" si="11"/>
        <v>39370.078740157478</v>
      </c>
      <c r="H149" s="11">
        <f t="shared" si="11"/>
        <v>0</v>
      </c>
      <c r="I149" s="11">
        <f t="shared" si="11"/>
        <v>39370.078740157478</v>
      </c>
      <c r="J149" s="11">
        <f t="shared" si="11"/>
        <v>0</v>
      </c>
      <c r="K149" s="11">
        <f t="shared" si="11"/>
        <v>0</v>
      </c>
      <c r="L149" s="11">
        <f t="shared" si="11"/>
        <v>0</v>
      </c>
      <c r="M149" s="11">
        <f t="shared" si="11"/>
        <v>0</v>
      </c>
      <c r="N149" s="11">
        <f t="shared" si="11"/>
        <v>0</v>
      </c>
      <c r="O149" s="11">
        <f t="shared" si="11"/>
        <v>0</v>
      </c>
      <c r="P149" s="11">
        <f t="shared" si="11"/>
        <v>0</v>
      </c>
      <c r="Q149" s="11">
        <f t="shared" si="11"/>
        <v>33157.307817591311</v>
      </c>
      <c r="R149" s="11">
        <f t="shared" si="11"/>
        <v>165870.4883227176</v>
      </c>
      <c r="S149" s="11">
        <f t="shared" si="7"/>
        <v>277767.95362062386</v>
      </c>
    </row>
    <row r="150" spans="1:19" x14ac:dyDescent="0.25">
      <c r="A150" t="s">
        <v>43</v>
      </c>
      <c r="B150" s="11">
        <f t="shared" si="10"/>
        <v>0</v>
      </c>
      <c r="C150" s="11">
        <f t="shared" si="11"/>
        <v>0</v>
      </c>
      <c r="D150" s="11">
        <f t="shared" si="11"/>
        <v>0</v>
      </c>
      <c r="E150" s="11">
        <f t="shared" si="11"/>
        <v>0</v>
      </c>
      <c r="F150" s="11">
        <f t="shared" si="11"/>
        <v>0</v>
      </c>
      <c r="G150" s="11">
        <f t="shared" si="11"/>
        <v>0</v>
      </c>
      <c r="H150" s="11">
        <f t="shared" si="11"/>
        <v>0</v>
      </c>
      <c r="I150" s="11">
        <f t="shared" si="11"/>
        <v>0</v>
      </c>
      <c r="J150" s="11">
        <f t="shared" si="11"/>
        <v>0</v>
      </c>
      <c r="K150" s="11">
        <f t="shared" si="11"/>
        <v>0</v>
      </c>
      <c r="L150" s="11">
        <f t="shared" si="11"/>
        <v>0</v>
      </c>
      <c r="M150" s="11">
        <f t="shared" si="11"/>
        <v>0</v>
      </c>
      <c r="N150" s="11">
        <f t="shared" si="11"/>
        <v>0</v>
      </c>
      <c r="O150" s="11">
        <f t="shared" si="11"/>
        <v>0</v>
      </c>
      <c r="P150" s="11">
        <f t="shared" si="11"/>
        <v>0</v>
      </c>
      <c r="Q150" s="11">
        <f t="shared" si="11"/>
        <v>0</v>
      </c>
      <c r="R150" s="11">
        <f t="shared" si="11"/>
        <v>0</v>
      </c>
      <c r="S150" s="11">
        <f t="shared" si="7"/>
        <v>0</v>
      </c>
    </row>
    <row r="151" spans="1:19" x14ac:dyDescent="0.25">
      <c r="A151" t="s">
        <v>44</v>
      </c>
      <c r="B151" s="11">
        <f t="shared" si="10"/>
        <v>0</v>
      </c>
      <c r="C151" s="11">
        <f t="shared" si="11"/>
        <v>0</v>
      </c>
      <c r="D151" s="11">
        <f t="shared" si="11"/>
        <v>0</v>
      </c>
      <c r="E151" s="11">
        <f t="shared" si="11"/>
        <v>0</v>
      </c>
      <c r="F151" s="11">
        <f t="shared" si="11"/>
        <v>0</v>
      </c>
      <c r="G151" s="11">
        <f t="shared" si="11"/>
        <v>0</v>
      </c>
      <c r="H151" s="11">
        <f t="shared" si="11"/>
        <v>0</v>
      </c>
      <c r="I151" s="11">
        <f t="shared" si="11"/>
        <v>0</v>
      </c>
      <c r="J151" s="11">
        <f t="shared" si="11"/>
        <v>0</v>
      </c>
      <c r="K151" s="11">
        <f t="shared" si="11"/>
        <v>0</v>
      </c>
      <c r="L151" s="11">
        <f t="shared" si="11"/>
        <v>0</v>
      </c>
      <c r="M151" s="11">
        <f t="shared" si="11"/>
        <v>0</v>
      </c>
      <c r="N151" s="11">
        <f t="shared" si="11"/>
        <v>0</v>
      </c>
      <c r="O151" s="11">
        <f t="shared" si="11"/>
        <v>0</v>
      </c>
      <c r="P151" s="11">
        <f t="shared" si="11"/>
        <v>0</v>
      </c>
      <c r="Q151" s="11">
        <f t="shared" si="11"/>
        <v>0</v>
      </c>
      <c r="R151" s="11">
        <f t="shared" si="11"/>
        <v>0</v>
      </c>
      <c r="S151" s="11">
        <f t="shared" si="7"/>
        <v>0</v>
      </c>
    </row>
    <row r="152" spans="1:19" x14ac:dyDescent="0.25">
      <c r="A152" t="s">
        <v>45</v>
      </c>
      <c r="B152" s="11">
        <f t="shared" si="10"/>
        <v>0</v>
      </c>
      <c r="C152" s="11">
        <f t="shared" si="11"/>
        <v>0</v>
      </c>
      <c r="D152" s="11">
        <f t="shared" si="11"/>
        <v>0</v>
      </c>
      <c r="E152" s="11">
        <f t="shared" si="11"/>
        <v>0</v>
      </c>
      <c r="F152" s="11">
        <f t="shared" si="11"/>
        <v>0</v>
      </c>
      <c r="G152" s="11">
        <f t="shared" si="11"/>
        <v>0</v>
      </c>
      <c r="H152" s="11">
        <f t="shared" si="11"/>
        <v>0</v>
      </c>
      <c r="I152" s="11">
        <f t="shared" si="11"/>
        <v>0</v>
      </c>
      <c r="J152" s="11">
        <f t="shared" si="11"/>
        <v>0</v>
      </c>
      <c r="K152" s="11">
        <f t="shared" si="11"/>
        <v>0</v>
      </c>
      <c r="L152" s="11">
        <f t="shared" si="11"/>
        <v>0</v>
      </c>
      <c r="M152" s="11">
        <f t="shared" si="11"/>
        <v>0</v>
      </c>
      <c r="N152" s="11">
        <f t="shared" si="11"/>
        <v>0</v>
      </c>
      <c r="O152" s="11">
        <f t="shared" si="11"/>
        <v>0</v>
      </c>
      <c r="P152" s="11">
        <f t="shared" si="11"/>
        <v>0</v>
      </c>
      <c r="Q152" s="11">
        <f t="shared" si="11"/>
        <v>0</v>
      </c>
      <c r="R152" s="11">
        <f t="shared" si="11"/>
        <v>0</v>
      </c>
      <c r="S152" s="11">
        <f t="shared" si="7"/>
        <v>0</v>
      </c>
    </row>
    <row r="153" spans="1:19" x14ac:dyDescent="0.25">
      <c r="A153" t="s">
        <v>46</v>
      </c>
      <c r="B153" s="11">
        <f t="shared" si="10"/>
        <v>0</v>
      </c>
      <c r="C153" s="11">
        <f t="shared" si="11"/>
        <v>0</v>
      </c>
      <c r="D153" s="11">
        <f t="shared" si="11"/>
        <v>0</v>
      </c>
      <c r="E153" s="11">
        <f t="shared" si="11"/>
        <v>0</v>
      </c>
      <c r="F153" s="11">
        <f t="shared" si="11"/>
        <v>0</v>
      </c>
      <c r="G153" s="11">
        <f t="shared" si="11"/>
        <v>0</v>
      </c>
      <c r="H153" s="11">
        <f t="shared" si="11"/>
        <v>0</v>
      </c>
      <c r="I153" s="11">
        <f t="shared" si="11"/>
        <v>0</v>
      </c>
      <c r="J153" s="11">
        <f t="shared" si="11"/>
        <v>0</v>
      </c>
      <c r="K153" s="11">
        <f t="shared" si="11"/>
        <v>0</v>
      </c>
      <c r="L153" s="11">
        <f t="shared" si="11"/>
        <v>0</v>
      </c>
      <c r="M153" s="11">
        <f t="shared" si="11"/>
        <v>0</v>
      </c>
      <c r="N153" s="11">
        <f t="shared" si="11"/>
        <v>0</v>
      </c>
      <c r="O153" s="11">
        <f t="shared" si="11"/>
        <v>0</v>
      </c>
      <c r="P153" s="11">
        <f t="shared" si="11"/>
        <v>0</v>
      </c>
      <c r="Q153" s="11">
        <f t="shared" si="11"/>
        <v>0</v>
      </c>
      <c r="R153" s="11">
        <f t="shared" si="11"/>
        <v>0</v>
      </c>
      <c r="S153" s="11">
        <f t="shared" si="7"/>
        <v>0</v>
      </c>
    </row>
    <row r="154" spans="1:19" x14ac:dyDescent="0.25">
      <c r="A154" t="s">
        <v>28</v>
      </c>
      <c r="B154" s="11">
        <f t="shared" si="10"/>
        <v>0</v>
      </c>
      <c r="C154" s="11">
        <f t="shared" si="11"/>
        <v>0</v>
      </c>
      <c r="D154" s="11">
        <f t="shared" si="11"/>
        <v>0</v>
      </c>
      <c r="E154" s="11">
        <f t="shared" si="11"/>
        <v>0</v>
      </c>
      <c r="F154" s="11">
        <f t="shared" si="11"/>
        <v>0</v>
      </c>
      <c r="G154" s="11">
        <f t="shared" si="11"/>
        <v>0</v>
      </c>
      <c r="H154" s="11">
        <f t="shared" si="11"/>
        <v>0</v>
      </c>
      <c r="I154" s="11">
        <f t="shared" si="11"/>
        <v>39370.078740157478</v>
      </c>
      <c r="J154" s="11">
        <f t="shared" si="11"/>
        <v>0</v>
      </c>
      <c r="K154" s="11">
        <f t="shared" si="11"/>
        <v>0</v>
      </c>
      <c r="L154" s="11">
        <f t="shared" si="11"/>
        <v>0</v>
      </c>
      <c r="M154" s="11">
        <f t="shared" si="11"/>
        <v>0</v>
      </c>
      <c r="N154" s="11">
        <f t="shared" si="11"/>
        <v>27557.319223985894</v>
      </c>
      <c r="O154" s="11">
        <f t="shared" si="11"/>
        <v>27631.089847992753</v>
      </c>
      <c r="P154" s="11">
        <f t="shared" si="11"/>
        <v>0</v>
      </c>
      <c r="Q154" s="11">
        <f t="shared" si="11"/>
        <v>0</v>
      </c>
      <c r="R154" s="11">
        <f t="shared" si="11"/>
        <v>33174.097664543522</v>
      </c>
      <c r="S154" s="11">
        <f t="shared" si="7"/>
        <v>127732.58547667964</v>
      </c>
    </row>
    <row r="155" spans="1:19" x14ac:dyDescent="0.25">
      <c r="A155" t="s">
        <v>47</v>
      </c>
      <c r="B155" s="11">
        <f t="shared" si="10"/>
        <v>0</v>
      </c>
      <c r="C155" s="11">
        <f t="shared" si="11"/>
        <v>0</v>
      </c>
      <c r="D155" s="11">
        <f t="shared" si="11"/>
        <v>0</v>
      </c>
      <c r="E155" s="11">
        <f t="shared" si="11"/>
        <v>0</v>
      </c>
      <c r="F155" s="11">
        <f t="shared" si="11"/>
        <v>0</v>
      </c>
      <c r="G155" s="11">
        <f t="shared" si="11"/>
        <v>0</v>
      </c>
      <c r="H155" s="11">
        <f t="shared" si="11"/>
        <v>0</v>
      </c>
      <c r="I155" s="11">
        <f t="shared" si="11"/>
        <v>0</v>
      </c>
      <c r="J155" s="11">
        <f t="shared" si="11"/>
        <v>0</v>
      </c>
      <c r="K155" s="11">
        <f t="shared" si="11"/>
        <v>0</v>
      </c>
      <c r="L155" s="11">
        <f t="shared" si="11"/>
        <v>0</v>
      </c>
      <c r="M155" s="11">
        <f t="shared" si="11"/>
        <v>0</v>
      </c>
      <c r="N155" s="11">
        <f t="shared" si="11"/>
        <v>0</v>
      </c>
      <c r="O155" s="11">
        <f t="shared" si="11"/>
        <v>0</v>
      </c>
      <c r="P155" s="11">
        <f t="shared" si="11"/>
        <v>0</v>
      </c>
      <c r="Q155" s="11">
        <f t="shared" si="11"/>
        <v>0</v>
      </c>
      <c r="R155" s="11">
        <f t="shared" si="11"/>
        <v>0</v>
      </c>
      <c r="S155" s="11">
        <f t="shared" si="7"/>
        <v>0</v>
      </c>
    </row>
    <row r="156" spans="1:19" x14ac:dyDescent="0.25">
      <c r="A156" t="s">
        <v>29</v>
      </c>
      <c r="B156" s="11">
        <f t="shared" si="10"/>
        <v>0</v>
      </c>
      <c r="C156" s="11">
        <f t="shared" si="11"/>
        <v>0</v>
      </c>
      <c r="D156" s="11">
        <f t="shared" si="11"/>
        <v>19904.458598726113</v>
      </c>
      <c r="E156" s="11">
        <f t="shared" si="11"/>
        <v>0</v>
      </c>
      <c r="F156" s="11">
        <f t="shared" si="11"/>
        <v>0</v>
      </c>
      <c r="G156" s="11">
        <f t="shared" si="11"/>
        <v>0</v>
      </c>
      <c r="H156" s="11">
        <f t="shared" si="11"/>
        <v>0</v>
      </c>
      <c r="I156" s="11">
        <f t="shared" si="11"/>
        <v>0</v>
      </c>
      <c r="J156" s="11">
        <f t="shared" si="11"/>
        <v>0</v>
      </c>
      <c r="K156" s="11">
        <f t="shared" si="11"/>
        <v>265392.78131634818</v>
      </c>
      <c r="L156" s="11">
        <f t="shared" si="11"/>
        <v>0</v>
      </c>
      <c r="M156" s="11">
        <f t="shared" si="11"/>
        <v>159155.07752443827</v>
      </c>
      <c r="N156" s="11">
        <f t="shared" si="11"/>
        <v>0</v>
      </c>
      <c r="O156" s="11">
        <f t="shared" si="11"/>
        <v>138155.44923996375</v>
      </c>
      <c r="P156" s="11">
        <f t="shared" si="11"/>
        <v>41467.622080679401</v>
      </c>
      <c r="Q156" s="11">
        <f t="shared" si="11"/>
        <v>33157.307817591311</v>
      </c>
      <c r="R156" s="11">
        <f t="shared" si="11"/>
        <v>132696.39065817409</v>
      </c>
      <c r="S156" s="11">
        <f t="shared" si="7"/>
        <v>789929.08723592118</v>
      </c>
    </row>
    <row r="157" spans="1:19" x14ac:dyDescent="0.25">
      <c r="A157" t="s">
        <v>48</v>
      </c>
      <c r="B157" s="11">
        <f t="shared" si="10"/>
        <v>0</v>
      </c>
      <c r="C157" s="11">
        <f t="shared" si="11"/>
        <v>0</v>
      </c>
      <c r="D157" s="11">
        <f t="shared" si="11"/>
        <v>0</v>
      </c>
      <c r="E157" s="11">
        <f t="shared" si="11"/>
        <v>0</v>
      </c>
      <c r="F157" s="11">
        <f t="shared" si="11"/>
        <v>0</v>
      </c>
      <c r="G157" s="11">
        <f t="shared" si="11"/>
        <v>0</v>
      </c>
      <c r="H157" s="11">
        <f t="shared" si="11"/>
        <v>0</v>
      </c>
      <c r="I157" s="11">
        <f t="shared" si="11"/>
        <v>0</v>
      </c>
      <c r="J157" s="11">
        <f t="shared" si="11"/>
        <v>0</v>
      </c>
      <c r="K157" s="11">
        <f t="shared" si="11"/>
        <v>0</v>
      </c>
      <c r="L157" s="11">
        <f t="shared" si="11"/>
        <v>0</v>
      </c>
      <c r="M157" s="11">
        <f t="shared" si="11"/>
        <v>0</v>
      </c>
      <c r="N157" s="11">
        <f t="shared" si="11"/>
        <v>0</v>
      </c>
      <c r="O157" s="11">
        <f t="shared" si="11"/>
        <v>27631.089847992753</v>
      </c>
      <c r="P157" s="11">
        <f t="shared" si="11"/>
        <v>0</v>
      </c>
      <c r="Q157" s="11">
        <f t="shared" si="11"/>
        <v>0</v>
      </c>
      <c r="R157" s="11">
        <f t="shared" si="11"/>
        <v>0</v>
      </c>
      <c r="S157" s="11">
        <f t="shared" si="7"/>
        <v>27631.089847992753</v>
      </c>
    </row>
    <row r="158" spans="1:19" x14ac:dyDescent="0.25">
      <c r="A158" t="s">
        <v>30</v>
      </c>
      <c r="B158" s="11">
        <f t="shared" si="10"/>
        <v>0</v>
      </c>
      <c r="C158" s="11">
        <f t="shared" si="11"/>
        <v>0</v>
      </c>
      <c r="D158" s="11">
        <f t="shared" si="11"/>
        <v>0</v>
      </c>
      <c r="E158" s="11">
        <f t="shared" si="11"/>
        <v>0</v>
      </c>
      <c r="F158" s="11">
        <f t="shared" si="11"/>
        <v>0</v>
      </c>
      <c r="G158" s="11">
        <f t="shared" si="11"/>
        <v>0</v>
      </c>
      <c r="H158" s="11">
        <f t="shared" si="11"/>
        <v>0</v>
      </c>
      <c r="I158" s="11">
        <f t="shared" si="11"/>
        <v>0</v>
      </c>
      <c r="J158" s="11">
        <f t="shared" si="11"/>
        <v>0</v>
      </c>
      <c r="K158" s="11">
        <f t="shared" si="11"/>
        <v>796178.34394904459</v>
      </c>
      <c r="L158" s="11">
        <f t="shared" si="11"/>
        <v>0</v>
      </c>
      <c r="M158" s="11">
        <f t="shared" si="11"/>
        <v>716197.8488599722</v>
      </c>
      <c r="N158" s="11">
        <f t="shared" si="11"/>
        <v>165343.91534391535</v>
      </c>
      <c r="O158" s="11">
        <f t="shared" si="11"/>
        <v>276310.89847992751</v>
      </c>
      <c r="P158" s="11">
        <f t="shared" si="11"/>
        <v>2446589.702760085</v>
      </c>
      <c r="Q158" s="11">
        <f t="shared" si="11"/>
        <v>530516.92508146097</v>
      </c>
      <c r="R158" s="11">
        <f t="shared" si="11"/>
        <v>763004.24628450105</v>
      </c>
      <c r="S158" s="11">
        <f t="shared" si="7"/>
        <v>5694141.8807589058</v>
      </c>
    </row>
    <row r="159" spans="1:19" x14ac:dyDescent="0.25">
      <c r="A159" t="s">
        <v>31</v>
      </c>
      <c r="B159" s="11">
        <f t="shared" si="10"/>
        <v>0</v>
      </c>
      <c r="C159" s="11">
        <f t="shared" si="11"/>
        <v>0</v>
      </c>
      <c r="D159" s="11">
        <f t="shared" si="11"/>
        <v>39808.917197452225</v>
      </c>
      <c r="E159" s="11">
        <f t="shared" si="11"/>
        <v>0</v>
      </c>
      <c r="F159" s="11">
        <f t="shared" si="11"/>
        <v>0</v>
      </c>
      <c r="G159" s="11">
        <f t="shared" si="11"/>
        <v>0</v>
      </c>
      <c r="H159" s="11">
        <f t="shared" si="11"/>
        <v>0</v>
      </c>
      <c r="I159" s="11">
        <f t="shared" si="11"/>
        <v>39370.078740157478</v>
      </c>
      <c r="J159" s="11">
        <f t="shared" si="11"/>
        <v>0</v>
      </c>
      <c r="K159" s="11">
        <f t="shared" si="11"/>
        <v>0</v>
      </c>
      <c r="L159" s="11">
        <f t="shared" si="11"/>
        <v>0</v>
      </c>
      <c r="M159" s="11">
        <f t="shared" si="11"/>
        <v>0</v>
      </c>
      <c r="N159" s="11">
        <f t="shared" si="11"/>
        <v>0</v>
      </c>
      <c r="O159" s="11">
        <f t="shared" si="11"/>
        <v>0</v>
      </c>
      <c r="P159" s="11">
        <f t="shared" si="11"/>
        <v>0</v>
      </c>
      <c r="Q159" s="11">
        <f t="shared" si="11"/>
        <v>0</v>
      </c>
      <c r="R159" s="11">
        <f t="shared" si="11"/>
        <v>0</v>
      </c>
      <c r="S159" s="11">
        <f t="shared" si="7"/>
        <v>79178.995937609696</v>
      </c>
    </row>
    <row r="160" spans="1:19" x14ac:dyDescent="0.25">
      <c r="A160" t="s">
        <v>32</v>
      </c>
      <c r="B160" s="11">
        <f t="shared" si="10"/>
        <v>310199.35478534212</v>
      </c>
      <c r="C160" s="11">
        <f t="shared" si="11"/>
        <v>244977.95198432141</v>
      </c>
      <c r="D160" s="11">
        <f t="shared" si="11"/>
        <v>199044.58598726115</v>
      </c>
      <c r="E160" s="11">
        <f t="shared" si="11"/>
        <v>0</v>
      </c>
      <c r="F160" s="11">
        <f t="shared" si="11"/>
        <v>92578.877203377269</v>
      </c>
      <c r="G160" s="11">
        <f t="shared" si="11"/>
        <v>196850.39370078742</v>
      </c>
      <c r="H160" s="11">
        <f t="shared" si="11"/>
        <v>0</v>
      </c>
      <c r="I160" s="11">
        <f t="shared" si="11"/>
        <v>78740.157480314956</v>
      </c>
      <c r="J160" s="11">
        <f t="shared" si="11"/>
        <v>88464.26043878273</v>
      </c>
      <c r="K160" s="11">
        <f t="shared" si="11"/>
        <v>1061571.1252653927</v>
      </c>
      <c r="L160" s="11">
        <f t="shared" si="11"/>
        <v>238853.50318471337</v>
      </c>
      <c r="M160" s="11">
        <f t="shared" si="11"/>
        <v>1034508.0039088486</v>
      </c>
      <c r="N160" s="11">
        <f t="shared" si="11"/>
        <v>165343.91534391535</v>
      </c>
      <c r="O160" s="11">
        <f t="shared" si="11"/>
        <v>193417.62893594927</v>
      </c>
      <c r="P160" s="11">
        <f t="shared" si="11"/>
        <v>1575769.6390658172</v>
      </c>
      <c r="Q160" s="11">
        <f t="shared" si="11"/>
        <v>132629.23127036524</v>
      </c>
      <c r="R160" s="11">
        <f t="shared" ref="C160:R164" si="12">(R101*R$111*1000)/(R$112)</f>
        <v>298566.87898089166</v>
      </c>
      <c r="S160" s="11">
        <f t="shared" si="7"/>
        <v>5911515.5075360807</v>
      </c>
    </row>
    <row r="161" spans="1:19" x14ac:dyDescent="0.25">
      <c r="A161" t="s">
        <v>33</v>
      </c>
      <c r="B161" s="11">
        <f t="shared" si="10"/>
        <v>3412192.9026387623</v>
      </c>
      <c r="C161" s="11">
        <f t="shared" si="12"/>
        <v>10656540.91131798</v>
      </c>
      <c r="D161" s="11">
        <f t="shared" si="12"/>
        <v>597133.75796178344</v>
      </c>
      <c r="E161" s="11">
        <f t="shared" si="12"/>
        <v>19904458.598726116</v>
      </c>
      <c r="F161" s="11">
        <f t="shared" si="12"/>
        <v>6804547.4744482283</v>
      </c>
      <c r="G161" s="11">
        <f t="shared" si="12"/>
        <v>826771.65354330698</v>
      </c>
      <c r="H161" s="11">
        <f t="shared" si="12"/>
        <v>3554367.6069153775</v>
      </c>
      <c r="I161" s="11">
        <f t="shared" si="12"/>
        <v>4448818.8976377957</v>
      </c>
      <c r="J161" s="11">
        <f t="shared" si="12"/>
        <v>0</v>
      </c>
      <c r="K161" s="11">
        <f t="shared" si="12"/>
        <v>195329087.04883227</v>
      </c>
      <c r="L161" s="11">
        <f t="shared" si="12"/>
        <v>1910828.0254777069</v>
      </c>
      <c r="M161" s="11">
        <f t="shared" si="12"/>
        <v>45916239.86580044</v>
      </c>
      <c r="N161" s="11">
        <f t="shared" si="12"/>
        <v>8487654.3209876548</v>
      </c>
      <c r="O161" s="11">
        <f t="shared" si="12"/>
        <v>8482744.5833337754</v>
      </c>
      <c r="P161" s="11">
        <f t="shared" si="12"/>
        <v>31556860.403397027</v>
      </c>
      <c r="Q161" s="11">
        <f t="shared" si="12"/>
        <v>37069870.140067078</v>
      </c>
      <c r="R161" s="11">
        <f t="shared" si="12"/>
        <v>12539808.917197451</v>
      </c>
      <c r="S161" s="11">
        <f t="shared" si="7"/>
        <v>391497925.1082828</v>
      </c>
    </row>
    <row r="162" spans="1:19" x14ac:dyDescent="0.25">
      <c r="A162" t="s">
        <v>34</v>
      </c>
      <c r="B162" s="11">
        <f t="shared" si="10"/>
        <v>1033997.8492844735</v>
      </c>
      <c r="C162" s="11">
        <f t="shared" si="12"/>
        <v>0</v>
      </c>
      <c r="D162" s="11">
        <f t="shared" si="12"/>
        <v>0</v>
      </c>
      <c r="E162" s="11">
        <f t="shared" si="12"/>
        <v>0</v>
      </c>
      <c r="F162" s="11">
        <f t="shared" si="12"/>
        <v>92578.877203377269</v>
      </c>
      <c r="G162" s="11">
        <f t="shared" si="12"/>
        <v>157480.31496062991</v>
      </c>
      <c r="H162" s="11">
        <f t="shared" si="12"/>
        <v>0</v>
      </c>
      <c r="I162" s="11">
        <f t="shared" si="12"/>
        <v>669291.33858267718</v>
      </c>
      <c r="J162" s="11">
        <f t="shared" si="12"/>
        <v>44232.130219391365</v>
      </c>
      <c r="K162" s="11">
        <f t="shared" si="12"/>
        <v>2875088.4642604385</v>
      </c>
      <c r="L162" s="11">
        <f t="shared" si="12"/>
        <v>424628.45010615711</v>
      </c>
      <c r="M162" s="11">
        <f t="shared" si="12"/>
        <v>2029227.2384365879</v>
      </c>
      <c r="N162" s="11">
        <f t="shared" si="12"/>
        <v>248015.87301587302</v>
      </c>
      <c r="O162" s="11">
        <f t="shared" si="12"/>
        <v>967088.14467974647</v>
      </c>
      <c r="P162" s="11">
        <f t="shared" si="12"/>
        <v>2612460.1910828026</v>
      </c>
      <c r="Q162" s="11">
        <f t="shared" si="12"/>
        <v>298415.77035832172</v>
      </c>
      <c r="R162" s="11">
        <f t="shared" si="12"/>
        <v>2720276.008492569</v>
      </c>
      <c r="S162" s="11">
        <f t="shared" si="7"/>
        <v>14172780.650683045</v>
      </c>
    </row>
    <row r="163" spans="1:19" x14ac:dyDescent="0.25">
      <c r="A163" t="s">
        <v>35</v>
      </c>
      <c r="B163" s="11">
        <f t="shared" si="10"/>
        <v>0</v>
      </c>
      <c r="C163" s="11">
        <f t="shared" si="12"/>
        <v>0</v>
      </c>
      <c r="D163" s="11">
        <f t="shared" si="12"/>
        <v>0</v>
      </c>
      <c r="E163" s="11">
        <f t="shared" si="12"/>
        <v>0</v>
      </c>
      <c r="F163" s="11">
        <f t="shared" si="12"/>
        <v>0</v>
      </c>
      <c r="G163" s="11">
        <f t="shared" si="12"/>
        <v>0</v>
      </c>
      <c r="H163" s="11">
        <f t="shared" si="12"/>
        <v>0</v>
      </c>
      <c r="I163" s="11">
        <f t="shared" si="12"/>
        <v>354330.7086614173</v>
      </c>
      <c r="J163" s="11">
        <f t="shared" si="12"/>
        <v>0</v>
      </c>
      <c r="K163" s="11">
        <f t="shared" si="12"/>
        <v>1901981.5994338284</v>
      </c>
      <c r="L163" s="11">
        <f t="shared" si="12"/>
        <v>0</v>
      </c>
      <c r="M163" s="11">
        <f t="shared" si="12"/>
        <v>238732.61628665737</v>
      </c>
      <c r="N163" s="11">
        <f t="shared" si="12"/>
        <v>0</v>
      </c>
      <c r="O163" s="11">
        <f t="shared" si="12"/>
        <v>0</v>
      </c>
      <c r="P163" s="11">
        <f t="shared" si="12"/>
        <v>331740.97664543521</v>
      </c>
      <c r="Q163" s="11">
        <f t="shared" si="12"/>
        <v>0</v>
      </c>
      <c r="R163" s="11">
        <f t="shared" si="12"/>
        <v>431263.26963906578</v>
      </c>
      <c r="S163" s="11">
        <f t="shared" si="7"/>
        <v>3258049.1706664041</v>
      </c>
    </row>
    <row r="164" spans="1:19" x14ac:dyDescent="0.25">
      <c r="A164" t="s">
        <v>36</v>
      </c>
      <c r="B164" s="11">
        <f t="shared" si="10"/>
        <v>0</v>
      </c>
      <c r="C164" s="11">
        <f t="shared" si="12"/>
        <v>0</v>
      </c>
      <c r="D164" s="11">
        <f t="shared" si="12"/>
        <v>0</v>
      </c>
      <c r="E164" s="11">
        <f t="shared" si="12"/>
        <v>0</v>
      </c>
      <c r="F164" s="11">
        <f t="shared" si="12"/>
        <v>0</v>
      </c>
      <c r="G164" s="11">
        <f t="shared" si="12"/>
        <v>0</v>
      </c>
      <c r="H164" s="11">
        <f t="shared" si="12"/>
        <v>0</v>
      </c>
      <c r="I164" s="11">
        <f t="shared" si="12"/>
        <v>0</v>
      </c>
      <c r="J164" s="11">
        <f t="shared" si="12"/>
        <v>0</v>
      </c>
      <c r="K164" s="11">
        <f t="shared" si="12"/>
        <v>44232.130219391365</v>
      </c>
      <c r="L164" s="11">
        <f t="shared" si="12"/>
        <v>0</v>
      </c>
      <c r="M164" s="11">
        <f t="shared" si="12"/>
        <v>0</v>
      </c>
      <c r="N164" s="11">
        <f t="shared" si="12"/>
        <v>0</v>
      </c>
      <c r="O164" s="11">
        <f t="shared" si="12"/>
        <v>0</v>
      </c>
      <c r="P164" s="11">
        <f t="shared" si="12"/>
        <v>373208.59872611467</v>
      </c>
      <c r="Q164" s="11">
        <f t="shared" si="12"/>
        <v>0</v>
      </c>
      <c r="R164" s="11">
        <f t="shared" si="12"/>
        <v>66348.195329087044</v>
      </c>
      <c r="S164" s="11">
        <f t="shared" si="7"/>
        <v>483788.92427459307</v>
      </c>
    </row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R49"/>
  <sheetViews>
    <sheetView workbookViewId="0">
      <selection activeCell="B4" sqref="B4"/>
    </sheetView>
  </sheetViews>
  <sheetFormatPr baseColWidth="10" defaultRowHeight="15" x14ac:dyDescent="0.25"/>
  <cols>
    <col min="1" max="1" width="20.85546875" bestFit="1" customWidth="1"/>
    <col min="2" max="2" width="19.140625" bestFit="1" customWidth="1"/>
    <col min="3" max="3" width="19.42578125" bestFit="1" customWidth="1"/>
    <col min="4" max="4" width="20.42578125" bestFit="1" customWidth="1"/>
    <col min="5" max="5" width="19.85546875" bestFit="1" customWidth="1"/>
    <col min="6" max="6" width="20.140625" bestFit="1" customWidth="1"/>
    <col min="7" max="7" width="21.42578125" bestFit="1" customWidth="1"/>
    <col min="8" max="8" width="19.85546875" bestFit="1" customWidth="1"/>
    <col min="9" max="9" width="20.140625" bestFit="1" customWidth="1"/>
    <col min="10" max="10" width="21.42578125" bestFit="1" customWidth="1"/>
    <col min="11" max="11" width="20.140625" bestFit="1" customWidth="1"/>
    <col min="12" max="12" width="21.42578125" bestFit="1" customWidth="1"/>
    <col min="13" max="13" width="19.85546875" bestFit="1" customWidth="1"/>
    <col min="14" max="14" width="20.140625" bestFit="1" customWidth="1"/>
    <col min="15" max="15" width="21.42578125" bestFit="1" customWidth="1"/>
    <col min="16" max="16" width="19.140625" bestFit="1" customWidth="1"/>
    <col min="17" max="17" width="18.85546875" bestFit="1" customWidth="1"/>
    <col min="18" max="18" width="19.85546875" customWidth="1"/>
  </cols>
  <sheetData>
    <row r="1" spans="1:18" x14ac:dyDescent="0.25">
      <c r="A1" t="s">
        <v>37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</row>
    <row r="2" spans="1:1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27557.319223985894</v>
      </c>
      <c r="O2">
        <v>55262.179695985506</v>
      </c>
      <c r="P2">
        <v>0</v>
      </c>
      <c r="Q2">
        <v>0</v>
      </c>
      <c r="R2">
        <v>0</v>
      </c>
    </row>
    <row r="3" spans="1:18" x14ac:dyDescent="0.2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</v>
      </c>
      <c r="B4">
        <v>103399.78492844735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176928.52087756546</v>
      </c>
      <c r="L4">
        <v>0</v>
      </c>
      <c r="M4">
        <v>278521.38566776697</v>
      </c>
      <c r="N4">
        <v>0</v>
      </c>
      <c r="O4">
        <v>331573.07817591302</v>
      </c>
      <c r="P4">
        <v>0</v>
      </c>
      <c r="Q4">
        <v>0</v>
      </c>
      <c r="R4">
        <v>199044.58598726115</v>
      </c>
    </row>
    <row r="5" spans="1:18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78740.157480314956</v>
      </c>
      <c r="H5">
        <v>0</v>
      </c>
      <c r="I5">
        <v>0</v>
      </c>
      <c r="J5">
        <v>0</v>
      </c>
      <c r="K5">
        <v>88464.26043878273</v>
      </c>
      <c r="L5">
        <v>26539.278131634819</v>
      </c>
      <c r="M5">
        <v>0</v>
      </c>
      <c r="N5">
        <v>0</v>
      </c>
      <c r="O5">
        <v>0</v>
      </c>
      <c r="P5">
        <v>0</v>
      </c>
      <c r="Q5">
        <v>298415.77035832172</v>
      </c>
      <c r="R5">
        <v>0</v>
      </c>
    </row>
    <row r="6" spans="1:18" x14ac:dyDescent="0.25">
      <c r="A6" t="s">
        <v>3</v>
      </c>
      <c r="B6">
        <v>206799.5698568947</v>
      </c>
      <c r="C6">
        <v>0</v>
      </c>
      <c r="D6">
        <v>0</v>
      </c>
      <c r="E6">
        <v>117085.05058074185</v>
      </c>
      <c r="F6">
        <v>0</v>
      </c>
      <c r="G6">
        <v>0</v>
      </c>
      <c r="H6">
        <v>0</v>
      </c>
      <c r="I6">
        <v>0</v>
      </c>
      <c r="J6">
        <v>0</v>
      </c>
      <c r="K6">
        <v>353857.04175513092</v>
      </c>
      <c r="L6">
        <v>0</v>
      </c>
      <c r="M6">
        <v>994719.23452773911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6485569.4091208586</v>
      </c>
      <c r="N7">
        <v>0</v>
      </c>
      <c r="O7">
        <v>0</v>
      </c>
      <c r="P7">
        <v>2985668.7898089173</v>
      </c>
      <c r="Q7">
        <v>0</v>
      </c>
      <c r="R7">
        <v>0</v>
      </c>
    </row>
    <row r="8" spans="1:18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44232.130219391365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5</v>
      </c>
      <c r="B9">
        <v>0</v>
      </c>
      <c r="C9">
        <v>122488.9759921607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44232.130219391365</v>
      </c>
      <c r="L9">
        <v>0</v>
      </c>
      <c r="M9">
        <v>198943.84690554781</v>
      </c>
      <c r="N9">
        <v>0</v>
      </c>
      <c r="O9">
        <v>165786.53908795651</v>
      </c>
      <c r="P9">
        <v>82935.244161358802</v>
      </c>
      <c r="Q9">
        <v>66314.615635182621</v>
      </c>
      <c r="R9">
        <v>199044.58598726115</v>
      </c>
    </row>
    <row r="10" spans="1:18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88464.26043878273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7</v>
      </c>
      <c r="B11">
        <v>0</v>
      </c>
      <c r="C11">
        <v>122488.9759921607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44232.130219391365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9</v>
      </c>
      <c r="B13">
        <v>930598.06435602601</v>
      </c>
      <c r="C13">
        <v>1347378.7359137677</v>
      </c>
      <c r="D13">
        <v>39808.917197452225</v>
      </c>
      <c r="E13">
        <v>5268827.2761333827</v>
      </c>
      <c r="F13">
        <v>1758998.6668641681</v>
      </c>
      <c r="G13">
        <v>551181.10236220469</v>
      </c>
      <c r="H13">
        <v>1161093.4182590235</v>
      </c>
      <c r="I13">
        <v>1102362.2047244094</v>
      </c>
      <c r="J13">
        <v>22116.065109695683</v>
      </c>
      <c r="K13">
        <v>28131634.819532908</v>
      </c>
      <c r="L13">
        <v>1406581.7409766454</v>
      </c>
      <c r="M13">
        <v>8116908.9537463514</v>
      </c>
      <c r="N13">
        <v>4767416.2257495597</v>
      </c>
      <c r="O13">
        <v>2265749.3675354058</v>
      </c>
      <c r="P13">
        <v>4893179.40552017</v>
      </c>
      <c r="Q13">
        <v>26360059.714985091</v>
      </c>
      <c r="R13">
        <v>6933386.4118895959</v>
      </c>
    </row>
    <row r="14" spans="1:18" x14ac:dyDescent="0.25">
      <c r="A14" t="s">
        <v>10</v>
      </c>
      <c r="B14">
        <v>310199.35478534212</v>
      </c>
      <c r="C14">
        <v>122488.9759921607</v>
      </c>
      <c r="D14">
        <v>0</v>
      </c>
      <c r="E14">
        <v>234170.1011614837</v>
      </c>
      <c r="F14">
        <v>0</v>
      </c>
      <c r="G14">
        <v>0</v>
      </c>
      <c r="H14">
        <v>0</v>
      </c>
      <c r="I14">
        <v>0</v>
      </c>
      <c r="J14">
        <v>22116.065109695683</v>
      </c>
      <c r="K14">
        <v>796178.34394904459</v>
      </c>
      <c r="L14">
        <v>26539.278131634819</v>
      </c>
      <c r="M14">
        <v>2347537.3934854642</v>
      </c>
      <c r="N14">
        <v>248015.87301587302</v>
      </c>
      <c r="O14">
        <v>828932.69543978258</v>
      </c>
      <c r="P14">
        <v>912287.68577494705</v>
      </c>
      <c r="Q14">
        <v>596831.54071664345</v>
      </c>
      <c r="R14">
        <v>1758227.1762208068</v>
      </c>
    </row>
    <row r="15" spans="1:18" x14ac:dyDescent="0.25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1909860.930293259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27631.089847992753</v>
      </c>
      <c r="P17">
        <v>0</v>
      </c>
      <c r="Q17">
        <v>0</v>
      </c>
      <c r="R17">
        <v>66348.195329087044</v>
      </c>
    </row>
    <row r="18" spans="1:18" x14ac:dyDescent="0.25">
      <c r="A18" t="s">
        <v>12</v>
      </c>
      <c r="B18">
        <v>103399.78492844735</v>
      </c>
      <c r="C18">
        <v>122488.9759921607</v>
      </c>
      <c r="D18">
        <v>0</v>
      </c>
      <c r="E18">
        <v>0</v>
      </c>
      <c r="F18">
        <v>0</v>
      </c>
      <c r="G18">
        <v>118110.23622047243</v>
      </c>
      <c r="H18">
        <v>0</v>
      </c>
      <c r="I18">
        <v>196850.39370078742</v>
      </c>
      <c r="J18">
        <v>22116.065109695683</v>
      </c>
      <c r="K18">
        <v>1150035.3857041753</v>
      </c>
      <c r="L18">
        <v>26539.278131634819</v>
      </c>
      <c r="M18">
        <v>0</v>
      </c>
      <c r="N18">
        <v>0</v>
      </c>
      <c r="O18">
        <v>110524.35939197101</v>
      </c>
      <c r="P18">
        <v>0</v>
      </c>
      <c r="Q18">
        <v>198943.84690554783</v>
      </c>
      <c r="R18">
        <v>928874.73460721865</v>
      </c>
    </row>
    <row r="19" spans="1:18" x14ac:dyDescent="0.2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154812.45576786977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14</v>
      </c>
      <c r="B20">
        <v>0</v>
      </c>
      <c r="C20">
        <v>122488.9759921607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132696.39065817409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15</v>
      </c>
      <c r="B21">
        <v>0</v>
      </c>
      <c r="C21">
        <v>367466.92797648208</v>
      </c>
      <c r="D21">
        <v>59713.375796178341</v>
      </c>
      <c r="E21">
        <v>234170.1011614837</v>
      </c>
      <c r="F21">
        <v>0</v>
      </c>
      <c r="G21">
        <v>0</v>
      </c>
      <c r="H21">
        <v>0</v>
      </c>
      <c r="I21">
        <v>39370.078740157478</v>
      </c>
      <c r="J21">
        <v>22116.065109695683</v>
      </c>
      <c r="K21">
        <v>0</v>
      </c>
      <c r="L21">
        <v>0</v>
      </c>
      <c r="M21">
        <v>119366.30814332869</v>
      </c>
      <c r="N21">
        <v>0</v>
      </c>
      <c r="O21">
        <v>0</v>
      </c>
      <c r="P21">
        <v>0</v>
      </c>
      <c r="Q21">
        <v>0</v>
      </c>
      <c r="R21">
        <v>33174.097664543522</v>
      </c>
    </row>
    <row r="22" spans="1:18" x14ac:dyDescent="0.2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78740.157480314956</v>
      </c>
      <c r="J22">
        <v>0</v>
      </c>
      <c r="K22">
        <v>0</v>
      </c>
      <c r="L22">
        <v>26539.278131634819</v>
      </c>
      <c r="M22">
        <v>39788.769381109567</v>
      </c>
      <c r="N22">
        <v>0</v>
      </c>
      <c r="O22">
        <v>497359.61726386956</v>
      </c>
      <c r="P22">
        <v>0</v>
      </c>
      <c r="Q22">
        <v>165786.53908795651</v>
      </c>
      <c r="R22">
        <v>66348.195329087044</v>
      </c>
    </row>
    <row r="23" spans="1:18" x14ac:dyDescent="0.25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78740.157480314956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78740.157480314956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78740.157480314956</v>
      </c>
      <c r="H25">
        <v>23695.784046102519</v>
      </c>
      <c r="I25">
        <v>0</v>
      </c>
      <c r="J25">
        <v>22116.065109695683</v>
      </c>
      <c r="K25">
        <v>398089.17197452229</v>
      </c>
      <c r="L25">
        <v>0</v>
      </c>
      <c r="M25">
        <v>119366.30814332869</v>
      </c>
      <c r="N25">
        <v>27557.319223985894</v>
      </c>
      <c r="O25">
        <v>27631.089847992753</v>
      </c>
      <c r="P25">
        <v>207338.110403397</v>
      </c>
      <c r="Q25">
        <v>66314.615635182621</v>
      </c>
      <c r="R25">
        <v>199044.58598726115</v>
      </c>
    </row>
    <row r="26" spans="1:18" x14ac:dyDescent="0.25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442321.30219391367</v>
      </c>
      <c r="L26">
        <v>0</v>
      </c>
      <c r="M26">
        <v>5570427.7133553391</v>
      </c>
      <c r="N26">
        <v>82671.957671957673</v>
      </c>
      <c r="O26">
        <v>193417.62893594927</v>
      </c>
      <c r="P26">
        <v>2322186.8365180469</v>
      </c>
      <c r="Q26">
        <v>33157.307817591311</v>
      </c>
      <c r="R26">
        <v>165870.4883227176</v>
      </c>
    </row>
    <row r="27" spans="1:18" x14ac:dyDescent="0.25">
      <c r="A27" t="s">
        <v>21</v>
      </c>
      <c r="B27">
        <v>0</v>
      </c>
      <c r="C27">
        <v>367466.92797648208</v>
      </c>
      <c r="D27">
        <v>0</v>
      </c>
      <c r="E27">
        <v>0</v>
      </c>
      <c r="F27">
        <v>92578.877203377269</v>
      </c>
      <c r="G27">
        <v>0</v>
      </c>
      <c r="H27">
        <v>0</v>
      </c>
      <c r="I27">
        <v>0</v>
      </c>
      <c r="J27">
        <v>0</v>
      </c>
      <c r="K27">
        <v>88464.26043878273</v>
      </c>
      <c r="L27">
        <v>0</v>
      </c>
      <c r="M27">
        <v>0</v>
      </c>
      <c r="N27">
        <v>0</v>
      </c>
      <c r="O27">
        <v>138155.44923996375</v>
      </c>
      <c r="P27">
        <v>663481.95329087041</v>
      </c>
      <c r="Q27">
        <v>0</v>
      </c>
      <c r="R27">
        <v>0</v>
      </c>
    </row>
    <row r="28" spans="1:18" x14ac:dyDescent="0.25">
      <c r="A28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118110.23622047243</v>
      </c>
      <c r="H29">
        <v>0</v>
      </c>
      <c r="I29">
        <v>39370.078740157478</v>
      </c>
      <c r="J29">
        <v>0</v>
      </c>
      <c r="K29">
        <v>44232.130219391365</v>
      </c>
      <c r="L29">
        <v>0</v>
      </c>
      <c r="M29">
        <v>676409.07947886258</v>
      </c>
      <c r="N29">
        <v>0</v>
      </c>
      <c r="O29">
        <v>0</v>
      </c>
      <c r="P29">
        <v>41467.622080679401</v>
      </c>
      <c r="Q29">
        <v>0</v>
      </c>
      <c r="R29">
        <v>132696.39065817409</v>
      </c>
    </row>
    <row r="30" spans="1:18" x14ac:dyDescent="0.25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39370.078740157478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25</v>
      </c>
      <c r="B31">
        <v>0</v>
      </c>
      <c r="C31">
        <v>122488.9759921607</v>
      </c>
      <c r="D31">
        <v>0</v>
      </c>
      <c r="E31">
        <v>0</v>
      </c>
      <c r="F31">
        <v>0</v>
      </c>
      <c r="G31">
        <v>0</v>
      </c>
      <c r="H31">
        <v>23695.784046102519</v>
      </c>
      <c r="I31">
        <v>0</v>
      </c>
      <c r="J31">
        <v>0</v>
      </c>
      <c r="K31">
        <v>88464.26043878273</v>
      </c>
      <c r="L31">
        <v>0</v>
      </c>
      <c r="M31">
        <v>198943.84690554781</v>
      </c>
      <c r="N31">
        <v>0</v>
      </c>
      <c r="O31">
        <v>27631.089847992753</v>
      </c>
      <c r="P31">
        <v>0</v>
      </c>
      <c r="Q31">
        <v>0</v>
      </c>
      <c r="R31">
        <v>0</v>
      </c>
    </row>
    <row r="32" spans="1:18" x14ac:dyDescent="0.2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8872895.5719874334</v>
      </c>
      <c r="N32">
        <v>165343.91534391535</v>
      </c>
      <c r="O32">
        <v>55262.179695985506</v>
      </c>
      <c r="P32">
        <v>4644373.6730360938</v>
      </c>
      <c r="Q32">
        <v>33157.307817591311</v>
      </c>
      <c r="R32">
        <v>431263.26963906578</v>
      </c>
    </row>
    <row r="33" spans="1:18" x14ac:dyDescent="0.25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27631.089847992753</v>
      </c>
      <c r="P33">
        <v>0</v>
      </c>
      <c r="Q33">
        <v>0</v>
      </c>
      <c r="R33">
        <v>0</v>
      </c>
    </row>
    <row r="34" spans="1:18" x14ac:dyDescent="0.25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39370.078740157478</v>
      </c>
      <c r="H34">
        <v>0</v>
      </c>
      <c r="I34">
        <v>39370.078740157478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33157.307817591311</v>
      </c>
      <c r="R34">
        <v>165870.4883227176</v>
      </c>
    </row>
    <row r="35" spans="1:18" x14ac:dyDescent="0.25">
      <c r="A35" t="s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39370.078740157478</v>
      </c>
      <c r="J39">
        <v>0</v>
      </c>
      <c r="K39">
        <v>0</v>
      </c>
      <c r="L39">
        <v>0</v>
      </c>
      <c r="M39">
        <v>0</v>
      </c>
      <c r="N39">
        <v>27557.319223985894</v>
      </c>
      <c r="O39">
        <v>27631.089847992753</v>
      </c>
      <c r="P39">
        <v>0</v>
      </c>
      <c r="Q39">
        <v>0</v>
      </c>
      <c r="R39">
        <v>33174.097664543522</v>
      </c>
    </row>
    <row r="40" spans="1:18" x14ac:dyDescent="0.25">
      <c r="A40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29</v>
      </c>
      <c r="B41">
        <v>0</v>
      </c>
      <c r="C41">
        <v>0</v>
      </c>
      <c r="D41">
        <v>19904.458598726113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265392.78131634818</v>
      </c>
      <c r="L41">
        <v>0</v>
      </c>
      <c r="M41">
        <v>159155.07752443827</v>
      </c>
      <c r="N41">
        <v>0</v>
      </c>
      <c r="O41">
        <v>138155.44923996375</v>
      </c>
      <c r="P41">
        <v>41467.622080679401</v>
      </c>
      <c r="Q41">
        <v>33157.307817591311</v>
      </c>
      <c r="R41">
        <v>132696.39065817409</v>
      </c>
    </row>
    <row r="42" spans="1:18" x14ac:dyDescent="0.25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27631.089847992753</v>
      </c>
      <c r="P42">
        <v>0</v>
      </c>
      <c r="Q42">
        <v>0</v>
      </c>
      <c r="R42">
        <v>0</v>
      </c>
    </row>
    <row r="43" spans="1:18" x14ac:dyDescent="0.25">
      <c r="A43" t="s">
        <v>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796178.34394904459</v>
      </c>
      <c r="L43">
        <v>0</v>
      </c>
      <c r="M43">
        <v>716197.8488599722</v>
      </c>
      <c r="N43">
        <v>165343.91534391535</v>
      </c>
      <c r="O43">
        <v>276310.89847992751</v>
      </c>
      <c r="P43">
        <v>2446589.702760085</v>
      </c>
      <c r="Q43">
        <v>530516.92508146097</v>
      </c>
      <c r="R43">
        <v>763004.24628450105</v>
      </c>
    </row>
    <row r="44" spans="1:18" x14ac:dyDescent="0.25">
      <c r="A44" t="s">
        <v>31</v>
      </c>
      <c r="B44">
        <v>0</v>
      </c>
      <c r="C44">
        <v>0</v>
      </c>
      <c r="D44">
        <v>39808.917197452225</v>
      </c>
      <c r="E44">
        <v>0</v>
      </c>
      <c r="F44">
        <v>0</v>
      </c>
      <c r="G44">
        <v>0</v>
      </c>
      <c r="H44">
        <v>0</v>
      </c>
      <c r="I44">
        <v>39370.078740157478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32</v>
      </c>
      <c r="B45">
        <v>310199.35478534212</v>
      </c>
      <c r="C45">
        <v>244977.95198432141</v>
      </c>
      <c r="D45">
        <v>199044.58598726115</v>
      </c>
      <c r="E45">
        <v>0</v>
      </c>
      <c r="F45">
        <v>92578.877203377269</v>
      </c>
      <c r="G45">
        <v>196850.39370078742</v>
      </c>
      <c r="H45">
        <v>0</v>
      </c>
      <c r="I45">
        <v>78740.157480314956</v>
      </c>
      <c r="J45">
        <v>88464.26043878273</v>
      </c>
      <c r="K45">
        <v>1061571.1252653927</v>
      </c>
      <c r="L45">
        <v>238853.50318471337</v>
      </c>
      <c r="M45">
        <v>1034508.0039088486</v>
      </c>
      <c r="N45">
        <v>165343.91534391535</v>
      </c>
      <c r="O45">
        <v>193417.62893594927</v>
      </c>
      <c r="P45">
        <v>1575769.6390658172</v>
      </c>
      <c r="Q45">
        <v>132629.23127036524</v>
      </c>
      <c r="R45">
        <v>298566.87898089166</v>
      </c>
    </row>
    <row r="46" spans="1:18" x14ac:dyDescent="0.25">
      <c r="A46" t="s">
        <v>33</v>
      </c>
      <c r="B46">
        <v>3412192.9026387623</v>
      </c>
      <c r="C46">
        <v>10656540.91131798</v>
      </c>
      <c r="D46">
        <v>597133.75796178344</v>
      </c>
      <c r="E46">
        <v>19904458.598726116</v>
      </c>
      <c r="F46">
        <v>6804547.4744482283</v>
      </c>
      <c r="G46">
        <v>826771.65354330698</v>
      </c>
      <c r="H46">
        <v>3554367.6069153775</v>
      </c>
      <c r="I46">
        <v>4448818.8976377957</v>
      </c>
      <c r="J46">
        <v>0</v>
      </c>
      <c r="K46">
        <v>195329087.04883227</v>
      </c>
      <c r="L46">
        <v>1910828.0254777069</v>
      </c>
      <c r="M46">
        <v>45916239.86580044</v>
      </c>
      <c r="N46">
        <v>8487654.3209876548</v>
      </c>
      <c r="O46">
        <v>8482744.5833337754</v>
      </c>
      <c r="P46">
        <v>31556860.403397027</v>
      </c>
      <c r="Q46">
        <v>37069870.140067078</v>
      </c>
      <c r="R46">
        <v>12539808.917197451</v>
      </c>
    </row>
    <row r="47" spans="1:18" x14ac:dyDescent="0.25">
      <c r="A47" t="s">
        <v>34</v>
      </c>
      <c r="B47">
        <v>1033997.8492844735</v>
      </c>
      <c r="C47">
        <v>0</v>
      </c>
      <c r="D47">
        <v>0</v>
      </c>
      <c r="E47">
        <v>0</v>
      </c>
      <c r="F47">
        <v>92578.877203377269</v>
      </c>
      <c r="G47">
        <v>157480.31496062991</v>
      </c>
      <c r="H47">
        <v>0</v>
      </c>
      <c r="I47">
        <v>669291.33858267718</v>
      </c>
      <c r="J47">
        <v>44232.130219391365</v>
      </c>
      <c r="K47">
        <v>2875088.4642604385</v>
      </c>
      <c r="L47">
        <v>424628.45010615711</v>
      </c>
      <c r="M47">
        <v>2029227.2384365879</v>
      </c>
      <c r="N47">
        <v>248015.87301587302</v>
      </c>
      <c r="O47">
        <v>967088.14467974647</v>
      </c>
      <c r="P47">
        <v>2612460.1910828026</v>
      </c>
      <c r="Q47">
        <v>298415.77035832172</v>
      </c>
      <c r="R47">
        <v>2720276.008492569</v>
      </c>
    </row>
    <row r="48" spans="1:18" x14ac:dyDescent="0.2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354330.7086614173</v>
      </c>
      <c r="J48">
        <v>0</v>
      </c>
      <c r="K48">
        <v>1901981.5994338284</v>
      </c>
      <c r="L48">
        <v>0</v>
      </c>
      <c r="M48">
        <v>238732.61628665737</v>
      </c>
      <c r="N48">
        <v>0</v>
      </c>
      <c r="O48">
        <v>0</v>
      </c>
      <c r="P48">
        <v>331740.97664543521</v>
      </c>
      <c r="Q48">
        <v>0</v>
      </c>
      <c r="R48">
        <v>431263.26963906578</v>
      </c>
    </row>
    <row r="49" spans="1:18" x14ac:dyDescent="0.25">
      <c r="A49" t="s">
        <v>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44232.130219391365</v>
      </c>
      <c r="L49">
        <v>0</v>
      </c>
      <c r="M49">
        <v>0</v>
      </c>
      <c r="N49">
        <v>0</v>
      </c>
      <c r="O49">
        <v>0</v>
      </c>
      <c r="P49">
        <v>373208.59872611467</v>
      </c>
      <c r="Q49">
        <v>0</v>
      </c>
      <c r="R49">
        <v>66348.195329087044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50"/>
  <sheetViews>
    <sheetView workbookViewId="0"/>
  </sheetViews>
  <sheetFormatPr baseColWidth="10" defaultRowHeight="15" x14ac:dyDescent="0.25"/>
  <cols>
    <col min="1" max="1" width="23.5703125" bestFit="1" customWidth="1"/>
    <col min="2" max="2" width="19.140625" bestFit="1" customWidth="1"/>
    <col min="3" max="3" width="19.42578125" bestFit="1" customWidth="1"/>
    <col min="4" max="4" width="20.42578125" bestFit="1" customWidth="1"/>
    <col min="5" max="5" width="19.85546875" bestFit="1" customWidth="1"/>
    <col min="6" max="6" width="20.140625" bestFit="1" customWidth="1"/>
    <col min="7" max="7" width="21.42578125" bestFit="1" customWidth="1"/>
    <col min="8" max="8" width="19.85546875" bestFit="1" customWidth="1"/>
    <col min="9" max="9" width="20.140625" bestFit="1" customWidth="1"/>
    <col min="10" max="10" width="21.42578125" bestFit="1" customWidth="1"/>
    <col min="11" max="11" width="20.42578125" style="15" bestFit="1" customWidth="1"/>
    <col min="12" max="12" width="20.140625" bestFit="1" customWidth="1"/>
    <col min="13" max="13" width="21.42578125" bestFit="1" customWidth="1"/>
    <col min="14" max="14" width="19.85546875" bestFit="1" customWidth="1"/>
    <col min="15" max="15" width="20.140625" bestFit="1" customWidth="1"/>
    <col min="16" max="16" width="21.42578125" bestFit="1" customWidth="1"/>
    <col min="17" max="17" width="19.140625" bestFit="1" customWidth="1"/>
    <col min="18" max="18" width="18.85546875" bestFit="1" customWidth="1"/>
    <col min="19" max="19" width="19.85546875" bestFit="1" customWidth="1"/>
  </cols>
  <sheetData>
    <row r="1" spans="1:19" x14ac:dyDescent="0.25"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</row>
    <row r="2" spans="1:19" x14ac:dyDescent="0.25">
      <c r="A2" t="s">
        <v>37</v>
      </c>
      <c r="B2" t="s">
        <v>49</v>
      </c>
      <c r="C2" t="s">
        <v>51</v>
      </c>
      <c r="D2" t="s">
        <v>50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58</v>
      </c>
      <c r="K2" s="15" t="s">
        <v>57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</row>
    <row r="3" spans="1:19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24606.299212598424</v>
      </c>
      <c r="K3" s="15">
        <v>0</v>
      </c>
      <c r="L3">
        <v>0</v>
      </c>
      <c r="M3">
        <v>26525.846254073043</v>
      </c>
      <c r="N3">
        <v>0</v>
      </c>
      <c r="O3">
        <v>367280.94813331903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5">
        <v>0</v>
      </c>
      <c r="L4">
        <v>0</v>
      </c>
      <c r="M4">
        <v>0</v>
      </c>
      <c r="N4">
        <v>0</v>
      </c>
      <c r="O4">
        <v>122426.98271110635</v>
      </c>
      <c r="P4">
        <v>0</v>
      </c>
      <c r="Q4">
        <v>41446.634771989135</v>
      </c>
      <c r="R4">
        <v>0</v>
      </c>
      <c r="S4">
        <v>0</v>
      </c>
    </row>
    <row r="5" spans="1:19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5">
        <v>0</v>
      </c>
      <c r="L5">
        <v>1181102.3622047245</v>
      </c>
      <c r="M5">
        <v>0</v>
      </c>
      <c r="N5">
        <v>0</v>
      </c>
      <c r="O5">
        <v>489707.9308444254</v>
      </c>
      <c r="P5">
        <v>414676.22080679401</v>
      </c>
      <c r="Q5">
        <v>2445351.4515473591</v>
      </c>
      <c r="R5">
        <v>0</v>
      </c>
      <c r="S5">
        <v>936680.4046459347</v>
      </c>
    </row>
    <row r="6" spans="1:19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30740.476600349219</v>
      </c>
      <c r="G6">
        <v>98425.196850393695</v>
      </c>
      <c r="H6">
        <v>0</v>
      </c>
      <c r="I6">
        <v>0</v>
      </c>
      <c r="J6">
        <v>0</v>
      </c>
      <c r="K6" s="15">
        <v>0</v>
      </c>
      <c r="L6">
        <v>590551.18110236223</v>
      </c>
      <c r="M6">
        <v>0</v>
      </c>
      <c r="N6">
        <v>0</v>
      </c>
      <c r="O6">
        <v>367280.94813331903</v>
      </c>
      <c r="P6">
        <v>82935.244161358816</v>
      </c>
      <c r="Q6">
        <v>0</v>
      </c>
      <c r="R6">
        <v>91514.752178051087</v>
      </c>
      <c r="S6">
        <v>0</v>
      </c>
    </row>
    <row r="7" spans="1:19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184442.85960209527</v>
      </c>
      <c r="G7">
        <v>0</v>
      </c>
      <c r="H7">
        <v>47391.568092205038</v>
      </c>
      <c r="I7">
        <v>0</v>
      </c>
      <c r="J7">
        <v>49212.598425196848</v>
      </c>
      <c r="K7" s="15">
        <v>0</v>
      </c>
      <c r="L7">
        <v>262467.19160104985</v>
      </c>
      <c r="M7">
        <v>0</v>
      </c>
      <c r="N7">
        <v>228671.08839718145</v>
      </c>
      <c r="O7">
        <v>0</v>
      </c>
      <c r="P7">
        <v>0</v>
      </c>
      <c r="Q7">
        <v>0</v>
      </c>
      <c r="R7">
        <v>457573.76089025557</v>
      </c>
      <c r="S7">
        <v>0</v>
      </c>
    </row>
    <row r="8" spans="1:19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5">
        <v>0</v>
      </c>
      <c r="L8">
        <v>0</v>
      </c>
      <c r="M8">
        <v>0</v>
      </c>
      <c r="N8">
        <v>1692166.0541391424</v>
      </c>
      <c r="O8">
        <v>5509214.2219997859</v>
      </c>
      <c r="P8">
        <v>82935.244161358816</v>
      </c>
      <c r="Q8">
        <v>8413666.8587137945</v>
      </c>
      <c r="R8">
        <v>7870268.6873123962</v>
      </c>
      <c r="S8">
        <v>0</v>
      </c>
    </row>
    <row r="9" spans="1:19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5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23695.784046102519</v>
      </c>
      <c r="I10">
        <v>23555.572306184753</v>
      </c>
      <c r="J10">
        <v>0</v>
      </c>
      <c r="K10" s="15">
        <v>0</v>
      </c>
      <c r="L10">
        <v>0</v>
      </c>
      <c r="M10">
        <v>0</v>
      </c>
      <c r="N10">
        <v>45734.217679436282</v>
      </c>
      <c r="O10">
        <v>612134.91355553176</v>
      </c>
      <c r="P10">
        <v>124402.86624203823</v>
      </c>
      <c r="Q10">
        <v>331573.07817591308</v>
      </c>
      <c r="R10">
        <v>411816.38480122993</v>
      </c>
      <c r="S10">
        <v>62445.360309728982</v>
      </c>
    </row>
    <row r="11" spans="1:19" x14ac:dyDescent="0.2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23695.784046102519</v>
      </c>
      <c r="I11">
        <v>0</v>
      </c>
      <c r="J11">
        <v>0</v>
      </c>
      <c r="K11" s="15">
        <v>0</v>
      </c>
      <c r="L11">
        <v>65616.797900262463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7</v>
      </c>
      <c r="B12">
        <v>0</v>
      </c>
      <c r="C12">
        <v>117085.05058074187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5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5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9</v>
      </c>
      <c r="B14">
        <v>656167.97900262475</v>
      </c>
      <c r="C14">
        <v>3395466.4668415138</v>
      </c>
      <c r="D14">
        <v>99471.923452773917</v>
      </c>
      <c r="E14">
        <v>2755905.511811024</v>
      </c>
      <c r="F14">
        <v>3996261.9580453979</v>
      </c>
      <c r="G14">
        <v>344488.18897637801</v>
      </c>
      <c r="H14">
        <v>4502198.9687594781</v>
      </c>
      <c r="I14">
        <v>871556.17532883584</v>
      </c>
      <c r="J14">
        <v>1131889.7637795277</v>
      </c>
      <c r="K14" s="15">
        <v>0</v>
      </c>
      <c r="L14">
        <v>40944881.889763787</v>
      </c>
      <c r="M14">
        <v>238732.61628665737</v>
      </c>
      <c r="N14">
        <v>1417760.7480625247</v>
      </c>
      <c r="O14">
        <v>30974026.625909906</v>
      </c>
      <c r="P14">
        <v>11030387.473460723</v>
      </c>
      <c r="Q14">
        <v>4724916.3640067615</v>
      </c>
      <c r="R14">
        <v>3340288.4544988652</v>
      </c>
      <c r="S14">
        <v>3715498.9384288741</v>
      </c>
    </row>
    <row r="15" spans="1:19" x14ac:dyDescent="0.25">
      <c r="A15" t="s">
        <v>10</v>
      </c>
      <c r="B15">
        <v>262467.19160104985</v>
      </c>
      <c r="C15">
        <v>351255.15174222557</v>
      </c>
      <c r="D15">
        <v>0</v>
      </c>
      <c r="E15">
        <v>0</v>
      </c>
      <c r="F15">
        <v>276664.28940314293</v>
      </c>
      <c r="G15">
        <v>0</v>
      </c>
      <c r="H15">
        <v>213262.05641492264</v>
      </c>
      <c r="I15">
        <v>329778.01228658657</v>
      </c>
      <c r="J15">
        <v>0</v>
      </c>
      <c r="K15" s="15">
        <v>0</v>
      </c>
      <c r="L15">
        <v>590551.18110236223</v>
      </c>
      <c r="M15">
        <v>79577.538762219134</v>
      </c>
      <c r="N15">
        <v>3109926.8022016673</v>
      </c>
      <c r="O15">
        <v>1346696.8098221698</v>
      </c>
      <c r="P15">
        <v>622014.33121019113</v>
      </c>
      <c r="Q15">
        <v>5346615.8855865989</v>
      </c>
      <c r="R15">
        <v>11119042.38963321</v>
      </c>
      <c r="S15">
        <v>1248907.2061945798</v>
      </c>
    </row>
    <row r="16" spans="1:19" x14ac:dyDescent="0.25">
      <c r="A1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5">
        <v>0</v>
      </c>
      <c r="L16">
        <v>0</v>
      </c>
      <c r="M16">
        <v>0</v>
      </c>
      <c r="N16">
        <v>365873.74143549026</v>
      </c>
      <c r="O16">
        <v>0</v>
      </c>
      <c r="P16">
        <v>0</v>
      </c>
      <c r="Q16">
        <v>0</v>
      </c>
      <c r="R16">
        <v>0</v>
      </c>
      <c r="S16">
        <v>31222.680154864491</v>
      </c>
    </row>
    <row r="17" spans="1:19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v>30740.476600349219</v>
      </c>
      <c r="G17">
        <v>0</v>
      </c>
      <c r="H17">
        <v>0</v>
      </c>
      <c r="I17">
        <v>0</v>
      </c>
      <c r="J17">
        <v>0</v>
      </c>
      <c r="K17" s="15">
        <v>0</v>
      </c>
      <c r="L17">
        <v>0</v>
      </c>
      <c r="M17">
        <v>0</v>
      </c>
      <c r="N17">
        <v>0</v>
      </c>
      <c r="O17">
        <v>0</v>
      </c>
      <c r="P17">
        <v>207338.110403397</v>
      </c>
      <c r="Q17">
        <v>0</v>
      </c>
      <c r="R17">
        <v>0</v>
      </c>
      <c r="S17">
        <v>0</v>
      </c>
    </row>
    <row r="18" spans="1:19" x14ac:dyDescent="0.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5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124339.90431596739</v>
      </c>
      <c r="R18">
        <v>91514.752178051087</v>
      </c>
      <c r="S18">
        <v>0</v>
      </c>
    </row>
    <row r="19" spans="1:19" x14ac:dyDescent="0.25">
      <c r="A19" t="s">
        <v>12</v>
      </c>
      <c r="B19">
        <v>0</v>
      </c>
      <c r="C19">
        <v>234170.10116148373</v>
      </c>
      <c r="D19">
        <v>0</v>
      </c>
      <c r="E19">
        <v>262467.19160104985</v>
      </c>
      <c r="F19">
        <v>276664.28940314293</v>
      </c>
      <c r="G19">
        <v>0</v>
      </c>
      <c r="H19">
        <v>94783.136184410076</v>
      </c>
      <c r="I19">
        <v>117777.86153092375</v>
      </c>
      <c r="J19">
        <v>98425.196850393695</v>
      </c>
      <c r="K19" s="15">
        <v>0</v>
      </c>
      <c r="L19">
        <v>65616.797900262463</v>
      </c>
      <c r="M19">
        <v>79577.538762219134</v>
      </c>
      <c r="N19">
        <v>320139.523756054</v>
      </c>
      <c r="O19">
        <v>0</v>
      </c>
      <c r="P19">
        <v>663481.95329087053</v>
      </c>
      <c r="Q19">
        <v>0</v>
      </c>
      <c r="R19">
        <v>1418478.6587597919</v>
      </c>
      <c r="S19">
        <v>405894.84201323841</v>
      </c>
    </row>
    <row r="20" spans="1:19" x14ac:dyDescent="0.25">
      <c r="A20" t="s">
        <v>13</v>
      </c>
      <c r="B20">
        <v>0</v>
      </c>
      <c r="C20">
        <v>0</v>
      </c>
      <c r="D20">
        <v>0</v>
      </c>
      <c r="E20">
        <v>262467.19160104985</v>
      </c>
      <c r="F20">
        <v>0</v>
      </c>
      <c r="G20">
        <v>295275.59055118111</v>
      </c>
      <c r="H20">
        <v>0</v>
      </c>
      <c r="I20">
        <v>0</v>
      </c>
      <c r="J20">
        <v>0</v>
      </c>
      <c r="K20" s="15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5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15</v>
      </c>
      <c r="B22">
        <v>0</v>
      </c>
      <c r="C22">
        <v>0</v>
      </c>
      <c r="D22">
        <v>19894.384690554783</v>
      </c>
      <c r="E22">
        <v>787401.57480314956</v>
      </c>
      <c r="F22">
        <v>61480.953200698437</v>
      </c>
      <c r="G22">
        <v>295275.59055118111</v>
      </c>
      <c r="H22">
        <v>0</v>
      </c>
      <c r="I22">
        <v>70666.716918554259</v>
      </c>
      <c r="J22">
        <v>98425.196850393695</v>
      </c>
      <c r="K22" s="15">
        <v>0</v>
      </c>
      <c r="L22">
        <v>131233.59580052493</v>
      </c>
      <c r="M22">
        <v>0</v>
      </c>
      <c r="N22">
        <v>0</v>
      </c>
      <c r="O22">
        <v>0</v>
      </c>
      <c r="P22">
        <v>124402.86624203823</v>
      </c>
      <c r="Q22">
        <v>0</v>
      </c>
      <c r="R22">
        <v>274544.25653415325</v>
      </c>
      <c r="S22">
        <v>0</v>
      </c>
    </row>
    <row r="23" spans="1:19" x14ac:dyDescent="0.25">
      <c r="A23" t="s">
        <v>16</v>
      </c>
      <c r="B23">
        <v>0</v>
      </c>
      <c r="C23">
        <v>0</v>
      </c>
      <c r="D23">
        <v>0</v>
      </c>
      <c r="E23">
        <v>0</v>
      </c>
      <c r="F23">
        <v>30740.476600349219</v>
      </c>
      <c r="G23">
        <v>0</v>
      </c>
      <c r="H23">
        <v>0</v>
      </c>
      <c r="I23">
        <v>47111.144612369506</v>
      </c>
      <c r="J23">
        <v>24606.299212598424</v>
      </c>
      <c r="K23" s="15">
        <v>41446.634771989135</v>
      </c>
      <c r="L23">
        <v>328083.98950131238</v>
      </c>
      <c r="M23">
        <v>0</v>
      </c>
      <c r="N23">
        <v>0</v>
      </c>
      <c r="O23">
        <v>244853.9654222127</v>
      </c>
      <c r="P23">
        <v>0</v>
      </c>
      <c r="Q23">
        <v>82893.269543978269</v>
      </c>
      <c r="R23">
        <v>1372721.2826707666</v>
      </c>
      <c r="S23">
        <v>93668.040464593476</v>
      </c>
    </row>
    <row r="24" spans="1:19" x14ac:dyDescent="0.25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24606.299212598424</v>
      </c>
      <c r="K24" s="15">
        <v>0</v>
      </c>
      <c r="L24">
        <v>196850.39370078739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18</v>
      </c>
      <c r="B25">
        <v>0</v>
      </c>
      <c r="C25">
        <v>0</v>
      </c>
      <c r="D25">
        <v>0</v>
      </c>
      <c r="E25">
        <v>656167.97900262475</v>
      </c>
      <c r="F25">
        <v>0</v>
      </c>
      <c r="G25">
        <v>0</v>
      </c>
      <c r="H25">
        <v>0</v>
      </c>
      <c r="I25">
        <v>0</v>
      </c>
      <c r="J25">
        <v>0</v>
      </c>
      <c r="K25" s="1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19</v>
      </c>
      <c r="B26">
        <v>0</v>
      </c>
      <c r="C26">
        <v>117085.05058074187</v>
      </c>
      <c r="D26">
        <v>19894.384690554783</v>
      </c>
      <c r="E26">
        <v>131233.59580052493</v>
      </c>
      <c r="F26">
        <v>30740.476600349219</v>
      </c>
      <c r="G26">
        <v>0</v>
      </c>
      <c r="H26">
        <v>0</v>
      </c>
      <c r="I26">
        <v>23555.572306184753</v>
      </c>
      <c r="J26">
        <v>49212.598425196848</v>
      </c>
      <c r="K26" s="15">
        <v>0</v>
      </c>
      <c r="L26">
        <v>328083.98950131238</v>
      </c>
      <c r="M26">
        <v>0</v>
      </c>
      <c r="N26">
        <v>91468.435358872564</v>
      </c>
      <c r="O26">
        <v>367280.94813331903</v>
      </c>
      <c r="P26">
        <v>207338.110403397</v>
      </c>
      <c r="Q26">
        <v>207233.17385994567</v>
      </c>
      <c r="R26">
        <v>915147.52178051113</v>
      </c>
      <c r="S26">
        <v>62445.360309728982</v>
      </c>
    </row>
    <row r="27" spans="1:19" x14ac:dyDescent="0.25">
      <c r="A27" t="s">
        <v>20</v>
      </c>
      <c r="B27">
        <v>0</v>
      </c>
      <c r="C27">
        <v>0</v>
      </c>
      <c r="D27">
        <v>0</v>
      </c>
      <c r="E27">
        <v>0</v>
      </c>
      <c r="F27">
        <v>153702.38300174606</v>
      </c>
      <c r="G27">
        <v>0</v>
      </c>
      <c r="H27">
        <v>47391.568092205038</v>
      </c>
      <c r="I27">
        <v>0</v>
      </c>
      <c r="J27">
        <v>0</v>
      </c>
      <c r="K27" s="15">
        <v>0</v>
      </c>
      <c r="L27">
        <v>262467.19160104985</v>
      </c>
      <c r="M27">
        <v>0</v>
      </c>
      <c r="N27">
        <v>2332445.1016512504</v>
      </c>
      <c r="O27">
        <v>1224269.8271110635</v>
      </c>
      <c r="P27">
        <v>456143.84288747347</v>
      </c>
      <c r="Q27">
        <v>1906545.1995115005</v>
      </c>
      <c r="R27">
        <v>6039973.6437513726</v>
      </c>
      <c r="S27">
        <v>686898.9634070188</v>
      </c>
    </row>
    <row r="28" spans="1:19" x14ac:dyDescent="0.25">
      <c r="A28" t="s">
        <v>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5">
        <v>0</v>
      </c>
      <c r="L28">
        <v>0</v>
      </c>
      <c r="M28">
        <v>0</v>
      </c>
      <c r="N28">
        <v>1143355.441985907</v>
      </c>
      <c r="O28">
        <v>0</v>
      </c>
      <c r="P28">
        <v>0</v>
      </c>
      <c r="Q28">
        <v>331573.07817591308</v>
      </c>
      <c r="R28">
        <v>0</v>
      </c>
      <c r="S28">
        <v>0</v>
      </c>
    </row>
    <row r="29" spans="1:19" x14ac:dyDescent="0.25">
      <c r="A29" t="s">
        <v>22</v>
      </c>
      <c r="B29">
        <v>0</v>
      </c>
      <c r="C29">
        <v>0</v>
      </c>
      <c r="D29">
        <v>0</v>
      </c>
      <c r="E29">
        <v>0</v>
      </c>
      <c r="F29">
        <v>61480.953200698437</v>
      </c>
      <c r="G29">
        <v>0</v>
      </c>
      <c r="H29">
        <v>0</v>
      </c>
      <c r="I29">
        <v>0</v>
      </c>
      <c r="J29">
        <v>0</v>
      </c>
      <c r="K29" s="15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23</v>
      </c>
      <c r="B30">
        <v>131233.59580052493</v>
      </c>
      <c r="C30">
        <v>0</v>
      </c>
      <c r="D30">
        <v>0</v>
      </c>
      <c r="E30">
        <v>524934.38320209971</v>
      </c>
      <c r="F30">
        <v>0</v>
      </c>
      <c r="G30">
        <v>147637.79527559056</v>
      </c>
      <c r="H30">
        <v>0</v>
      </c>
      <c r="I30">
        <v>0</v>
      </c>
      <c r="J30">
        <v>73818.897637795279</v>
      </c>
      <c r="K30" s="15">
        <v>20723.317385994567</v>
      </c>
      <c r="L30">
        <v>131233.59580052493</v>
      </c>
      <c r="M30">
        <v>0</v>
      </c>
      <c r="N30">
        <v>1006152.7889475983</v>
      </c>
      <c r="O30">
        <v>1469123.7925332761</v>
      </c>
      <c r="P30">
        <v>207338.110403397</v>
      </c>
      <c r="Q30">
        <v>621699.52157983696</v>
      </c>
      <c r="R30">
        <v>549088.51306830649</v>
      </c>
      <c r="S30">
        <v>249781.44123891593</v>
      </c>
    </row>
    <row r="31" spans="1:19" x14ac:dyDescent="0.25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5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5">
        <v>0</v>
      </c>
      <c r="L32">
        <v>0</v>
      </c>
      <c r="M32">
        <v>26525.846254073043</v>
      </c>
      <c r="N32">
        <v>45734.217679436282</v>
      </c>
      <c r="O32">
        <v>0</v>
      </c>
      <c r="P32">
        <v>124402.86624203823</v>
      </c>
      <c r="Q32">
        <v>207233.17385994567</v>
      </c>
      <c r="R32">
        <v>228786.88044512778</v>
      </c>
      <c r="S32">
        <v>0</v>
      </c>
    </row>
    <row r="33" spans="1:19" x14ac:dyDescent="0.25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15">
        <v>0</v>
      </c>
      <c r="L33">
        <v>262467.19160104985</v>
      </c>
      <c r="M33">
        <v>0</v>
      </c>
      <c r="N33">
        <v>1372026.5303830886</v>
      </c>
      <c r="O33">
        <v>856988.87897774449</v>
      </c>
      <c r="P33">
        <v>414676.22080679401</v>
      </c>
      <c r="Q33">
        <v>7004481.2764661657</v>
      </c>
      <c r="R33">
        <v>2425140.9327183543</v>
      </c>
      <c r="S33">
        <v>281004.12139378046</v>
      </c>
    </row>
    <row r="34" spans="1:19" x14ac:dyDescent="0.25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5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27</v>
      </c>
      <c r="B35">
        <v>0</v>
      </c>
      <c r="C35">
        <v>0</v>
      </c>
      <c r="D35">
        <v>0</v>
      </c>
      <c r="E35">
        <v>262467.19160104985</v>
      </c>
      <c r="F35">
        <v>0</v>
      </c>
      <c r="G35">
        <v>0</v>
      </c>
      <c r="H35">
        <v>0</v>
      </c>
      <c r="I35">
        <v>0</v>
      </c>
      <c r="J35">
        <v>0</v>
      </c>
      <c r="K35" s="15">
        <v>0</v>
      </c>
      <c r="L35">
        <v>196850.39370078739</v>
      </c>
      <c r="M35">
        <v>0</v>
      </c>
      <c r="N35">
        <v>0</v>
      </c>
      <c r="O35">
        <v>0</v>
      </c>
      <c r="P35">
        <v>0</v>
      </c>
      <c r="Q35">
        <v>0</v>
      </c>
      <c r="R35">
        <v>137272.12826707662</v>
      </c>
      <c r="S35">
        <v>93668.040464593476</v>
      </c>
    </row>
    <row r="36" spans="1:19" x14ac:dyDescent="0.25">
      <c r="A36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5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869390.14569148549</v>
      </c>
      <c r="S36">
        <v>0</v>
      </c>
    </row>
    <row r="37" spans="1:19" x14ac:dyDescent="0.25">
      <c r="A37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5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320301.63262317888</v>
      </c>
      <c r="S37">
        <v>0</v>
      </c>
    </row>
    <row r="38" spans="1:19" x14ac:dyDescent="0.25">
      <c r="A38" t="s">
        <v>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5">
        <v>0</v>
      </c>
      <c r="L38">
        <v>0</v>
      </c>
      <c r="M38">
        <v>0</v>
      </c>
      <c r="N38">
        <v>0</v>
      </c>
      <c r="O38">
        <v>0</v>
      </c>
      <c r="P38">
        <v>41467.622080679408</v>
      </c>
      <c r="Q38">
        <v>0</v>
      </c>
      <c r="R38">
        <v>0</v>
      </c>
      <c r="S38">
        <v>0</v>
      </c>
    </row>
    <row r="39" spans="1:19" x14ac:dyDescent="0.25">
      <c r="A39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5">
        <v>0</v>
      </c>
      <c r="L39">
        <v>0</v>
      </c>
      <c r="M39">
        <v>0</v>
      </c>
      <c r="N39">
        <v>45734.217679436282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15">
        <v>0</v>
      </c>
      <c r="L40">
        <v>0</v>
      </c>
      <c r="M40">
        <v>0</v>
      </c>
      <c r="N40">
        <v>640279.04751210799</v>
      </c>
      <c r="O40">
        <v>244853.9654222127</v>
      </c>
      <c r="P40">
        <v>82935.244161358816</v>
      </c>
      <c r="Q40">
        <v>207233.17385994567</v>
      </c>
      <c r="R40">
        <v>411816.38480122993</v>
      </c>
      <c r="S40">
        <v>62445.360309728982</v>
      </c>
    </row>
    <row r="41" spans="1:19" x14ac:dyDescent="0.25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5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82893.269543978269</v>
      </c>
      <c r="R41">
        <v>0</v>
      </c>
      <c r="S41">
        <v>0</v>
      </c>
    </row>
    <row r="42" spans="1:19" x14ac:dyDescent="0.25">
      <c r="A42" t="s">
        <v>29</v>
      </c>
      <c r="B42">
        <v>0</v>
      </c>
      <c r="C42">
        <v>0</v>
      </c>
      <c r="D42">
        <v>0</v>
      </c>
      <c r="E42">
        <v>0</v>
      </c>
      <c r="F42">
        <v>61480.953200698437</v>
      </c>
      <c r="G42">
        <v>0</v>
      </c>
      <c r="H42">
        <v>0</v>
      </c>
      <c r="I42">
        <v>94222.289224739012</v>
      </c>
      <c r="J42">
        <v>0</v>
      </c>
      <c r="K42" s="15">
        <v>0</v>
      </c>
      <c r="L42">
        <v>0</v>
      </c>
      <c r="M42">
        <v>0</v>
      </c>
      <c r="N42">
        <v>0</v>
      </c>
      <c r="O42">
        <v>612134.91355553176</v>
      </c>
      <c r="P42">
        <v>82935.244161358816</v>
      </c>
      <c r="Q42">
        <v>124339.90431596739</v>
      </c>
      <c r="R42">
        <v>0</v>
      </c>
      <c r="S42">
        <v>62445.360309728982</v>
      </c>
    </row>
    <row r="43" spans="1:19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5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30</v>
      </c>
      <c r="B44">
        <v>524934.38320209971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15">
        <v>0</v>
      </c>
      <c r="L44">
        <v>6036745.4068241473</v>
      </c>
      <c r="M44">
        <v>0</v>
      </c>
      <c r="N44">
        <v>503076.39447379916</v>
      </c>
      <c r="O44">
        <v>3183101.5504887654</v>
      </c>
      <c r="P44">
        <v>3193006.9002123144</v>
      </c>
      <c r="Q44">
        <v>2196671.6429154244</v>
      </c>
      <c r="R44">
        <v>2425140.9327183543</v>
      </c>
      <c r="S44">
        <v>343449.4817035094</v>
      </c>
    </row>
    <row r="45" spans="1:19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32</v>
      </c>
      <c r="B46">
        <v>262467.19160104985</v>
      </c>
      <c r="C46">
        <v>0</v>
      </c>
      <c r="D46">
        <v>338204.53973943129</v>
      </c>
      <c r="E46">
        <v>0</v>
      </c>
      <c r="F46">
        <v>92221.429801047634</v>
      </c>
      <c r="G46">
        <v>639763.77952755918</v>
      </c>
      <c r="H46">
        <v>23695.784046102519</v>
      </c>
      <c r="I46">
        <v>117777.86153092375</v>
      </c>
      <c r="J46">
        <v>49212.598425196848</v>
      </c>
      <c r="K46" s="15">
        <v>0</v>
      </c>
      <c r="L46">
        <v>590551.18110236223</v>
      </c>
      <c r="M46">
        <v>53051.692508146087</v>
      </c>
      <c r="N46">
        <v>548810.61215323547</v>
      </c>
      <c r="O46">
        <v>2326112.671511021</v>
      </c>
      <c r="P46">
        <v>0</v>
      </c>
      <c r="Q46">
        <v>1699312.0256515548</v>
      </c>
      <c r="R46">
        <v>1189691.7783146643</v>
      </c>
      <c r="S46">
        <v>249781.44123891593</v>
      </c>
    </row>
    <row r="47" spans="1:19" x14ac:dyDescent="0.25">
      <c r="A47" t="s">
        <v>33</v>
      </c>
      <c r="B47">
        <v>787401.57480314956</v>
      </c>
      <c r="C47">
        <v>7142188.0854252521</v>
      </c>
      <c r="D47">
        <v>59683.154071664343</v>
      </c>
      <c r="E47">
        <v>10498687.664041996</v>
      </c>
      <c r="F47">
        <v>6424759.6094729854</v>
      </c>
      <c r="G47">
        <v>787401.57480314956</v>
      </c>
      <c r="H47">
        <v>13553988.47437064</v>
      </c>
      <c r="I47">
        <v>7655560.9995100442</v>
      </c>
      <c r="J47">
        <v>4995078.7401574804</v>
      </c>
      <c r="K47" s="15">
        <v>103616.58692997284</v>
      </c>
      <c r="L47">
        <v>137073490.81364828</v>
      </c>
      <c r="M47">
        <v>0</v>
      </c>
      <c r="N47">
        <v>32379826.117040884</v>
      </c>
      <c r="O47">
        <v>141403165.03132781</v>
      </c>
      <c r="P47">
        <v>113953025.47770698</v>
      </c>
      <c r="Q47">
        <v>40327575.633145437</v>
      </c>
      <c r="R47">
        <v>6543304.7807306536</v>
      </c>
      <c r="S47">
        <v>41994504.808292739</v>
      </c>
    </row>
    <row r="48" spans="1:19" x14ac:dyDescent="0.25">
      <c r="A48" t="s">
        <v>34</v>
      </c>
      <c r="B48">
        <v>1049868.7664041994</v>
      </c>
      <c r="C48">
        <v>2107530.9104533531</v>
      </c>
      <c r="D48">
        <v>59683.154071664343</v>
      </c>
      <c r="E48">
        <v>1049868.7664041994</v>
      </c>
      <c r="F48">
        <v>952954.77461082558</v>
      </c>
      <c r="G48">
        <v>0</v>
      </c>
      <c r="H48">
        <v>47391.568092205038</v>
      </c>
      <c r="I48">
        <v>753778.31379791209</v>
      </c>
      <c r="J48">
        <v>147637.79527559056</v>
      </c>
      <c r="K48" s="15">
        <v>20723.317385994567</v>
      </c>
      <c r="L48">
        <v>1574803.1496062991</v>
      </c>
      <c r="M48">
        <v>371361.84755702259</v>
      </c>
      <c r="N48">
        <v>2058039.7955746327</v>
      </c>
      <c r="O48">
        <v>3060674.5677776588</v>
      </c>
      <c r="P48">
        <v>2114848.7261146498</v>
      </c>
      <c r="Q48">
        <v>6175548.5810263809</v>
      </c>
      <c r="R48">
        <v>17525075.042096786</v>
      </c>
      <c r="S48">
        <v>2591482.4528537532</v>
      </c>
    </row>
    <row r="49" spans="1:19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23695.784046102519</v>
      </c>
      <c r="I49">
        <v>424000.30151132552</v>
      </c>
      <c r="J49">
        <v>0</v>
      </c>
      <c r="K49" s="15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870379.33021177188</v>
      </c>
      <c r="R49">
        <v>2882714.693608609</v>
      </c>
      <c r="S49">
        <v>780567.00387161225</v>
      </c>
    </row>
    <row r="50" spans="1:19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5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207233.17385994567</v>
      </c>
      <c r="R50">
        <v>0</v>
      </c>
      <c r="S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S97"/>
  <sheetViews>
    <sheetView workbookViewId="0"/>
  </sheetViews>
  <sheetFormatPr baseColWidth="10" defaultRowHeight="15" x14ac:dyDescent="0.25"/>
  <cols>
    <col min="1" max="1" width="20.85546875" bestFit="1" customWidth="1"/>
    <col min="3" max="11" width="11.5703125" bestFit="1" customWidth="1"/>
    <col min="12" max="12" width="12.5703125" bestFit="1" customWidth="1"/>
    <col min="13" max="14" width="11.5703125" bestFit="1" customWidth="1"/>
    <col min="15" max="16" width="12.5703125" bestFit="1" customWidth="1"/>
    <col min="17" max="19" width="11.5703125" bestFit="1" customWidth="1"/>
  </cols>
  <sheetData>
    <row r="1" spans="1:19" x14ac:dyDescent="0.25">
      <c r="A1" t="s">
        <v>37</v>
      </c>
      <c r="B1" t="s">
        <v>97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</row>
    <row r="2" spans="1:19" x14ac:dyDescent="0.25">
      <c r="A2" t="s">
        <v>0</v>
      </c>
      <c r="B2" t="s">
        <v>98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24606.299212598424</v>
      </c>
      <c r="L2" s="11">
        <v>0</v>
      </c>
      <c r="M2" s="11">
        <v>26525.846254073043</v>
      </c>
      <c r="N2" s="11">
        <v>0</v>
      </c>
      <c r="O2" s="11">
        <v>367280.94813331903</v>
      </c>
      <c r="P2" s="11">
        <v>0</v>
      </c>
      <c r="Q2" s="11">
        <v>0</v>
      </c>
      <c r="R2" s="11">
        <v>0</v>
      </c>
      <c r="S2" s="11">
        <v>0</v>
      </c>
    </row>
    <row r="3" spans="1:19" x14ac:dyDescent="0.25">
      <c r="A3" t="s">
        <v>38</v>
      </c>
      <c r="B3" t="s">
        <v>98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122426.98271110635</v>
      </c>
      <c r="P3" s="11">
        <v>0</v>
      </c>
      <c r="Q3" s="11">
        <v>41446.634771989135</v>
      </c>
      <c r="R3" s="11">
        <v>0</v>
      </c>
      <c r="S3" s="11">
        <v>0</v>
      </c>
    </row>
    <row r="4" spans="1:19" x14ac:dyDescent="0.25">
      <c r="A4" t="s">
        <v>1</v>
      </c>
      <c r="B4" t="s">
        <v>98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1181102.3622047245</v>
      </c>
      <c r="M4" s="11">
        <v>0</v>
      </c>
      <c r="N4" s="11">
        <v>0</v>
      </c>
      <c r="O4" s="11">
        <v>489707.9308444254</v>
      </c>
      <c r="P4" s="11">
        <v>414676.22080679401</v>
      </c>
      <c r="Q4" s="11">
        <v>2445351.4515473591</v>
      </c>
      <c r="R4" s="11">
        <v>0</v>
      </c>
      <c r="S4" s="11">
        <v>936680.4046459347</v>
      </c>
    </row>
    <row r="5" spans="1:19" x14ac:dyDescent="0.25">
      <c r="A5" t="s">
        <v>2</v>
      </c>
      <c r="B5" t="s">
        <v>98</v>
      </c>
      <c r="C5" s="11">
        <v>0</v>
      </c>
      <c r="D5" s="11">
        <v>0</v>
      </c>
      <c r="E5" s="11">
        <v>0</v>
      </c>
      <c r="F5" s="11">
        <v>0</v>
      </c>
      <c r="G5" s="11">
        <v>30740.476600349219</v>
      </c>
      <c r="H5" s="11">
        <v>98425.196850393695</v>
      </c>
      <c r="I5" s="11">
        <v>0</v>
      </c>
      <c r="J5" s="11">
        <v>0</v>
      </c>
      <c r="K5" s="11">
        <v>0</v>
      </c>
      <c r="L5" s="11">
        <v>590551.18110236223</v>
      </c>
      <c r="M5" s="11">
        <v>0</v>
      </c>
      <c r="N5" s="11">
        <v>0</v>
      </c>
      <c r="O5" s="11">
        <v>367280.94813331903</v>
      </c>
      <c r="P5" s="11">
        <v>82935.244161358816</v>
      </c>
      <c r="Q5" s="11">
        <v>0</v>
      </c>
      <c r="R5" s="11">
        <v>91514.752178051087</v>
      </c>
      <c r="S5" s="11">
        <v>0</v>
      </c>
    </row>
    <row r="6" spans="1:19" x14ac:dyDescent="0.25">
      <c r="A6" t="s">
        <v>3</v>
      </c>
      <c r="B6" t="s">
        <v>98</v>
      </c>
      <c r="C6" s="11">
        <v>0</v>
      </c>
      <c r="D6" s="11">
        <v>0</v>
      </c>
      <c r="E6" s="11">
        <v>0</v>
      </c>
      <c r="F6" s="11">
        <v>0</v>
      </c>
      <c r="G6" s="11">
        <v>184442.85960209527</v>
      </c>
      <c r="H6" s="11">
        <v>0</v>
      </c>
      <c r="I6" s="11">
        <v>47391.568092205038</v>
      </c>
      <c r="J6" s="11">
        <v>0</v>
      </c>
      <c r="K6" s="11">
        <v>49212.598425196848</v>
      </c>
      <c r="L6" s="11">
        <v>262467.19160104985</v>
      </c>
      <c r="M6" s="11">
        <v>0</v>
      </c>
      <c r="N6" s="11">
        <v>228671.08839718145</v>
      </c>
      <c r="O6" s="11">
        <v>0</v>
      </c>
      <c r="P6" s="11">
        <v>0</v>
      </c>
      <c r="Q6" s="11">
        <v>0</v>
      </c>
      <c r="R6" s="11">
        <v>457573.76089025557</v>
      </c>
      <c r="S6" s="11">
        <v>0</v>
      </c>
    </row>
    <row r="7" spans="1:19" x14ac:dyDescent="0.25">
      <c r="A7" t="s">
        <v>39</v>
      </c>
      <c r="B7" t="s">
        <v>98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1692166.0541391424</v>
      </c>
      <c r="O7" s="11">
        <v>5509214.2219997859</v>
      </c>
      <c r="P7" s="11">
        <v>82935.244161358816</v>
      </c>
      <c r="Q7" s="11">
        <v>8413666.8587137945</v>
      </c>
      <c r="R7" s="11">
        <v>7870268.6873123962</v>
      </c>
      <c r="S7" s="11">
        <v>0</v>
      </c>
    </row>
    <row r="8" spans="1:19" x14ac:dyDescent="0.25">
      <c r="A8" t="s">
        <v>4</v>
      </c>
      <c r="B8" t="s">
        <v>98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</row>
    <row r="9" spans="1:19" x14ac:dyDescent="0.25">
      <c r="A9" t="s">
        <v>5</v>
      </c>
      <c r="B9" t="s">
        <v>98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23695.784046102519</v>
      </c>
      <c r="J9" s="11">
        <v>23555.572306184753</v>
      </c>
      <c r="K9" s="11">
        <v>0</v>
      </c>
      <c r="L9" s="11">
        <v>0</v>
      </c>
      <c r="M9" s="11">
        <v>0</v>
      </c>
      <c r="N9" s="11">
        <v>45734.217679436282</v>
      </c>
      <c r="O9" s="11">
        <v>612134.91355553176</v>
      </c>
      <c r="P9" s="11">
        <v>124402.86624203823</v>
      </c>
      <c r="Q9" s="11">
        <v>331573.07817591308</v>
      </c>
      <c r="R9" s="11">
        <v>411816.38480122993</v>
      </c>
      <c r="S9" s="11">
        <v>62445.360309728982</v>
      </c>
    </row>
    <row r="10" spans="1:19" x14ac:dyDescent="0.25">
      <c r="A10" t="s">
        <v>6</v>
      </c>
      <c r="B10" t="s">
        <v>98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23695.784046102519</v>
      </c>
      <c r="J10" s="11">
        <v>0</v>
      </c>
      <c r="K10" s="11">
        <v>0</v>
      </c>
      <c r="L10" s="11">
        <v>65616.797900262463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</row>
    <row r="11" spans="1:19" x14ac:dyDescent="0.25">
      <c r="A11" t="s">
        <v>7</v>
      </c>
      <c r="B11" t="s">
        <v>98</v>
      </c>
      <c r="C11" s="11">
        <v>0</v>
      </c>
      <c r="D11" s="11">
        <v>117085.05058074187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</row>
    <row r="12" spans="1:19" x14ac:dyDescent="0.25">
      <c r="A12" t="s">
        <v>8</v>
      </c>
      <c r="B12" t="s">
        <v>98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</row>
    <row r="13" spans="1:19" x14ac:dyDescent="0.25">
      <c r="A13" t="s">
        <v>9</v>
      </c>
      <c r="B13" t="s">
        <v>98</v>
      </c>
      <c r="C13" s="11">
        <v>656167.97900262475</v>
      </c>
      <c r="D13" s="11">
        <v>3395466.4668415138</v>
      </c>
      <c r="E13" s="11">
        <v>99471.923452773917</v>
      </c>
      <c r="F13" s="11">
        <v>2755905.511811024</v>
      </c>
      <c r="G13" s="11">
        <v>3996261.9580453979</v>
      </c>
      <c r="H13" s="11">
        <v>344488.18897637801</v>
      </c>
      <c r="I13" s="11">
        <v>4502198.9687594781</v>
      </c>
      <c r="J13" s="11">
        <v>871556.17532883584</v>
      </c>
      <c r="K13" s="11">
        <v>1131889.7637795277</v>
      </c>
      <c r="L13" s="11">
        <v>40944881.889763787</v>
      </c>
      <c r="M13" s="11">
        <v>238732.61628665737</v>
      </c>
      <c r="N13" s="11">
        <v>1417760.7480625247</v>
      </c>
      <c r="O13" s="11">
        <v>30974026.625909906</v>
      </c>
      <c r="P13" s="11">
        <v>11030387.473460723</v>
      </c>
      <c r="Q13" s="11">
        <v>4724916.3640067615</v>
      </c>
      <c r="R13" s="11">
        <v>3340288.4544988652</v>
      </c>
      <c r="S13" s="11">
        <v>3715498.9384288741</v>
      </c>
    </row>
    <row r="14" spans="1:19" x14ac:dyDescent="0.25">
      <c r="A14" t="s">
        <v>10</v>
      </c>
      <c r="B14" t="s">
        <v>98</v>
      </c>
      <c r="C14" s="11">
        <v>262467.19160104985</v>
      </c>
      <c r="D14" s="11">
        <v>351255.15174222557</v>
      </c>
      <c r="E14" s="11">
        <v>0</v>
      </c>
      <c r="F14" s="11">
        <v>0</v>
      </c>
      <c r="G14" s="11">
        <v>276664.28940314293</v>
      </c>
      <c r="H14" s="11">
        <v>0</v>
      </c>
      <c r="I14" s="11">
        <v>213262.05641492264</v>
      </c>
      <c r="J14" s="11">
        <v>329778.01228658657</v>
      </c>
      <c r="K14" s="11">
        <v>0</v>
      </c>
      <c r="L14" s="11">
        <v>590551.18110236223</v>
      </c>
      <c r="M14" s="11">
        <v>79577.538762219134</v>
      </c>
      <c r="N14" s="11">
        <v>3109926.8022016673</v>
      </c>
      <c r="O14" s="11">
        <v>1346696.8098221698</v>
      </c>
      <c r="P14" s="11">
        <v>622014.33121019113</v>
      </c>
      <c r="Q14" s="11">
        <v>5346615.8855865989</v>
      </c>
      <c r="R14" s="11">
        <v>11119042.38963321</v>
      </c>
      <c r="S14" s="11">
        <v>1248907.2061945798</v>
      </c>
    </row>
    <row r="15" spans="1:19" x14ac:dyDescent="0.25">
      <c r="A15" t="s">
        <v>40</v>
      </c>
      <c r="B15" t="s">
        <v>98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365873.74143549026</v>
      </c>
      <c r="O15" s="11">
        <v>0</v>
      </c>
      <c r="P15" s="11">
        <v>0</v>
      </c>
      <c r="Q15" s="11">
        <v>0</v>
      </c>
      <c r="R15" s="11">
        <v>0</v>
      </c>
      <c r="S15" s="11">
        <v>31222.680154864491</v>
      </c>
    </row>
    <row r="16" spans="1:19" x14ac:dyDescent="0.25">
      <c r="A16" t="s">
        <v>11</v>
      </c>
      <c r="B16" t="s">
        <v>98</v>
      </c>
      <c r="C16" s="11">
        <v>0</v>
      </c>
      <c r="D16" s="11">
        <v>0</v>
      </c>
      <c r="E16" s="11">
        <v>0</v>
      </c>
      <c r="F16" s="11">
        <v>0</v>
      </c>
      <c r="G16" s="11">
        <v>30740.476600349219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207338.110403397</v>
      </c>
      <c r="Q16" s="11">
        <v>0</v>
      </c>
      <c r="R16" s="11">
        <v>0</v>
      </c>
      <c r="S16" s="11">
        <v>0</v>
      </c>
    </row>
    <row r="17" spans="1:19" x14ac:dyDescent="0.25">
      <c r="A17" t="s">
        <v>41</v>
      </c>
      <c r="B17" t="s">
        <v>98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124339.90431596739</v>
      </c>
      <c r="R17" s="11">
        <v>91514.752178051087</v>
      </c>
      <c r="S17" s="11">
        <v>0</v>
      </c>
    </row>
    <row r="18" spans="1:19" x14ac:dyDescent="0.25">
      <c r="A18" t="s">
        <v>12</v>
      </c>
      <c r="B18" t="s">
        <v>98</v>
      </c>
      <c r="C18" s="11">
        <v>0</v>
      </c>
      <c r="D18" s="11">
        <v>234170.10116148373</v>
      </c>
      <c r="E18" s="11">
        <v>0</v>
      </c>
      <c r="F18" s="11">
        <v>262467.19160104985</v>
      </c>
      <c r="G18" s="11">
        <v>276664.28940314293</v>
      </c>
      <c r="H18" s="11">
        <v>0</v>
      </c>
      <c r="I18" s="11">
        <v>94783.136184410076</v>
      </c>
      <c r="J18" s="11">
        <v>117777.86153092375</v>
      </c>
      <c r="K18" s="11">
        <v>98425.196850393695</v>
      </c>
      <c r="L18" s="11">
        <v>65616.797900262463</v>
      </c>
      <c r="M18" s="11">
        <v>79577.538762219134</v>
      </c>
      <c r="N18" s="11">
        <v>320139.523756054</v>
      </c>
      <c r="O18" s="11">
        <v>0</v>
      </c>
      <c r="P18" s="11">
        <v>663481.95329087053</v>
      </c>
      <c r="Q18" s="11">
        <v>0</v>
      </c>
      <c r="R18" s="11">
        <v>1418478.6587597919</v>
      </c>
      <c r="S18" s="11">
        <v>405894.84201323841</v>
      </c>
    </row>
    <row r="19" spans="1:19" x14ac:dyDescent="0.25">
      <c r="A19" t="s">
        <v>13</v>
      </c>
      <c r="B19" t="s">
        <v>98</v>
      </c>
      <c r="C19" s="11">
        <v>0</v>
      </c>
      <c r="D19" s="11">
        <v>0</v>
      </c>
      <c r="E19" s="11">
        <v>0</v>
      </c>
      <c r="F19" s="11">
        <v>262467.19160104985</v>
      </c>
      <c r="G19" s="11">
        <v>0</v>
      </c>
      <c r="H19" s="11">
        <v>295275.59055118111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</row>
    <row r="20" spans="1:19" x14ac:dyDescent="0.25">
      <c r="A20" t="s">
        <v>14</v>
      </c>
      <c r="B20" t="s">
        <v>98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</row>
    <row r="21" spans="1:19" x14ac:dyDescent="0.25">
      <c r="A21" t="s">
        <v>15</v>
      </c>
      <c r="B21" t="s">
        <v>98</v>
      </c>
      <c r="C21" s="11">
        <v>0</v>
      </c>
      <c r="D21" s="11">
        <v>0</v>
      </c>
      <c r="E21" s="11">
        <v>19894.384690554783</v>
      </c>
      <c r="F21" s="11">
        <v>787401.57480314956</v>
      </c>
      <c r="G21" s="11">
        <v>61480.953200698437</v>
      </c>
      <c r="H21" s="11">
        <v>295275.59055118111</v>
      </c>
      <c r="I21" s="11">
        <v>0</v>
      </c>
      <c r="J21" s="11">
        <v>70666.716918554259</v>
      </c>
      <c r="K21" s="11">
        <v>98425.196850393695</v>
      </c>
      <c r="L21" s="11">
        <v>131233.59580052493</v>
      </c>
      <c r="M21" s="11">
        <v>0</v>
      </c>
      <c r="N21" s="11">
        <v>0</v>
      </c>
      <c r="O21" s="11">
        <v>0</v>
      </c>
      <c r="P21" s="11">
        <v>124402.86624203823</v>
      </c>
      <c r="Q21" s="11">
        <v>0</v>
      </c>
      <c r="R21" s="11">
        <v>274544.25653415325</v>
      </c>
      <c r="S21" s="11">
        <v>0</v>
      </c>
    </row>
    <row r="22" spans="1:19" x14ac:dyDescent="0.25">
      <c r="A22" t="s">
        <v>16</v>
      </c>
      <c r="B22" t="s">
        <v>98</v>
      </c>
      <c r="C22" s="11">
        <v>0</v>
      </c>
      <c r="D22" s="11">
        <v>0</v>
      </c>
      <c r="E22" s="11">
        <v>0</v>
      </c>
      <c r="F22" s="11">
        <v>0</v>
      </c>
      <c r="G22" s="11">
        <v>30740.476600349219</v>
      </c>
      <c r="H22" s="11">
        <v>0</v>
      </c>
      <c r="I22" s="11">
        <v>0</v>
      </c>
      <c r="J22" s="11">
        <v>47111.144612369506</v>
      </c>
      <c r="K22" s="11">
        <v>24606.299212598424</v>
      </c>
      <c r="L22" s="11">
        <v>328083.98950131238</v>
      </c>
      <c r="M22" s="11">
        <v>0</v>
      </c>
      <c r="N22" s="11">
        <v>0</v>
      </c>
      <c r="O22" s="11">
        <v>244853.9654222127</v>
      </c>
      <c r="P22" s="11">
        <v>0</v>
      </c>
      <c r="Q22" s="11">
        <v>82893.269543978269</v>
      </c>
      <c r="R22" s="11">
        <v>1372721.2826707666</v>
      </c>
      <c r="S22" s="11">
        <v>93668.040464593476</v>
      </c>
    </row>
    <row r="23" spans="1:19" x14ac:dyDescent="0.25">
      <c r="A23" t="s">
        <v>17</v>
      </c>
      <c r="B23" t="s">
        <v>98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24606.299212598424</v>
      </c>
      <c r="L23" s="11">
        <v>196850.39370078739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</row>
    <row r="24" spans="1:19" x14ac:dyDescent="0.25">
      <c r="A24" t="s">
        <v>18</v>
      </c>
      <c r="B24" t="s">
        <v>98</v>
      </c>
      <c r="C24" s="11">
        <v>0</v>
      </c>
      <c r="D24" s="11">
        <v>0</v>
      </c>
      <c r="E24" s="11">
        <v>0</v>
      </c>
      <c r="F24" s="11">
        <v>656167.97900262475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</row>
    <row r="25" spans="1:19" x14ac:dyDescent="0.25">
      <c r="A25" t="s">
        <v>19</v>
      </c>
      <c r="B25" t="s">
        <v>98</v>
      </c>
      <c r="C25" s="11">
        <v>0</v>
      </c>
      <c r="D25" s="11">
        <v>117085.05058074187</v>
      </c>
      <c r="E25" s="11">
        <v>19894.384690554783</v>
      </c>
      <c r="F25" s="11">
        <v>131233.59580052493</v>
      </c>
      <c r="G25" s="11">
        <v>30740.476600349219</v>
      </c>
      <c r="H25" s="11">
        <v>0</v>
      </c>
      <c r="I25" s="11">
        <v>0</v>
      </c>
      <c r="J25" s="11">
        <v>23555.572306184753</v>
      </c>
      <c r="K25" s="11">
        <v>49212.598425196848</v>
      </c>
      <c r="L25" s="11">
        <v>328083.98950131238</v>
      </c>
      <c r="M25" s="11">
        <v>0</v>
      </c>
      <c r="N25" s="11">
        <v>91468.435358872564</v>
      </c>
      <c r="O25" s="11">
        <v>367280.94813331903</v>
      </c>
      <c r="P25" s="11">
        <v>207338.110403397</v>
      </c>
      <c r="Q25" s="11">
        <v>207233.17385994567</v>
      </c>
      <c r="R25" s="11">
        <v>915147.52178051113</v>
      </c>
      <c r="S25" s="11">
        <v>62445.360309728982</v>
      </c>
    </row>
    <row r="26" spans="1:19" x14ac:dyDescent="0.25">
      <c r="A26" t="s">
        <v>20</v>
      </c>
      <c r="B26" t="s">
        <v>98</v>
      </c>
      <c r="C26" s="11">
        <v>0</v>
      </c>
      <c r="D26" s="11">
        <v>0</v>
      </c>
      <c r="E26" s="11">
        <v>0</v>
      </c>
      <c r="F26" s="11">
        <v>0</v>
      </c>
      <c r="G26" s="11">
        <v>153702.38300174606</v>
      </c>
      <c r="H26" s="11">
        <v>0</v>
      </c>
      <c r="I26" s="11">
        <v>47391.568092205038</v>
      </c>
      <c r="J26" s="11">
        <v>0</v>
      </c>
      <c r="K26" s="11">
        <v>0</v>
      </c>
      <c r="L26" s="11">
        <v>262467.19160104985</v>
      </c>
      <c r="M26" s="11">
        <v>0</v>
      </c>
      <c r="N26" s="11">
        <v>2332445.1016512504</v>
      </c>
      <c r="O26" s="11">
        <v>1224269.8271110635</v>
      </c>
      <c r="P26" s="11">
        <v>456143.84288747347</v>
      </c>
      <c r="Q26" s="11">
        <v>1906545.1995115005</v>
      </c>
      <c r="R26" s="11">
        <v>6039973.6437513726</v>
      </c>
      <c r="S26" s="11">
        <v>686898.9634070188</v>
      </c>
    </row>
    <row r="27" spans="1:19" x14ac:dyDescent="0.25">
      <c r="A27" t="s">
        <v>21</v>
      </c>
      <c r="B27" t="s">
        <v>98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1143355.441985907</v>
      </c>
      <c r="O27" s="11">
        <v>0</v>
      </c>
      <c r="P27" s="11">
        <v>0</v>
      </c>
      <c r="Q27" s="11">
        <v>331573.07817591308</v>
      </c>
      <c r="R27" s="11">
        <v>0</v>
      </c>
      <c r="S27" s="11">
        <v>0</v>
      </c>
    </row>
    <row r="28" spans="1:19" x14ac:dyDescent="0.25">
      <c r="A28" t="s">
        <v>22</v>
      </c>
      <c r="B28" t="s">
        <v>98</v>
      </c>
      <c r="C28" s="11">
        <v>0</v>
      </c>
      <c r="D28" s="11">
        <v>0</v>
      </c>
      <c r="E28" s="11">
        <v>0</v>
      </c>
      <c r="F28" s="11">
        <v>0</v>
      </c>
      <c r="G28" s="11">
        <v>61480.953200698437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</row>
    <row r="29" spans="1:19" x14ac:dyDescent="0.25">
      <c r="A29" t="s">
        <v>23</v>
      </c>
      <c r="B29" t="s">
        <v>98</v>
      </c>
      <c r="C29" s="11">
        <v>131233.59580052493</v>
      </c>
      <c r="D29" s="11">
        <v>0</v>
      </c>
      <c r="E29" s="11">
        <v>0</v>
      </c>
      <c r="F29" s="11">
        <v>524934.38320209971</v>
      </c>
      <c r="G29" s="11">
        <v>0</v>
      </c>
      <c r="H29" s="11">
        <v>147637.79527559056</v>
      </c>
      <c r="I29" s="11">
        <v>0</v>
      </c>
      <c r="J29" s="11">
        <v>0</v>
      </c>
      <c r="K29" s="11">
        <v>73818.897637795279</v>
      </c>
      <c r="L29" s="11">
        <v>131233.59580052493</v>
      </c>
      <c r="M29" s="11">
        <v>0</v>
      </c>
      <c r="N29" s="11">
        <v>1006152.7889475983</v>
      </c>
      <c r="O29" s="11">
        <v>1469123.7925332761</v>
      </c>
      <c r="P29" s="11">
        <v>207338.110403397</v>
      </c>
      <c r="Q29" s="11">
        <v>621699.52157983696</v>
      </c>
      <c r="R29" s="11">
        <v>549088.51306830649</v>
      </c>
      <c r="S29" s="11">
        <v>249781.44123891593</v>
      </c>
    </row>
    <row r="30" spans="1:19" x14ac:dyDescent="0.25">
      <c r="A30" t="s">
        <v>24</v>
      </c>
      <c r="B30" t="s">
        <v>98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</row>
    <row r="31" spans="1:19" x14ac:dyDescent="0.25">
      <c r="A31" t="s">
        <v>25</v>
      </c>
      <c r="B31" t="s">
        <v>98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26525.846254073043</v>
      </c>
      <c r="N31" s="11">
        <v>45734.217679436282</v>
      </c>
      <c r="O31" s="11">
        <v>0</v>
      </c>
      <c r="P31" s="11">
        <v>124402.86624203823</v>
      </c>
      <c r="Q31" s="11">
        <v>207233.17385994567</v>
      </c>
      <c r="R31" s="11">
        <v>228786.88044512778</v>
      </c>
      <c r="S31" s="11">
        <v>0</v>
      </c>
    </row>
    <row r="32" spans="1:19" x14ac:dyDescent="0.25">
      <c r="A32" t="s">
        <v>26</v>
      </c>
      <c r="B32" t="s">
        <v>98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262467.19160104985</v>
      </c>
      <c r="M32" s="11">
        <v>0</v>
      </c>
      <c r="N32" s="11">
        <v>1372026.5303830886</v>
      </c>
      <c r="O32" s="11">
        <v>856988.87897774449</v>
      </c>
      <c r="P32" s="11">
        <v>414676.22080679401</v>
      </c>
      <c r="Q32" s="11">
        <v>7004481.2764661657</v>
      </c>
      <c r="R32" s="11">
        <v>2425140.9327183543</v>
      </c>
      <c r="S32" s="11">
        <v>281004.12139378046</v>
      </c>
    </row>
    <row r="33" spans="1:19" x14ac:dyDescent="0.25">
      <c r="A33" t="s">
        <v>42</v>
      </c>
      <c r="B33" t="s">
        <v>98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</row>
    <row r="34" spans="1:19" x14ac:dyDescent="0.25">
      <c r="A34" t="s">
        <v>27</v>
      </c>
      <c r="B34" t="s">
        <v>98</v>
      </c>
      <c r="C34" s="11">
        <v>0</v>
      </c>
      <c r="D34" s="11">
        <v>0</v>
      </c>
      <c r="E34" s="11">
        <v>0</v>
      </c>
      <c r="F34" s="11">
        <v>262467.19160104985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196850.39370078739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137272.12826707662</v>
      </c>
      <c r="S34" s="11">
        <v>93668.040464593476</v>
      </c>
    </row>
    <row r="35" spans="1:19" x14ac:dyDescent="0.25">
      <c r="A35" t="s">
        <v>43</v>
      </c>
      <c r="B35" t="s">
        <v>98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869390.14569148549</v>
      </c>
      <c r="S35" s="11">
        <v>0</v>
      </c>
    </row>
    <row r="36" spans="1:19" x14ac:dyDescent="0.25">
      <c r="A36" t="s">
        <v>44</v>
      </c>
      <c r="B36" t="s">
        <v>98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320301.63262317888</v>
      </c>
      <c r="S36" s="11">
        <v>0</v>
      </c>
    </row>
    <row r="37" spans="1:19" x14ac:dyDescent="0.25">
      <c r="A37" t="s">
        <v>45</v>
      </c>
      <c r="B37" t="s">
        <v>98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41467.622080679408</v>
      </c>
      <c r="Q37" s="11">
        <v>0</v>
      </c>
      <c r="R37" s="11">
        <v>0</v>
      </c>
      <c r="S37" s="11">
        <v>0</v>
      </c>
    </row>
    <row r="38" spans="1:19" x14ac:dyDescent="0.25">
      <c r="A38" t="s">
        <v>46</v>
      </c>
      <c r="B38" t="s">
        <v>98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45734.217679436282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</row>
    <row r="39" spans="1:19" x14ac:dyDescent="0.25">
      <c r="A39" t="s">
        <v>28</v>
      </c>
      <c r="B39" t="s">
        <v>98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640279.04751210799</v>
      </c>
      <c r="O39" s="11">
        <v>244853.9654222127</v>
      </c>
      <c r="P39" s="11">
        <v>82935.244161358816</v>
      </c>
      <c r="Q39" s="11">
        <v>207233.17385994567</v>
      </c>
      <c r="R39" s="11">
        <v>411816.38480122993</v>
      </c>
      <c r="S39" s="11">
        <v>62445.360309728982</v>
      </c>
    </row>
    <row r="40" spans="1:19" x14ac:dyDescent="0.25">
      <c r="A40" t="s">
        <v>47</v>
      </c>
      <c r="B40" t="s">
        <v>98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82893.269543978269</v>
      </c>
      <c r="R40" s="11">
        <v>0</v>
      </c>
      <c r="S40" s="11">
        <v>0</v>
      </c>
    </row>
    <row r="41" spans="1:19" x14ac:dyDescent="0.25">
      <c r="A41" t="s">
        <v>29</v>
      </c>
      <c r="B41" t="s">
        <v>98</v>
      </c>
      <c r="C41" s="11">
        <v>0</v>
      </c>
      <c r="D41" s="11">
        <v>0</v>
      </c>
      <c r="E41" s="11">
        <v>0</v>
      </c>
      <c r="F41" s="11">
        <v>0</v>
      </c>
      <c r="G41" s="11">
        <v>61480.953200698437</v>
      </c>
      <c r="H41" s="11">
        <v>0</v>
      </c>
      <c r="I41" s="11">
        <v>0</v>
      </c>
      <c r="J41" s="11">
        <v>94222.289224739012</v>
      </c>
      <c r="K41" s="11">
        <v>0</v>
      </c>
      <c r="L41" s="11">
        <v>0</v>
      </c>
      <c r="M41" s="11">
        <v>0</v>
      </c>
      <c r="N41" s="11">
        <v>0</v>
      </c>
      <c r="O41" s="11">
        <v>612134.91355553176</v>
      </c>
      <c r="P41" s="11">
        <v>82935.244161358816</v>
      </c>
      <c r="Q41" s="11">
        <v>124339.90431596739</v>
      </c>
      <c r="R41" s="11">
        <v>0</v>
      </c>
      <c r="S41" s="11">
        <v>62445.360309728982</v>
      </c>
    </row>
    <row r="42" spans="1:19" x14ac:dyDescent="0.25">
      <c r="A42" t="s">
        <v>48</v>
      </c>
      <c r="B42" t="s">
        <v>98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</row>
    <row r="43" spans="1:19" x14ac:dyDescent="0.25">
      <c r="A43" t="s">
        <v>30</v>
      </c>
      <c r="B43" t="s">
        <v>98</v>
      </c>
      <c r="C43" s="11">
        <v>524934.38320209971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6036745.4068241473</v>
      </c>
      <c r="M43" s="11">
        <v>0</v>
      </c>
      <c r="N43" s="11">
        <v>503076.39447379916</v>
      </c>
      <c r="O43" s="11">
        <v>3183101.5504887654</v>
      </c>
      <c r="P43" s="11">
        <v>3193006.9002123144</v>
      </c>
      <c r="Q43" s="11">
        <v>2196671.6429154244</v>
      </c>
      <c r="R43" s="11">
        <v>2425140.9327183543</v>
      </c>
      <c r="S43" s="11">
        <v>343449.4817035094</v>
      </c>
    </row>
    <row r="44" spans="1:19" x14ac:dyDescent="0.25">
      <c r="A44" t="s">
        <v>31</v>
      </c>
      <c r="B44" t="s">
        <v>98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</row>
    <row r="45" spans="1:19" x14ac:dyDescent="0.25">
      <c r="A45" t="s">
        <v>32</v>
      </c>
      <c r="B45" t="s">
        <v>98</v>
      </c>
      <c r="C45" s="11">
        <v>262467.19160104985</v>
      </c>
      <c r="D45" s="11">
        <v>0</v>
      </c>
      <c r="E45" s="11">
        <v>338204.53973943129</v>
      </c>
      <c r="F45" s="11">
        <v>0</v>
      </c>
      <c r="G45" s="11">
        <v>92221.429801047634</v>
      </c>
      <c r="H45" s="11">
        <v>639763.77952755918</v>
      </c>
      <c r="I45" s="11">
        <v>23695.784046102519</v>
      </c>
      <c r="J45" s="11">
        <v>117777.86153092375</v>
      </c>
      <c r="K45" s="11">
        <v>49212.598425196848</v>
      </c>
      <c r="L45" s="11">
        <v>590551.18110236223</v>
      </c>
      <c r="M45" s="11">
        <v>53051.692508146087</v>
      </c>
      <c r="N45" s="11">
        <v>548810.61215323547</v>
      </c>
      <c r="O45" s="11">
        <v>2326112.671511021</v>
      </c>
      <c r="P45" s="11">
        <v>0</v>
      </c>
      <c r="Q45" s="11">
        <v>1699312.0256515548</v>
      </c>
      <c r="R45" s="11">
        <v>1189691.7783146643</v>
      </c>
      <c r="S45" s="11">
        <v>249781.44123891593</v>
      </c>
    </row>
    <row r="46" spans="1:19" x14ac:dyDescent="0.25">
      <c r="A46" t="s">
        <v>33</v>
      </c>
      <c r="B46" t="s">
        <v>98</v>
      </c>
      <c r="C46" s="11">
        <v>787401.57480314956</v>
      </c>
      <c r="D46" s="11">
        <v>7142188.0854252521</v>
      </c>
      <c r="E46" s="11">
        <v>59683.154071664343</v>
      </c>
      <c r="F46" s="11">
        <v>10498687.664041996</v>
      </c>
      <c r="G46" s="11">
        <v>6424759.6094729854</v>
      </c>
      <c r="H46" s="11">
        <v>787401.57480314956</v>
      </c>
      <c r="I46" s="11">
        <v>13553988.47437064</v>
      </c>
      <c r="J46" s="11">
        <v>7655560.9995100442</v>
      </c>
      <c r="K46" s="11">
        <v>4995078.7401574804</v>
      </c>
      <c r="L46" s="11">
        <v>137073490.81364828</v>
      </c>
      <c r="M46" s="11">
        <v>0</v>
      </c>
      <c r="N46" s="11">
        <v>32379826.117040884</v>
      </c>
      <c r="O46" s="11">
        <v>141403165.03132781</v>
      </c>
      <c r="P46" s="11">
        <v>113953025.47770698</v>
      </c>
      <c r="Q46" s="11">
        <v>40327575.633145437</v>
      </c>
      <c r="R46" s="11">
        <v>6543304.7807306536</v>
      </c>
      <c r="S46" s="11">
        <v>41994504.808292739</v>
      </c>
    </row>
    <row r="47" spans="1:19" x14ac:dyDescent="0.25">
      <c r="A47" t="s">
        <v>34</v>
      </c>
      <c r="B47" t="s">
        <v>98</v>
      </c>
      <c r="C47" s="11">
        <v>1049868.7664041994</v>
      </c>
      <c r="D47" s="11">
        <v>2107530.9104533531</v>
      </c>
      <c r="E47" s="11">
        <v>59683.154071664343</v>
      </c>
      <c r="F47" s="11">
        <v>1049868.7664041994</v>
      </c>
      <c r="G47" s="11">
        <v>952954.77461082558</v>
      </c>
      <c r="H47" s="11">
        <v>0</v>
      </c>
      <c r="I47" s="11">
        <v>47391.568092205038</v>
      </c>
      <c r="J47" s="11">
        <v>753778.31379791209</v>
      </c>
      <c r="K47" s="11">
        <v>147637.79527559056</v>
      </c>
      <c r="L47" s="11">
        <v>1574803.1496062991</v>
      </c>
      <c r="M47" s="11">
        <v>371361.84755702259</v>
      </c>
      <c r="N47" s="11">
        <v>2058039.7955746327</v>
      </c>
      <c r="O47" s="11">
        <v>3060674.5677776588</v>
      </c>
      <c r="P47" s="11">
        <v>2114848.7261146498</v>
      </c>
      <c r="Q47" s="11">
        <v>6175548.5810263809</v>
      </c>
      <c r="R47" s="11">
        <v>17525075.042096786</v>
      </c>
      <c r="S47" s="11">
        <v>2591482.4528537532</v>
      </c>
    </row>
    <row r="48" spans="1:19" x14ac:dyDescent="0.25">
      <c r="A48" t="s">
        <v>35</v>
      </c>
      <c r="B48" t="s">
        <v>98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23695.784046102519</v>
      </c>
      <c r="J48" s="11">
        <v>424000.30151132552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870379.33021177188</v>
      </c>
      <c r="R48" s="11">
        <v>2882714.693608609</v>
      </c>
      <c r="S48" s="11">
        <v>780567.00387161225</v>
      </c>
    </row>
    <row r="49" spans="1:19" x14ac:dyDescent="0.25">
      <c r="A49" t="s">
        <v>36</v>
      </c>
      <c r="B49" t="s">
        <v>98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207233.17385994567</v>
      </c>
      <c r="R49" s="11">
        <v>0</v>
      </c>
      <c r="S49" s="11">
        <v>0</v>
      </c>
    </row>
    <row r="50" spans="1:19" x14ac:dyDescent="0.25">
      <c r="A50" t="s">
        <v>0</v>
      </c>
      <c r="B50" t="s">
        <v>99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27557.319223985894</v>
      </c>
      <c r="P50" s="11">
        <v>55262.179695985506</v>
      </c>
      <c r="Q50" s="11">
        <v>0</v>
      </c>
      <c r="R50" s="11">
        <v>0</v>
      </c>
      <c r="S50" s="11">
        <v>0</v>
      </c>
    </row>
    <row r="51" spans="1:19" x14ac:dyDescent="0.25">
      <c r="A51" t="s">
        <v>38</v>
      </c>
      <c r="B51" t="s">
        <v>99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</row>
    <row r="52" spans="1:19" x14ac:dyDescent="0.25">
      <c r="A52" t="s">
        <v>1</v>
      </c>
      <c r="B52" t="s">
        <v>99</v>
      </c>
      <c r="C52" s="11">
        <v>103399.78492844735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176928.52087756546</v>
      </c>
      <c r="M52" s="11">
        <v>0</v>
      </c>
      <c r="N52" s="11">
        <v>278521.38566776697</v>
      </c>
      <c r="O52" s="11">
        <v>0</v>
      </c>
      <c r="P52" s="11">
        <v>331573.07817591302</v>
      </c>
      <c r="Q52" s="11">
        <v>0</v>
      </c>
      <c r="R52" s="11">
        <v>0</v>
      </c>
      <c r="S52" s="11">
        <v>199044.58598726115</v>
      </c>
    </row>
    <row r="53" spans="1:19" x14ac:dyDescent="0.25">
      <c r="A53" t="s">
        <v>2</v>
      </c>
      <c r="B53" t="s">
        <v>99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78740.157480314956</v>
      </c>
      <c r="I53" s="11">
        <v>0</v>
      </c>
      <c r="J53" s="11">
        <v>0</v>
      </c>
      <c r="K53" s="11">
        <v>0</v>
      </c>
      <c r="L53" s="11">
        <v>88464.26043878273</v>
      </c>
      <c r="M53" s="11">
        <v>26539.278131634819</v>
      </c>
      <c r="N53" s="11">
        <v>0</v>
      </c>
      <c r="O53" s="11">
        <v>0</v>
      </c>
      <c r="P53" s="11">
        <v>0</v>
      </c>
      <c r="Q53" s="11">
        <v>0</v>
      </c>
      <c r="R53" s="11">
        <v>298415.77035832172</v>
      </c>
      <c r="S53" s="11">
        <v>0</v>
      </c>
    </row>
    <row r="54" spans="1:19" x14ac:dyDescent="0.25">
      <c r="A54" t="s">
        <v>3</v>
      </c>
      <c r="B54" t="s">
        <v>99</v>
      </c>
      <c r="C54" s="11">
        <v>206799.5698568947</v>
      </c>
      <c r="D54" s="11">
        <v>0</v>
      </c>
      <c r="E54" s="11">
        <v>0</v>
      </c>
      <c r="F54" s="11">
        <v>117085.05058074185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353857.04175513092</v>
      </c>
      <c r="M54" s="11">
        <v>0</v>
      </c>
      <c r="N54" s="11">
        <v>994719.23452773911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</row>
    <row r="55" spans="1:19" x14ac:dyDescent="0.25">
      <c r="A55" t="s">
        <v>39</v>
      </c>
      <c r="B55" t="s">
        <v>99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6485569.4091208586</v>
      </c>
      <c r="O55" s="11">
        <v>0</v>
      </c>
      <c r="P55" s="11">
        <v>0</v>
      </c>
      <c r="Q55" s="11">
        <v>2985668.7898089173</v>
      </c>
      <c r="R55" s="11">
        <v>0</v>
      </c>
      <c r="S55" s="11">
        <v>0</v>
      </c>
    </row>
    <row r="56" spans="1:19" x14ac:dyDescent="0.25">
      <c r="A56" t="s">
        <v>4</v>
      </c>
      <c r="B56" t="s">
        <v>99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44232.130219391365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</row>
    <row r="57" spans="1:19" x14ac:dyDescent="0.25">
      <c r="A57" t="s">
        <v>5</v>
      </c>
      <c r="B57" t="s">
        <v>99</v>
      </c>
      <c r="C57" s="11">
        <v>0</v>
      </c>
      <c r="D57" s="11">
        <v>122488.9759921607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44232.130219391365</v>
      </c>
      <c r="M57" s="11">
        <v>0</v>
      </c>
      <c r="N57" s="11">
        <v>198943.84690554781</v>
      </c>
      <c r="O57" s="11">
        <v>0</v>
      </c>
      <c r="P57" s="11">
        <v>165786.53908795651</v>
      </c>
      <c r="Q57" s="11">
        <v>82935.244161358802</v>
      </c>
      <c r="R57" s="11">
        <v>66314.615635182621</v>
      </c>
      <c r="S57" s="11">
        <v>199044.58598726115</v>
      </c>
    </row>
    <row r="58" spans="1:19" x14ac:dyDescent="0.25">
      <c r="A58" t="s">
        <v>6</v>
      </c>
      <c r="B58" t="s">
        <v>99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88464.26043878273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</row>
    <row r="59" spans="1:19" x14ac:dyDescent="0.25">
      <c r="A59" t="s">
        <v>7</v>
      </c>
      <c r="B59" t="s">
        <v>99</v>
      </c>
      <c r="C59" s="11">
        <v>0</v>
      </c>
      <c r="D59" s="11">
        <v>122488.9759921607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</row>
    <row r="60" spans="1:19" x14ac:dyDescent="0.25">
      <c r="A60" t="s">
        <v>8</v>
      </c>
      <c r="B60" t="s">
        <v>99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44232.130219391365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</row>
    <row r="61" spans="1:19" x14ac:dyDescent="0.25">
      <c r="A61" t="s">
        <v>9</v>
      </c>
      <c r="B61" t="s">
        <v>99</v>
      </c>
      <c r="C61" s="11">
        <v>930598.06435602601</v>
      </c>
      <c r="D61" s="11">
        <v>1347378.7359137677</v>
      </c>
      <c r="E61" s="11">
        <v>39808.917197452225</v>
      </c>
      <c r="F61" s="11">
        <v>5268827.2761333827</v>
      </c>
      <c r="G61" s="11">
        <v>1758998.6668641681</v>
      </c>
      <c r="H61" s="11">
        <v>551181.10236220469</v>
      </c>
      <c r="I61" s="11">
        <v>1161093.4182590235</v>
      </c>
      <c r="J61" s="11">
        <v>1102362.2047244094</v>
      </c>
      <c r="K61" s="11">
        <v>22116.065109695683</v>
      </c>
      <c r="L61" s="11">
        <v>28131634.819532908</v>
      </c>
      <c r="M61" s="11">
        <v>1406581.7409766454</v>
      </c>
      <c r="N61" s="11">
        <v>8116908.9537463514</v>
      </c>
      <c r="O61" s="11">
        <v>4767416.2257495597</v>
      </c>
      <c r="P61" s="11">
        <v>2265749.3675354058</v>
      </c>
      <c r="Q61" s="11">
        <v>4893179.40552017</v>
      </c>
      <c r="R61" s="11">
        <v>26360059.714985091</v>
      </c>
      <c r="S61" s="11">
        <v>6933386.4118895959</v>
      </c>
    </row>
    <row r="62" spans="1:19" x14ac:dyDescent="0.25">
      <c r="A62" t="s">
        <v>10</v>
      </c>
      <c r="B62" t="s">
        <v>99</v>
      </c>
      <c r="C62" s="11">
        <v>310199.35478534212</v>
      </c>
      <c r="D62" s="11">
        <v>122488.9759921607</v>
      </c>
      <c r="E62" s="11">
        <v>0</v>
      </c>
      <c r="F62" s="11">
        <v>234170.1011614837</v>
      </c>
      <c r="G62" s="11">
        <v>0</v>
      </c>
      <c r="H62" s="11">
        <v>0</v>
      </c>
      <c r="I62" s="11">
        <v>0</v>
      </c>
      <c r="J62" s="11">
        <v>0</v>
      </c>
      <c r="K62" s="11">
        <v>22116.065109695683</v>
      </c>
      <c r="L62" s="11">
        <v>796178.34394904459</v>
      </c>
      <c r="M62" s="11">
        <v>26539.278131634819</v>
      </c>
      <c r="N62" s="11">
        <v>2347537.3934854642</v>
      </c>
      <c r="O62" s="11">
        <v>248015.87301587302</v>
      </c>
      <c r="P62" s="11">
        <v>828932.69543978258</v>
      </c>
      <c r="Q62" s="11">
        <v>912287.68577494705</v>
      </c>
      <c r="R62" s="11">
        <v>596831.54071664345</v>
      </c>
      <c r="S62" s="11">
        <v>1758227.1762208068</v>
      </c>
    </row>
    <row r="63" spans="1:19" x14ac:dyDescent="0.25">
      <c r="A63" t="s">
        <v>40</v>
      </c>
      <c r="B63" t="s">
        <v>99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1909860.930293259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</row>
    <row r="64" spans="1:19" x14ac:dyDescent="0.25">
      <c r="A64" t="s">
        <v>11</v>
      </c>
      <c r="B64" t="s">
        <v>99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</row>
    <row r="65" spans="1:19" x14ac:dyDescent="0.25">
      <c r="A65" t="s">
        <v>41</v>
      </c>
      <c r="B65" t="s">
        <v>99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27631.089847992753</v>
      </c>
      <c r="Q65" s="11">
        <v>0</v>
      </c>
      <c r="R65" s="11">
        <v>0</v>
      </c>
      <c r="S65" s="11">
        <v>66348.195329087044</v>
      </c>
    </row>
    <row r="66" spans="1:19" x14ac:dyDescent="0.25">
      <c r="A66" t="s">
        <v>12</v>
      </c>
      <c r="B66" t="s">
        <v>99</v>
      </c>
      <c r="C66" s="11">
        <v>103399.78492844735</v>
      </c>
      <c r="D66" s="11">
        <v>122488.9759921607</v>
      </c>
      <c r="E66" s="11">
        <v>0</v>
      </c>
      <c r="F66" s="11">
        <v>0</v>
      </c>
      <c r="G66" s="11">
        <v>0</v>
      </c>
      <c r="H66" s="11">
        <v>118110.23622047243</v>
      </c>
      <c r="I66" s="11">
        <v>0</v>
      </c>
      <c r="J66" s="11">
        <v>196850.39370078742</v>
      </c>
      <c r="K66" s="11">
        <v>22116.065109695683</v>
      </c>
      <c r="L66" s="11">
        <v>1150035.3857041753</v>
      </c>
      <c r="M66" s="11">
        <v>26539.278131634819</v>
      </c>
      <c r="N66" s="11">
        <v>0</v>
      </c>
      <c r="O66" s="11">
        <v>0</v>
      </c>
      <c r="P66" s="11">
        <v>110524.35939197101</v>
      </c>
      <c r="Q66" s="11">
        <v>0</v>
      </c>
      <c r="R66" s="11">
        <v>198943.84690554783</v>
      </c>
      <c r="S66" s="11">
        <v>928874.73460721865</v>
      </c>
    </row>
    <row r="67" spans="1:19" x14ac:dyDescent="0.25">
      <c r="A67" t="s">
        <v>13</v>
      </c>
      <c r="B67" t="s">
        <v>99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154812.45576786977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</row>
    <row r="68" spans="1:19" x14ac:dyDescent="0.25">
      <c r="A68" t="s">
        <v>14</v>
      </c>
      <c r="B68" t="s">
        <v>99</v>
      </c>
      <c r="C68" s="11">
        <v>0</v>
      </c>
      <c r="D68" s="11">
        <v>122488.9759921607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132696.39065817409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</row>
    <row r="69" spans="1:19" x14ac:dyDescent="0.25">
      <c r="A69" t="s">
        <v>15</v>
      </c>
      <c r="B69" t="s">
        <v>99</v>
      </c>
      <c r="C69" s="11">
        <v>0</v>
      </c>
      <c r="D69" s="11">
        <v>367466.92797648208</v>
      </c>
      <c r="E69" s="11">
        <v>59713.375796178341</v>
      </c>
      <c r="F69" s="11">
        <v>234170.1011614837</v>
      </c>
      <c r="G69" s="11">
        <v>0</v>
      </c>
      <c r="H69" s="11">
        <v>0</v>
      </c>
      <c r="I69" s="11">
        <v>0</v>
      </c>
      <c r="J69" s="11">
        <v>39370.078740157478</v>
      </c>
      <c r="K69" s="11">
        <v>22116.065109695683</v>
      </c>
      <c r="L69" s="11">
        <v>0</v>
      </c>
      <c r="M69" s="11">
        <v>0</v>
      </c>
      <c r="N69" s="11">
        <v>119366.30814332869</v>
      </c>
      <c r="O69" s="11">
        <v>0</v>
      </c>
      <c r="P69" s="11">
        <v>0</v>
      </c>
      <c r="Q69" s="11">
        <v>0</v>
      </c>
      <c r="R69" s="11">
        <v>0</v>
      </c>
      <c r="S69" s="11">
        <v>33174.097664543522</v>
      </c>
    </row>
    <row r="70" spans="1:19" x14ac:dyDescent="0.25">
      <c r="A70" t="s">
        <v>16</v>
      </c>
      <c r="B70" t="s">
        <v>99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78740.157480314956</v>
      </c>
      <c r="K70" s="11">
        <v>0</v>
      </c>
      <c r="L70" s="11">
        <v>0</v>
      </c>
      <c r="M70" s="11">
        <v>26539.278131634819</v>
      </c>
      <c r="N70" s="11">
        <v>39788.769381109567</v>
      </c>
      <c r="O70" s="11">
        <v>0</v>
      </c>
      <c r="P70" s="11">
        <v>497359.61726386956</v>
      </c>
      <c r="Q70" s="11">
        <v>0</v>
      </c>
      <c r="R70" s="11">
        <v>165786.53908795651</v>
      </c>
      <c r="S70" s="11">
        <v>66348.195329087044</v>
      </c>
    </row>
    <row r="71" spans="1:19" x14ac:dyDescent="0.25">
      <c r="A71" t="s">
        <v>17</v>
      </c>
      <c r="B71" t="s">
        <v>99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78740.157480314956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</row>
    <row r="72" spans="1:19" x14ac:dyDescent="0.25">
      <c r="A72" t="s">
        <v>18</v>
      </c>
      <c r="B72" t="s">
        <v>99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78740.157480314956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</row>
    <row r="73" spans="1:19" x14ac:dyDescent="0.25">
      <c r="A73" t="s">
        <v>19</v>
      </c>
      <c r="B73" t="s">
        <v>99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78740.157480314956</v>
      </c>
      <c r="I73" s="11">
        <v>23695.784046102519</v>
      </c>
      <c r="J73" s="11">
        <v>0</v>
      </c>
      <c r="K73" s="11">
        <v>22116.065109695683</v>
      </c>
      <c r="L73" s="11">
        <v>398089.17197452229</v>
      </c>
      <c r="M73" s="11">
        <v>0</v>
      </c>
      <c r="N73" s="11">
        <v>119366.30814332869</v>
      </c>
      <c r="O73" s="11">
        <v>27557.319223985894</v>
      </c>
      <c r="P73" s="11">
        <v>27631.089847992753</v>
      </c>
      <c r="Q73" s="11">
        <v>207338.110403397</v>
      </c>
      <c r="R73" s="11">
        <v>66314.615635182621</v>
      </c>
      <c r="S73" s="11">
        <v>199044.58598726115</v>
      </c>
    </row>
    <row r="74" spans="1:19" x14ac:dyDescent="0.25">
      <c r="A74" t="s">
        <v>20</v>
      </c>
      <c r="B74" t="s">
        <v>99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442321.30219391367</v>
      </c>
      <c r="M74" s="11">
        <v>0</v>
      </c>
      <c r="N74" s="11">
        <v>5570427.7133553391</v>
      </c>
      <c r="O74" s="11">
        <v>82671.957671957673</v>
      </c>
      <c r="P74" s="11">
        <v>193417.62893594927</v>
      </c>
      <c r="Q74" s="11">
        <v>2322186.8365180469</v>
      </c>
      <c r="R74" s="11">
        <v>33157.307817591311</v>
      </c>
      <c r="S74" s="11">
        <v>165870.4883227176</v>
      </c>
    </row>
    <row r="75" spans="1:19" x14ac:dyDescent="0.25">
      <c r="A75" t="s">
        <v>21</v>
      </c>
      <c r="B75" t="s">
        <v>99</v>
      </c>
      <c r="C75" s="11">
        <v>0</v>
      </c>
      <c r="D75" s="11">
        <v>367466.92797648208</v>
      </c>
      <c r="E75" s="11">
        <v>0</v>
      </c>
      <c r="F75" s="11">
        <v>0</v>
      </c>
      <c r="G75" s="11">
        <v>92578.877203377269</v>
      </c>
      <c r="H75" s="11">
        <v>0</v>
      </c>
      <c r="I75" s="11">
        <v>0</v>
      </c>
      <c r="J75" s="11">
        <v>0</v>
      </c>
      <c r="K75" s="11">
        <v>0</v>
      </c>
      <c r="L75" s="11">
        <v>88464.26043878273</v>
      </c>
      <c r="M75" s="11">
        <v>0</v>
      </c>
      <c r="N75" s="11">
        <v>0</v>
      </c>
      <c r="O75" s="11">
        <v>0</v>
      </c>
      <c r="P75" s="11">
        <v>138155.44923996375</v>
      </c>
      <c r="Q75" s="11">
        <v>663481.95329087041</v>
      </c>
      <c r="R75" s="11">
        <v>0</v>
      </c>
      <c r="S75" s="11">
        <v>0</v>
      </c>
    </row>
    <row r="76" spans="1:19" x14ac:dyDescent="0.25">
      <c r="A76" t="s">
        <v>22</v>
      </c>
      <c r="B76" t="s">
        <v>99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</row>
    <row r="77" spans="1:19" x14ac:dyDescent="0.25">
      <c r="A77" t="s">
        <v>23</v>
      </c>
      <c r="B77" t="s">
        <v>99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118110.23622047243</v>
      </c>
      <c r="I77" s="11">
        <v>0</v>
      </c>
      <c r="J77" s="11">
        <v>39370.078740157478</v>
      </c>
      <c r="K77" s="11">
        <v>0</v>
      </c>
      <c r="L77" s="11">
        <v>44232.130219391365</v>
      </c>
      <c r="M77" s="11">
        <v>0</v>
      </c>
      <c r="N77" s="11">
        <v>676409.07947886258</v>
      </c>
      <c r="O77" s="11">
        <v>0</v>
      </c>
      <c r="P77" s="11">
        <v>0</v>
      </c>
      <c r="Q77" s="11">
        <v>41467.622080679401</v>
      </c>
      <c r="R77" s="11">
        <v>0</v>
      </c>
      <c r="S77" s="11">
        <v>132696.39065817409</v>
      </c>
    </row>
    <row r="78" spans="1:19" x14ac:dyDescent="0.25">
      <c r="A78" t="s">
        <v>24</v>
      </c>
      <c r="B78" t="s">
        <v>99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39370.078740157478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</row>
    <row r="79" spans="1:19" x14ac:dyDescent="0.25">
      <c r="A79" t="s">
        <v>25</v>
      </c>
      <c r="B79" t="s">
        <v>99</v>
      </c>
      <c r="C79" s="11">
        <v>0</v>
      </c>
      <c r="D79" s="11">
        <v>122488.9759921607</v>
      </c>
      <c r="E79" s="11">
        <v>0</v>
      </c>
      <c r="F79" s="11">
        <v>0</v>
      </c>
      <c r="G79" s="11">
        <v>0</v>
      </c>
      <c r="H79" s="11">
        <v>0</v>
      </c>
      <c r="I79" s="11">
        <v>23695.784046102519</v>
      </c>
      <c r="J79" s="11">
        <v>0</v>
      </c>
      <c r="K79" s="11">
        <v>0</v>
      </c>
      <c r="L79" s="11">
        <v>88464.26043878273</v>
      </c>
      <c r="M79" s="11">
        <v>0</v>
      </c>
      <c r="N79" s="11">
        <v>198943.84690554781</v>
      </c>
      <c r="O79" s="11">
        <v>0</v>
      </c>
      <c r="P79" s="11">
        <v>27631.089847992753</v>
      </c>
      <c r="Q79" s="11">
        <v>0</v>
      </c>
      <c r="R79" s="11">
        <v>0</v>
      </c>
      <c r="S79" s="11">
        <v>0</v>
      </c>
    </row>
    <row r="80" spans="1:19" x14ac:dyDescent="0.25">
      <c r="A80" t="s">
        <v>26</v>
      </c>
      <c r="B80" t="s">
        <v>99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8872895.5719874334</v>
      </c>
      <c r="O80" s="11">
        <v>165343.91534391535</v>
      </c>
      <c r="P80" s="11">
        <v>55262.179695985506</v>
      </c>
      <c r="Q80" s="11">
        <v>4644373.6730360938</v>
      </c>
      <c r="R80" s="11">
        <v>33157.307817591311</v>
      </c>
      <c r="S80" s="11">
        <v>431263.26963906578</v>
      </c>
    </row>
    <row r="81" spans="1:19" x14ac:dyDescent="0.25">
      <c r="A81" t="s">
        <v>42</v>
      </c>
      <c r="B81" t="s">
        <v>99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27631.089847992753</v>
      </c>
      <c r="Q81" s="11">
        <v>0</v>
      </c>
      <c r="R81" s="11">
        <v>0</v>
      </c>
      <c r="S81" s="11">
        <v>0</v>
      </c>
    </row>
    <row r="82" spans="1:19" x14ac:dyDescent="0.25">
      <c r="A82" t="s">
        <v>27</v>
      </c>
      <c r="B82" t="s">
        <v>99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39370.078740157478</v>
      </c>
      <c r="I82" s="11">
        <v>0</v>
      </c>
      <c r="J82" s="11">
        <v>39370.078740157478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33157.307817591311</v>
      </c>
      <c r="S82" s="11">
        <v>165870.4883227176</v>
      </c>
    </row>
    <row r="83" spans="1:19" x14ac:dyDescent="0.25">
      <c r="A83" t="s">
        <v>43</v>
      </c>
      <c r="B83" t="s">
        <v>99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</row>
    <row r="84" spans="1:19" x14ac:dyDescent="0.25">
      <c r="A84" t="s">
        <v>44</v>
      </c>
      <c r="B84" t="s">
        <v>99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</row>
    <row r="85" spans="1:19" x14ac:dyDescent="0.25">
      <c r="A85" t="s">
        <v>45</v>
      </c>
      <c r="B85" t="s">
        <v>99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</row>
    <row r="86" spans="1:19" x14ac:dyDescent="0.25">
      <c r="A86" t="s">
        <v>46</v>
      </c>
      <c r="B86" t="s">
        <v>99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</row>
    <row r="87" spans="1:19" x14ac:dyDescent="0.25">
      <c r="A87" t="s">
        <v>28</v>
      </c>
      <c r="B87" t="s">
        <v>99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39370.078740157478</v>
      </c>
      <c r="K87" s="11">
        <v>0</v>
      </c>
      <c r="L87" s="11">
        <v>0</v>
      </c>
      <c r="M87" s="11">
        <v>0</v>
      </c>
      <c r="N87" s="11">
        <v>0</v>
      </c>
      <c r="O87" s="11">
        <v>27557.319223985894</v>
      </c>
      <c r="P87" s="11">
        <v>27631.089847992753</v>
      </c>
      <c r="Q87" s="11">
        <v>0</v>
      </c>
      <c r="R87" s="11">
        <v>0</v>
      </c>
      <c r="S87" s="11">
        <v>33174.097664543522</v>
      </c>
    </row>
    <row r="88" spans="1:19" x14ac:dyDescent="0.25">
      <c r="A88" t="s">
        <v>47</v>
      </c>
      <c r="B88" t="s">
        <v>99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</row>
    <row r="89" spans="1:19" x14ac:dyDescent="0.25">
      <c r="A89" t="s">
        <v>29</v>
      </c>
      <c r="B89" t="s">
        <v>99</v>
      </c>
      <c r="C89" s="11">
        <v>0</v>
      </c>
      <c r="D89" s="11">
        <v>0</v>
      </c>
      <c r="E89" s="11">
        <v>19904.458598726113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265392.78131634818</v>
      </c>
      <c r="M89" s="11">
        <v>0</v>
      </c>
      <c r="N89" s="11">
        <v>159155.07752443827</v>
      </c>
      <c r="O89" s="11">
        <v>0</v>
      </c>
      <c r="P89" s="11">
        <v>138155.44923996375</v>
      </c>
      <c r="Q89" s="11">
        <v>41467.622080679401</v>
      </c>
      <c r="R89" s="11">
        <v>33157.307817591311</v>
      </c>
      <c r="S89" s="11">
        <v>132696.39065817409</v>
      </c>
    </row>
    <row r="90" spans="1:19" x14ac:dyDescent="0.25">
      <c r="A90" t="s">
        <v>48</v>
      </c>
      <c r="B90" t="s">
        <v>99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27631.089847992753</v>
      </c>
      <c r="Q90" s="11">
        <v>0</v>
      </c>
      <c r="R90" s="11">
        <v>0</v>
      </c>
      <c r="S90" s="11">
        <v>0</v>
      </c>
    </row>
    <row r="91" spans="1:19" x14ac:dyDescent="0.25">
      <c r="A91" t="s">
        <v>30</v>
      </c>
      <c r="B91" t="s">
        <v>99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796178.34394904459</v>
      </c>
      <c r="M91" s="11">
        <v>0</v>
      </c>
      <c r="N91" s="11">
        <v>716197.8488599722</v>
      </c>
      <c r="O91" s="11">
        <v>165343.91534391535</v>
      </c>
      <c r="P91" s="11">
        <v>276310.89847992751</v>
      </c>
      <c r="Q91" s="11">
        <v>2446589.702760085</v>
      </c>
      <c r="R91" s="11">
        <v>530516.92508146097</v>
      </c>
      <c r="S91" s="11">
        <v>763004.24628450105</v>
      </c>
    </row>
    <row r="92" spans="1:19" x14ac:dyDescent="0.25">
      <c r="A92" t="s">
        <v>31</v>
      </c>
      <c r="B92" t="s">
        <v>99</v>
      </c>
      <c r="C92" s="11">
        <v>0</v>
      </c>
      <c r="D92" s="11">
        <v>0</v>
      </c>
      <c r="E92" s="11">
        <v>39808.917197452225</v>
      </c>
      <c r="F92" s="11">
        <v>0</v>
      </c>
      <c r="G92" s="11">
        <v>0</v>
      </c>
      <c r="H92" s="11">
        <v>0</v>
      </c>
      <c r="I92" s="11">
        <v>0</v>
      </c>
      <c r="J92" s="11">
        <v>39370.078740157478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</row>
    <row r="93" spans="1:19" x14ac:dyDescent="0.25">
      <c r="A93" t="s">
        <v>32</v>
      </c>
      <c r="B93" t="s">
        <v>99</v>
      </c>
      <c r="C93" s="11">
        <v>310199.35478534212</v>
      </c>
      <c r="D93" s="11">
        <v>244977.95198432141</v>
      </c>
      <c r="E93" s="11">
        <v>199044.58598726115</v>
      </c>
      <c r="F93" s="11">
        <v>0</v>
      </c>
      <c r="G93" s="11">
        <v>92578.877203377269</v>
      </c>
      <c r="H93" s="11">
        <v>196850.39370078742</v>
      </c>
      <c r="I93" s="11">
        <v>0</v>
      </c>
      <c r="J93" s="11">
        <v>78740.157480314956</v>
      </c>
      <c r="K93" s="11">
        <v>88464.26043878273</v>
      </c>
      <c r="L93" s="11">
        <v>1061571.1252653927</v>
      </c>
      <c r="M93" s="11">
        <v>238853.50318471337</v>
      </c>
      <c r="N93" s="11">
        <v>1034508.0039088486</v>
      </c>
      <c r="O93" s="11">
        <v>165343.91534391535</v>
      </c>
      <c r="P93" s="11">
        <v>193417.62893594927</v>
      </c>
      <c r="Q93" s="11">
        <v>1575769.6390658172</v>
      </c>
      <c r="R93" s="11">
        <v>132629.23127036524</v>
      </c>
      <c r="S93" s="11">
        <v>298566.87898089166</v>
      </c>
    </row>
    <row r="94" spans="1:19" x14ac:dyDescent="0.25">
      <c r="A94" t="s">
        <v>33</v>
      </c>
      <c r="B94" t="s">
        <v>99</v>
      </c>
      <c r="C94" s="11">
        <v>3412192.9026387623</v>
      </c>
      <c r="D94" s="11">
        <v>10656540.91131798</v>
      </c>
      <c r="E94" s="11">
        <v>597133.75796178344</v>
      </c>
      <c r="F94" s="11">
        <v>19904458.598726116</v>
      </c>
      <c r="G94" s="11">
        <v>6804547.4744482283</v>
      </c>
      <c r="H94" s="11">
        <v>826771.65354330698</v>
      </c>
      <c r="I94" s="11">
        <v>3554367.6069153775</v>
      </c>
      <c r="J94" s="11">
        <v>4448818.8976377957</v>
      </c>
      <c r="K94" s="11">
        <v>0</v>
      </c>
      <c r="L94" s="11">
        <v>195329087.04883227</v>
      </c>
      <c r="M94" s="11">
        <v>1910828.0254777069</v>
      </c>
      <c r="N94" s="11">
        <v>45916239.86580044</v>
      </c>
      <c r="O94" s="11">
        <v>8487654.3209876548</v>
      </c>
      <c r="P94" s="11">
        <v>8482744.5833337754</v>
      </c>
      <c r="Q94" s="11">
        <v>31556860.403397027</v>
      </c>
      <c r="R94" s="11">
        <v>37069870.140067078</v>
      </c>
      <c r="S94" s="11">
        <v>12539808.917197451</v>
      </c>
    </row>
    <row r="95" spans="1:19" x14ac:dyDescent="0.25">
      <c r="A95" t="s">
        <v>34</v>
      </c>
      <c r="B95" t="s">
        <v>99</v>
      </c>
      <c r="C95" s="11">
        <v>1033997.8492844735</v>
      </c>
      <c r="D95" s="11">
        <v>0</v>
      </c>
      <c r="E95" s="11">
        <v>0</v>
      </c>
      <c r="F95" s="11">
        <v>0</v>
      </c>
      <c r="G95" s="11">
        <v>92578.877203377269</v>
      </c>
      <c r="H95" s="11">
        <v>157480.31496062991</v>
      </c>
      <c r="I95" s="11">
        <v>0</v>
      </c>
      <c r="J95" s="11">
        <v>669291.33858267718</v>
      </c>
      <c r="K95" s="11">
        <v>44232.130219391365</v>
      </c>
      <c r="L95" s="11">
        <v>2875088.4642604385</v>
      </c>
      <c r="M95" s="11">
        <v>424628.45010615711</v>
      </c>
      <c r="N95" s="11">
        <v>2029227.2384365879</v>
      </c>
      <c r="O95" s="11">
        <v>248015.87301587302</v>
      </c>
      <c r="P95" s="11">
        <v>967088.14467974647</v>
      </c>
      <c r="Q95" s="11">
        <v>2612460.1910828026</v>
      </c>
      <c r="R95" s="11">
        <v>298415.77035832172</v>
      </c>
      <c r="S95" s="11">
        <v>2720276.008492569</v>
      </c>
    </row>
    <row r="96" spans="1:19" x14ac:dyDescent="0.25">
      <c r="A96" t="s">
        <v>35</v>
      </c>
      <c r="B96" t="s">
        <v>99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354330.7086614173</v>
      </c>
      <c r="K96" s="11">
        <v>0</v>
      </c>
      <c r="L96" s="11">
        <v>1901981.5994338284</v>
      </c>
      <c r="M96" s="11">
        <v>0</v>
      </c>
      <c r="N96" s="11">
        <v>238732.61628665737</v>
      </c>
      <c r="O96" s="11">
        <v>0</v>
      </c>
      <c r="P96" s="11">
        <v>0</v>
      </c>
      <c r="Q96" s="11">
        <v>331740.97664543521</v>
      </c>
      <c r="R96" s="11">
        <v>0</v>
      </c>
      <c r="S96" s="11">
        <v>431263.26963906578</v>
      </c>
    </row>
    <row r="97" spans="1:19" x14ac:dyDescent="0.25">
      <c r="A97" t="s">
        <v>36</v>
      </c>
      <c r="B97" t="s">
        <v>99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44232.130219391365</v>
      </c>
      <c r="M97" s="11">
        <v>0</v>
      </c>
      <c r="N97" s="11">
        <v>0</v>
      </c>
      <c r="O97" s="11">
        <v>0</v>
      </c>
      <c r="P97" s="11">
        <v>0</v>
      </c>
      <c r="Q97" s="11">
        <v>373208.59872611467</v>
      </c>
      <c r="R97" s="11">
        <v>0</v>
      </c>
      <c r="S97" s="11">
        <v>66348.195329087044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37D1-7320-4482-822E-A81772D6EEE3}">
  <sheetPr codeName="Hoja9"/>
  <dimension ref="B1:AX38"/>
  <sheetViews>
    <sheetView workbookViewId="0"/>
  </sheetViews>
  <sheetFormatPr baseColWidth="10" defaultRowHeight="15" x14ac:dyDescent="0.25"/>
  <sheetData>
    <row r="1" spans="2:50" x14ac:dyDescent="0.25">
      <c r="B1" t="s">
        <v>37</v>
      </c>
      <c r="C1" t="s">
        <v>0</v>
      </c>
      <c r="D1" t="s">
        <v>38</v>
      </c>
      <c r="E1" t="s">
        <v>1</v>
      </c>
      <c r="F1" t="s">
        <v>2</v>
      </c>
      <c r="G1" t="s">
        <v>3</v>
      </c>
      <c r="H1" t="s">
        <v>39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40</v>
      </c>
      <c r="Q1" t="s">
        <v>11</v>
      </c>
      <c r="R1" t="s">
        <v>41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42</v>
      </c>
      <c r="AI1" t="s">
        <v>27</v>
      </c>
      <c r="AJ1" t="s">
        <v>43</v>
      </c>
      <c r="AK1" t="s">
        <v>44</v>
      </c>
      <c r="AL1" t="s">
        <v>45</v>
      </c>
      <c r="AM1" t="s">
        <v>46</v>
      </c>
      <c r="AN1" t="s">
        <v>28</v>
      </c>
      <c r="AO1" t="s">
        <v>47</v>
      </c>
      <c r="AP1" t="s">
        <v>29</v>
      </c>
      <c r="AQ1" t="s">
        <v>48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</row>
    <row r="2" spans="2:50" x14ac:dyDescent="0.25">
      <c r="B2" t="s">
        <v>97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98</v>
      </c>
      <c r="AB2" t="s">
        <v>98</v>
      </c>
      <c r="AC2" t="s">
        <v>98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98</v>
      </c>
      <c r="AJ2" t="s">
        <v>98</v>
      </c>
      <c r="AK2" t="s">
        <v>98</v>
      </c>
      <c r="AL2" t="s">
        <v>98</v>
      </c>
      <c r="AM2" t="s">
        <v>98</v>
      </c>
      <c r="AN2" t="s">
        <v>98</v>
      </c>
      <c r="AO2" t="s">
        <v>98</v>
      </c>
      <c r="AP2" t="s">
        <v>98</v>
      </c>
      <c r="AQ2" t="s">
        <v>98</v>
      </c>
      <c r="AR2" t="s">
        <v>98</v>
      </c>
      <c r="AS2" t="s">
        <v>98</v>
      </c>
      <c r="AT2" t="s">
        <v>98</v>
      </c>
      <c r="AU2" t="s">
        <v>98</v>
      </c>
      <c r="AV2" t="s">
        <v>98</v>
      </c>
      <c r="AW2" t="s">
        <v>98</v>
      </c>
      <c r="AX2" t="s">
        <v>98</v>
      </c>
    </row>
    <row r="3" spans="2:50" x14ac:dyDescent="0.25">
      <c r="B3" t="s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656167.97900262475</v>
      </c>
      <c r="O3">
        <v>262467.19160104985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131233.59580052493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524934.38320209971</v>
      </c>
      <c r="AS3">
        <v>0</v>
      </c>
      <c r="AT3">
        <v>262467.19160104985</v>
      </c>
      <c r="AU3">
        <v>787401.57480314956</v>
      </c>
      <c r="AV3">
        <v>1049868.7664041994</v>
      </c>
      <c r="AW3">
        <v>0</v>
      </c>
      <c r="AX3">
        <v>0</v>
      </c>
    </row>
    <row r="4" spans="2:50" x14ac:dyDescent="0.25">
      <c r="B4" t="s">
        <v>101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117085.05058074187</v>
      </c>
      <c r="M4">
        <v>0</v>
      </c>
      <c r="N4">
        <v>3395466.4668415138</v>
      </c>
      <c r="O4">
        <v>351255.15174222557</v>
      </c>
      <c r="P4">
        <v>0</v>
      </c>
      <c r="Q4">
        <v>0</v>
      </c>
      <c r="R4">
        <v>0</v>
      </c>
      <c r="S4">
        <v>234170.10116148373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117085.05058074187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7142188.0854252521</v>
      </c>
      <c r="AV4">
        <v>2107530.9104533531</v>
      </c>
      <c r="AW4">
        <v>0</v>
      </c>
      <c r="AX4">
        <v>0</v>
      </c>
    </row>
    <row r="5" spans="2:50" x14ac:dyDescent="0.25">
      <c r="B5" t="s">
        <v>102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99471.923452773917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19894.384690554783</v>
      </c>
      <c r="W5">
        <v>0</v>
      </c>
      <c r="X5">
        <v>0</v>
      </c>
      <c r="Y5">
        <v>0</v>
      </c>
      <c r="Z5">
        <v>19894.384690554783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338204.53973943129</v>
      </c>
      <c r="AU5">
        <v>59683.154071664343</v>
      </c>
      <c r="AV5">
        <v>59683.154071664343</v>
      </c>
      <c r="AW5">
        <v>0</v>
      </c>
      <c r="AX5">
        <v>0</v>
      </c>
    </row>
    <row r="6" spans="2:50" x14ac:dyDescent="0.25">
      <c r="B6" t="s">
        <v>103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2755905.511811024</v>
      </c>
      <c r="O6">
        <v>0</v>
      </c>
      <c r="P6">
        <v>0</v>
      </c>
      <c r="Q6">
        <v>0</v>
      </c>
      <c r="R6">
        <v>0</v>
      </c>
      <c r="S6">
        <v>262467.19160104985</v>
      </c>
      <c r="T6">
        <v>262467.19160104985</v>
      </c>
      <c r="U6">
        <v>0</v>
      </c>
      <c r="V6">
        <v>787401.57480314956</v>
      </c>
      <c r="W6">
        <v>0</v>
      </c>
      <c r="X6">
        <v>0</v>
      </c>
      <c r="Y6">
        <v>656167.97900262475</v>
      </c>
      <c r="Z6">
        <v>131233.59580052493</v>
      </c>
      <c r="AA6">
        <v>0</v>
      </c>
      <c r="AB6">
        <v>0</v>
      </c>
      <c r="AC6">
        <v>0</v>
      </c>
      <c r="AD6">
        <v>524934.38320209971</v>
      </c>
      <c r="AE6">
        <v>0</v>
      </c>
      <c r="AF6">
        <v>0</v>
      </c>
      <c r="AG6">
        <v>0</v>
      </c>
      <c r="AH6">
        <v>0</v>
      </c>
      <c r="AI6">
        <v>262467.19160104985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10498687.664041996</v>
      </c>
      <c r="AV6">
        <v>1049868.7664041994</v>
      </c>
      <c r="AW6">
        <v>0</v>
      </c>
      <c r="AX6">
        <v>0</v>
      </c>
    </row>
    <row r="7" spans="2:50" x14ac:dyDescent="0.25">
      <c r="B7" t="s">
        <v>104</v>
      </c>
      <c r="C7">
        <v>0</v>
      </c>
      <c r="D7">
        <v>0</v>
      </c>
      <c r="E7">
        <v>0</v>
      </c>
      <c r="F7">
        <v>30740.476600349219</v>
      </c>
      <c r="G7">
        <v>184442.85960209527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3996261.9580453979</v>
      </c>
      <c r="O7">
        <v>276664.28940314293</v>
      </c>
      <c r="P7">
        <v>0</v>
      </c>
      <c r="Q7">
        <v>30740.476600349219</v>
      </c>
      <c r="R7">
        <v>0</v>
      </c>
      <c r="S7">
        <v>276664.28940314293</v>
      </c>
      <c r="T7">
        <v>0</v>
      </c>
      <c r="U7">
        <v>0</v>
      </c>
      <c r="V7">
        <v>61480.953200698437</v>
      </c>
      <c r="W7">
        <v>30740.476600349219</v>
      </c>
      <c r="X7">
        <v>0</v>
      </c>
      <c r="Y7">
        <v>0</v>
      </c>
      <c r="Z7">
        <v>30740.476600349219</v>
      </c>
      <c r="AA7">
        <v>153702.38300174606</v>
      </c>
      <c r="AB7">
        <v>0</v>
      </c>
      <c r="AC7">
        <v>61480.953200698437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61480.953200698437</v>
      </c>
      <c r="AQ7">
        <v>0</v>
      </c>
      <c r="AR7">
        <v>0</v>
      </c>
      <c r="AS7">
        <v>0</v>
      </c>
      <c r="AT7">
        <v>92221.429801047634</v>
      </c>
      <c r="AU7">
        <v>6424759.6094729854</v>
      </c>
      <c r="AV7">
        <v>952954.77461082558</v>
      </c>
      <c r="AW7">
        <v>0</v>
      </c>
      <c r="AX7">
        <v>0</v>
      </c>
    </row>
    <row r="8" spans="2:50" x14ac:dyDescent="0.25">
      <c r="B8" t="s">
        <v>105</v>
      </c>
      <c r="C8">
        <v>0</v>
      </c>
      <c r="D8">
        <v>0</v>
      </c>
      <c r="E8">
        <v>0</v>
      </c>
      <c r="F8">
        <v>98425.196850393695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344488.18897637801</v>
      </c>
      <c r="O8">
        <v>0</v>
      </c>
      <c r="P8">
        <v>0</v>
      </c>
      <c r="Q8">
        <v>0</v>
      </c>
      <c r="R8">
        <v>0</v>
      </c>
      <c r="S8">
        <v>0</v>
      </c>
      <c r="T8">
        <v>295275.59055118111</v>
      </c>
      <c r="U8">
        <v>0</v>
      </c>
      <c r="V8">
        <v>295275.59055118111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147637.79527559056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639763.77952755918</v>
      </c>
      <c r="AU8">
        <v>787401.57480314956</v>
      </c>
      <c r="AV8">
        <v>0</v>
      </c>
      <c r="AW8">
        <v>0</v>
      </c>
      <c r="AX8">
        <v>0</v>
      </c>
    </row>
    <row r="9" spans="2:50" x14ac:dyDescent="0.25">
      <c r="B9" t="s">
        <v>106</v>
      </c>
      <c r="C9">
        <v>0</v>
      </c>
      <c r="D9">
        <v>0</v>
      </c>
      <c r="E9">
        <v>0</v>
      </c>
      <c r="F9">
        <v>0</v>
      </c>
      <c r="G9">
        <v>47391.568092205038</v>
      </c>
      <c r="H9">
        <v>0</v>
      </c>
      <c r="I9">
        <v>0</v>
      </c>
      <c r="J9">
        <v>23695.784046102519</v>
      </c>
      <c r="K9">
        <v>23695.784046102519</v>
      </c>
      <c r="L9">
        <v>0</v>
      </c>
      <c r="M9">
        <v>0</v>
      </c>
      <c r="N9">
        <v>4502198.9687594781</v>
      </c>
      <c r="O9">
        <v>213262.05641492264</v>
      </c>
      <c r="P9">
        <v>0</v>
      </c>
      <c r="Q9">
        <v>0</v>
      </c>
      <c r="R9">
        <v>0</v>
      </c>
      <c r="S9">
        <v>94783.136184410076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47391.568092205038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23695.784046102519</v>
      </c>
      <c r="AU9">
        <v>13553988.47437064</v>
      </c>
      <c r="AV9">
        <v>47391.568092205038</v>
      </c>
      <c r="AW9">
        <v>23695.784046102519</v>
      </c>
      <c r="AX9">
        <v>0</v>
      </c>
    </row>
    <row r="10" spans="2:50" x14ac:dyDescent="0.25">
      <c r="B10" t="s">
        <v>107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23555.572306184753</v>
      </c>
      <c r="K10">
        <v>0</v>
      </c>
      <c r="L10">
        <v>0</v>
      </c>
      <c r="M10">
        <v>0</v>
      </c>
      <c r="N10">
        <v>871556.17532883584</v>
      </c>
      <c r="O10">
        <v>329778.01228658657</v>
      </c>
      <c r="P10">
        <v>0</v>
      </c>
      <c r="Q10">
        <v>0</v>
      </c>
      <c r="R10">
        <v>0</v>
      </c>
      <c r="S10">
        <v>117777.86153092375</v>
      </c>
      <c r="T10">
        <v>0</v>
      </c>
      <c r="U10">
        <v>0</v>
      </c>
      <c r="V10">
        <v>70666.716918554259</v>
      </c>
      <c r="W10">
        <v>47111.144612369506</v>
      </c>
      <c r="X10">
        <v>0</v>
      </c>
      <c r="Y10">
        <v>0</v>
      </c>
      <c r="Z10">
        <v>23555.572306184753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94222.289224739012</v>
      </c>
      <c r="AQ10">
        <v>0</v>
      </c>
      <c r="AR10">
        <v>0</v>
      </c>
      <c r="AS10">
        <v>0</v>
      </c>
      <c r="AT10">
        <v>117777.86153092375</v>
      </c>
      <c r="AU10">
        <v>7655560.9995100442</v>
      </c>
      <c r="AV10">
        <v>753778.31379791209</v>
      </c>
      <c r="AW10">
        <v>424000.30151132552</v>
      </c>
      <c r="AX10">
        <v>0</v>
      </c>
    </row>
    <row r="11" spans="2:50" x14ac:dyDescent="0.25">
      <c r="B11" t="s">
        <v>108</v>
      </c>
      <c r="C11">
        <v>24606.299212598424</v>
      </c>
      <c r="D11">
        <v>0</v>
      </c>
      <c r="E11">
        <v>0</v>
      </c>
      <c r="F11">
        <v>0</v>
      </c>
      <c r="G11">
        <v>49212.598425196848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1131889.7637795277</v>
      </c>
      <c r="O11">
        <v>0</v>
      </c>
      <c r="P11">
        <v>0</v>
      </c>
      <c r="Q11">
        <v>0</v>
      </c>
      <c r="R11">
        <v>0</v>
      </c>
      <c r="S11">
        <v>98425.196850393695</v>
      </c>
      <c r="T11">
        <v>0</v>
      </c>
      <c r="U11">
        <v>0</v>
      </c>
      <c r="V11">
        <v>98425.196850393695</v>
      </c>
      <c r="W11">
        <v>24606.299212598424</v>
      </c>
      <c r="X11">
        <v>24606.299212598424</v>
      </c>
      <c r="Y11">
        <v>0</v>
      </c>
      <c r="Z11">
        <v>49212.598425196848</v>
      </c>
      <c r="AA11">
        <v>0</v>
      </c>
      <c r="AB11">
        <v>0</v>
      </c>
      <c r="AC11">
        <v>0</v>
      </c>
      <c r="AD11">
        <v>73818.897637795279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49212.598425196848</v>
      </c>
      <c r="AU11">
        <v>4995078.7401574804</v>
      </c>
      <c r="AV11">
        <v>147637.79527559056</v>
      </c>
      <c r="AW11">
        <v>0</v>
      </c>
      <c r="AX11">
        <v>0</v>
      </c>
    </row>
    <row r="12" spans="2:50" x14ac:dyDescent="0.25">
      <c r="B12" t="s">
        <v>109</v>
      </c>
      <c r="C12">
        <v>0</v>
      </c>
      <c r="D12">
        <v>0</v>
      </c>
      <c r="E12">
        <v>1181102.3622047245</v>
      </c>
      <c r="F12">
        <v>590551.18110236223</v>
      </c>
      <c r="G12">
        <v>262467.19160104985</v>
      </c>
      <c r="H12">
        <v>0</v>
      </c>
      <c r="I12">
        <v>0</v>
      </c>
      <c r="J12">
        <v>0</v>
      </c>
      <c r="K12">
        <v>65616.797900262463</v>
      </c>
      <c r="L12">
        <v>0</v>
      </c>
      <c r="M12">
        <v>0</v>
      </c>
      <c r="N12">
        <v>40944881.889763787</v>
      </c>
      <c r="O12">
        <v>590551.18110236223</v>
      </c>
      <c r="P12">
        <v>0</v>
      </c>
      <c r="Q12">
        <v>0</v>
      </c>
      <c r="R12">
        <v>0</v>
      </c>
      <c r="S12">
        <v>65616.797900262463</v>
      </c>
      <c r="T12">
        <v>0</v>
      </c>
      <c r="U12">
        <v>0</v>
      </c>
      <c r="V12">
        <v>131233.59580052493</v>
      </c>
      <c r="W12">
        <v>328083.98950131238</v>
      </c>
      <c r="X12">
        <v>196850.39370078739</v>
      </c>
      <c r="Y12">
        <v>0</v>
      </c>
      <c r="Z12">
        <v>328083.98950131238</v>
      </c>
      <c r="AA12">
        <v>262467.19160104985</v>
      </c>
      <c r="AB12">
        <v>0</v>
      </c>
      <c r="AC12">
        <v>0</v>
      </c>
      <c r="AD12">
        <v>131233.59580052493</v>
      </c>
      <c r="AE12">
        <v>0</v>
      </c>
      <c r="AF12">
        <v>0</v>
      </c>
      <c r="AG12">
        <v>262467.19160104985</v>
      </c>
      <c r="AH12">
        <v>0</v>
      </c>
      <c r="AI12">
        <v>196850.39370078739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6036745.4068241473</v>
      </c>
      <c r="AS12">
        <v>0</v>
      </c>
      <c r="AT12">
        <v>590551.18110236223</v>
      </c>
      <c r="AU12">
        <v>137073490.81364828</v>
      </c>
      <c r="AV12">
        <v>1574803.1496062991</v>
      </c>
      <c r="AW12">
        <v>0</v>
      </c>
      <c r="AX12">
        <v>0</v>
      </c>
    </row>
    <row r="13" spans="2:50" x14ac:dyDescent="0.25">
      <c r="B13" t="s">
        <v>110</v>
      </c>
      <c r="C13">
        <v>26525.846254073043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238732.61628665737</v>
      </c>
      <c r="O13">
        <v>79577.538762219134</v>
      </c>
      <c r="P13">
        <v>0</v>
      </c>
      <c r="Q13">
        <v>0</v>
      </c>
      <c r="R13">
        <v>0</v>
      </c>
      <c r="S13">
        <v>79577.538762219134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26525.846254073043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53051.692508146087</v>
      </c>
      <c r="AU13">
        <v>0</v>
      </c>
      <c r="AV13">
        <v>371361.84755702259</v>
      </c>
      <c r="AW13">
        <v>0</v>
      </c>
      <c r="AX13">
        <v>0</v>
      </c>
    </row>
    <row r="14" spans="2:50" x14ac:dyDescent="0.25">
      <c r="B14" t="s">
        <v>111</v>
      </c>
      <c r="C14">
        <v>0</v>
      </c>
      <c r="D14">
        <v>0</v>
      </c>
      <c r="E14">
        <v>0</v>
      </c>
      <c r="F14">
        <v>0</v>
      </c>
      <c r="G14">
        <v>228671.08839718145</v>
      </c>
      <c r="H14">
        <v>1692166.0541391424</v>
      </c>
      <c r="I14">
        <v>0</v>
      </c>
      <c r="J14">
        <v>45734.217679436282</v>
      </c>
      <c r="K14">
        <v>0</v>
      </c>
      <c r="L14">
        <v>0</v>
      </c>
      <c r="M14">
        <v>0</v>
      </c>
      <c r="N14">
        <v>1417760.7480625247</v>
      </c>
      <c r="O14">
        <v>3109926.8022016673</v>
      </c>
      <c r="P14">
        <v>365873.74143549026</v>
      </c>
      <c r="Q14">
        <v>0</v>
      </c>
      <c r="R14">
        <v>0</v>
      </c>
      <c r="S14">
        <v>320139.523756054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91468.435358872564</v>
      </c>
      <c r="AA14">
        <v>2332445.1016512504</v>
      </c>
      <c r="AB14">
        <v>1143355.441985907</v>
      </c>
      <c r="AC14">
        <v>0</v>
      </c>
      <c r="AD14">
        <v>1006152.7889475983</v>
      </c>
      <c r="AE14">
        <v>0</v>
      </c>
      <c r="AF14">
        <v>45734.217679436282</v>
      </c>
      <c r="AG14">
        <v>1372026.5303830886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45734.217679436282</v>
      </c>
      <c r="AN14">
        <v>640279.04751210799</v>
      </c>
      <c r="AO14">
        <v>0</v>
      </c>
      <c r="AP14">
        <v>0</v>
      </c>
      <c r="AQ14">
        <v>0</v>
      </c>
      <c r="AR14">
        <v>503076.39447379916</v>
      </c>
      <c r="AS14">
        <v>0</v>
      </c>
      <c r="AT14">
        <v>548810.61215323547</v>
      </c>
      <c r="AU14">
        <v>32379826.117040884</v>
      </c>
      <c r="AV14">
        <v>2058039.7955746327</v>
      </c>
      <c r="AW14">
        <v>0</v>
      </c>
      <c r="AX14">
        <v>0</v>
      </c>
    </row>
    <row r="15" spans="2:50" x14ac:dyDescent="0.25">
      <c r="B15" t="s">
        <v>112</v>
      </c>
      <c r="C15">
        <v>367280.94813331903</v>
      </c>
      <c r="D15">
        <v>122426.98271110635</v>
      </c>
      <c r="E15">
        <v>489707.9308444254</v>
      </c>
      <c r="F15">
        <v>367280.94813331903</v>
      </c>
      <c r="G15">
        <v>0</v>
      </c>
      <c r="H15">
        <v>5509214.2219997859</v>
      </c>
      <c r="I15">
        <v>0</v>
      </c>
      <c r="J15">
        <v>612134.91355553176</v>
      </c>
      <c r="K15">
        <v>0</v>
      </c>
      <c r="L15">
        <v>0</v>
      </c>
      <c r="M15">
        <v>0</v>
      </c>
      <c r="N15">
        <v>30974026.625909906</v>
      </c>
      <c r="O15">
        <v>1346696.8098221698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244853.9654222127</v>
      </c>
      <c r="X15">
        <v>0</v>
      </c>
      <c r="Y15">
        <v>0</v>
      </c>
      <c r="Z15">
        <v>367280.94813331903</v>
      </c>
      <c r="AA15">
        <v>1224269.8271110635</v>
      </c>
      <c r="AB15">
        <v>0</v>
      </c>
      <c r="AC15">
        <v>0</v>
      </c>
      <c r="AD15">
        <v>1469123.7925332761</v>
      </c>
      <c r="AE15">
        <v>0</v>
      </c>
      <c r="AF15">
        <v>0</v>
      </c>
      <c r="AG15">
        <v>856988.87897774449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244853.9654222127</v>
      </c>
      <c r="AO15">
        <v>0</v>
      </c>
      <c r="AP15">
        <v>612134.91355553176</v>
      </c>
      <c r="AQ15">
        <v>0</v>
      </c>
      <c r="AR15">
        <v>3183101.5504887654</v>
      </c>
      <c r="AS15">
        <v>0</v>
      </c>
      <c r="AT15">
        <v>2326112.671511021</v>
      </c>
      <c r="AU15">
        <v>141403165.03132781</v>
      </c>
      <c r="AV15">
        <v>3060674.5677776588</v>
      </c>
      <c r="AW15">
        <v>0</v>
      </c>
      <c r="AX15">
        <v>0</v>
      </c>
    </row>
    <row r="16" spans="2:50" x14ac:dyDescent="0.25">
      <c r="B16" t="s">
        <v>113</v>
      </c>
      <c r="C16">
        <v>0</v>
      </c>
      <c r="D16">
        <v>0</v>
      </c>
      <c r="E16">
        <v>414676.22080679401</v>
      </c>
      <c r="F16">
        <v>82935.244161358816</v>
      </c>
      <c r="G16">
        <v>0</v>
      </c>
      <c r="H16">
        <v>82935.244161358816</v>
      </c>
      <c r="I16">
        <v>0</v>
      </c>
      <c r="J16">
        <v>124402.86624203823</v>
      </c>
      <c r="K16">
        <v>0</v>
      </c>
      <c r="L16">
        <v>0</v>
      </c>
      <c r="M16">
        <v>0</v>
      </c>
      <c r="N16">
        <v>11030387.473460723</v>
      </c>
      <c r="O16">
        <v>622014.33121019113</v>
      </c>
      <c r="P16">
        <v>0</v>
      </c>
      <c r="Q16">
        <v>207338.110403397</v>
      </c>
      <c r="R16">
        <v>0</v>
      </c>
      <c r="S16">
        <v>663481.95329087053</v>
      </c>
      <c r="T16">
        <v>0</v>
      </c>
      <c r="U16">
        <v>0</v>
      </c>
      <c r="V16">
        <v>124402.86624203823</v>
      </c>
      <c r="W16">
        <v>0</v>
      </c>
      <c r="X16">
        <v>0</v>
      </c>
      <c r="Y16">
        <v>0</v>
      </c>
      <c r="Z16">
        <v>207338.110403397</v>
      </c>
      <c r="AA16">
        <v>456143.84288747347</v>
      </c>
      <c r="AB16">
        <v>0</v>
      </c>
      <c r="AC16">
        <v>0</v>
      </c>
      <c r="AD16">
        <v>207338.110403397</v>
      </c>
      <c r="AE16">
        <v>0</v>
      </c>
      <c r="AF16">
        <v>124402.86624203823</v>
      </c>
      <c r="AG16">
        <v>414676.22080679401</v>
      </c>
      <c r="AH16">
        <v>0</v>
      </c>
      <c r="AI16">
        <v>0</v>
      </c>
      <c r="AJ16">
        <v>0</v>
      </c>
      <c r="AK16">
        <v>0</v>
      </c>
      <c r="AL16">
        <v>41467.622080679408</v>
      </c>
      <c r="AM16">
        <v>0</v>
      </c>
      <c r="AN16">
        <v>82935.244161358816</v>
      </c>
      <c r="AO16">
        <v>0</v>
      </c>
      <c r="AP16">
        <v>82935.244161358816</v>
      </c>
      <c r="AQ16">
        <v>0</v>
      </c>
      <c r="AR16">
        <v>3193006.9002123144</v>
      </c>
      <c r="AS16">
        <v>0</v>
      </c>
      <c r="AT16">
        <v>0</v>
      </c>
      <c r="AU16">
        <v>113953025.47770698</v>
      </c>
      <c r="AV16">
        <v>2114848.7261146498</v>
      </c>
      <c r="AW16">
        <v>0</v>
      </c>
      <c r="AX16">
        <v>0</v>
      </c>
    </row>
    <row r="17" spans="2:50" x14ac:dyDescent="0.25">
      <c r="B17" t="s">
        <v>114</v>
      </c>
      <c r="C17">
        <v>0</v>
      </c>
      <c r="D17">
        <v>41446.634771989135</v>
      </c>
      <c r="E17">
        <v>2445351.4515473591</v>
      </c>
      <c r="F17">
        <v>0</v>
      </c>
      <c r="G17">
        <v>0</v>
      </c>
      <c r="H17">
        <v>8413666.8587137945</v>
      </c>
      <c r="I17">
        <v>0</v>
      </c>
      <c r="J17">
        <v>331573.07817591308</v>
      </c>
      <c r="K17">
        <v>0</v>
      </c>
      <c r="L17">
        <v>0</v>
      </c>
      <c r="M17">
        <v>0</v>
      </c>
      <c r="N17">
        <v>4724916.3640067615</v>
      </c>
      <c r="O17">
        <v>5346615.8855865989</v>
      </c>
      <c r="P17">
        <v>0</v>
      </c>
      <c r="Q17">
        <v>0</v>
      </c>
      <c r="R17">
        <v>124339.90431596739</v>
      </c>
      <c r="S17">
        <v>0</v>
      </c>
      <c r="T17">
        <v>0</v>
      </c>
      <c r="U17">
        <v>0</v>
      </c>
      <c r="V17">
        <v>0</v>
      </c>
      <c r="W17">
        <v>82893.269543978269</v>
      </c>
      <c r="X17">
        <v>0</v>
      </c>
      <c r="Y17">
        <v>0</v>
      </c>
      <c r="Z17">
        <v>207233.17385994567</v>
      </c>
      <c r="AA17">
        <v>1906545.1995115005</v>
      </c>
      <c r="AB17">
        <v>331573.07817591308</v>
      </c>
      <c r="AC17">
        <v>0</v>
      </c>
      <c r="AD17">
        <v>621699.52157983696</v>
      </c>
      <c r="AE17">
        <v>0</v>
      </c>
      <c r="AF17">
        <v>207233.17385994567</v>
      </c>
      <c r="AG17">
        <v>7004481.2764661657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207233.17385994567</v>
      </c>
      <c r="AO17">
        <v>82893.269543978269</v>
      </c>
      <c r="AP17">
        <v>124339.90431596739</v>
      </c>
      <c r="AQ17">
        <v>0</v>
      </c>
      <c r="AR17">
        <v>2196671.6429154244</v>
      </c>
      <c r="AS17">
        <v>0</v>
      </c>
      <c r="AT17">
        <v>1699312.0256515548</v>
      </c>
      <c r="AU17">
        <v>40327575.633145437</v>
      </c>
      <c r="AV17">
        <v>6175548.5810263809</v>
      </c>
      <c r="AW17">
        <v>870379.33021177188</v>
      </c>
      <c r="AX17">
        <v>207233.17385994567</v>
      </c>
    </row>
    <row r="18" spans="2:50" x14ac:dyDescent="0.25">
      <c r="B18" t="s">
        <v>115</v>
      </c>
      <c r="C18">
        <v>0</v>
      </c>
      <c r="D18">
        <v>0</v>
      </c>
      <c r="E18">
        <v>0</v>
      </c>
      <c r="F18">
        <v>91514.752178051087</v>
      </c>
      <c r="G18">
        <v>457573.76089025557</v>
      </c>
      <c r="H18">
        <v>7870268.6873123962</v>
      </c>
      <c r="I18">
        <v>0</v>
      </c>
      <c r="J18">
        <v>411816.38480122993</v>
      </c>
      <c r="K18">
        <v>0</v>
      </c>
      <c r="L18">
        <v>0</v>
      </c>
      <c r="M18">
        <v>0</v>
      </c>
      <c r="N18">
        <v>3340288.4544988652</v>
      </c>
      <c r="O18">
        <v>11119042.38963321</v>
      </c>
      <c r="P18">
        <v>0</v>
      </c>
      <c r="Q18">
        <v>0</v>
      </c>
      <c r="R18">
        <v>91514.752178051087</v>
      </c>
      <c r="S18">
        <v>1418478.6587597919</v>
      </c>
      <c r="T18">
        <v>0</v>
      </c>
      <c r="U18">
        <v>0</v>
      </c>
      <c r="V18">
        <v>274544.25653415325</v>
      </c>
      <c r="W18">
        <v>1372721.2826707666</v>
      </c>
      <c r="X18">
        <v>0</v>
      </c>
      <c r="Y18">
        <v>0</v>
      </c>
      <c r="Z18">
        <v>915147.52178051113</v>
      </c>
      <c r="AA18">
        <v>6039973.6437513726</v>
      </c>
      <c r="AB18">
        <v>0</v>
      </c>
      <c r="AC18">
        <v>0</v>
      </c>
      <c r="AD18">
        <v>549088.51306830649</v>
      </c>
      <c r="AE18">
        <v>0</v>
      </c>
      <c r="AF18">
        <v>228786.88044512778</v>
      </c>
      <c r="AG18">
        <v>2425140.9327183543</v>
      </c>
      <c r="AH18">
        <v>0</v>
      </c>
      <c r="AI18">
        <v>137272.12826707662</v>
      </c>
      <c r="AJ18">
        <v>869390.14569148549</v>
      </c>
      <c r="AK18">
        <v>320301.63262317888</v>
      </c>
      <c r="AL18">
        <v>0</v>
      </c>
      <c r="AM18">
        <v>0</v>
      </c>
      <c r="AN18">
        <v>411816.38480122993</v>
      </c>
      <c r="AO18">
        <v>0</v>
      </c>
      <c r="AP18">
        <v>0</v>
      </c>
      <c r="AQ18">
        <v>0</v>
      </c>
      <c r="AR18">
        <v>2425140.9327183543</v>
      </c>
      <c r="AS18">
        <v>0</v>
      </c>
      <c r="AT18">
        <v>1189691.7783146643</v>
      </c>
      <c r="AU18">
        <v>6543304.7807306536</v>
      </c>
      <c r="AV18">
        <v>17525075.042096786</v>
      </c>
      <c r="AW18">
        <v>2882714.693608609</v>
      </c>
      <c r="AX18">
        <v>0</v>
      </c>
    </row>
    <row r="19" spans="2:50" x14ac:dyDescent="0.25">
      <c r="B19" t="s">
        <v>116</v>
      </c>
      <c r="C19">
        <v>0</v>
      </c>
      <c r="D19">
        <v>0</v>
      </c>
      <c r="E19">
        <v>936680.4046459347</v>
      </c>
      <c r="F19">
        <v>0</v>
      </c>
      <c r="G19">
        <v>0</v>
      </c>
      <c r="H19">
        <v>0</v>
      </c>
      <c r="I19">
        <v>0</v>
      </c>
      <c r="J19">
        <v>62445.360309728982</v>
      </c>
      <c r="K19">
        <v>0</v>
      </c>
      <c r="L19">
        <v>0</v>
      </c>
      <c r="M19">
        <v>0</v>
      </c>
      <c r="N19">
        <v>3715498.9384288741</v>
      </c>
      <c r="O19">
        <v>1248907.2061945798</v>
      </c>
      <c r="P19">
        <v>31222.680154864491</v>
      </c>
      <c r="Q19">
        <v>0</v>
      </c>
      <c r="R19">
        <v>0</v>
      </c>
      <c r="S19">
        <v>405894.84201323841</v>
      </c>
      <c r="T19">
        <v>0</v>
      </c>
      <c r="U19">
        <v>0</v>
      </c>
      <c r="V19">
        <v>0</v>
      </c>
      <c r="W19">
        <v>93668.040464593476</v>
      </c>
      <c r="X19">
        <v>0</v>
      </c>
      <c r="Y19">
        <v>0</v>
      </c>
      <c r="Z19">
        <v>62445.360309728982</v>
      </c>
      <c r="AA19">
        <v>686898.9634070188</v>
      </c>
      <c r="AB19">
        <v>0</v>
      </c>
      <c r="AC19">
        <v>0</v>
      </c>
      <c r="AD19">
        <v>249781.44123891593</v>
      </c>
      <c r="AE19">
        <v>0</v>
      </c>
      <c r="AF19">
        <v>0</v>
      </c>
      <c r="AG19">
        <v>281004.12139378046</v>
      </c>
      <c r="AH19">
        <v>0</v>
      </c>
      <c r="AI19">
        <v>93668.040464593476</v>
      </c>
      <c r="AJ19">
        <v>0</v>
      </c>
      <c r="AK19">
        <v>0</v>
      </c>
      <c r="AL19">
        <v>0</v>
      </c>
      <c r="AM19">
        <v>0</v>
      </c>
      <c r="AN19">
        <v>62445.360309728982</v>
      </c>
      <c r="AO19">
        <v>0</v>
      </c>
      <c r="AP19">
        <v>62445.360309728982</v>
      </c>
      <c r="AQ19">
        <v>0</v>
      </c>
      <c r="AR19">
        <v>343449.4817035094</v>
      </c>
      <c r="AS19">
        <v>0</v>
      </c>
      <c r="AT19">
        <v>249781.44123891593</v>
      </c>
      <c r="AU19">
        <v>41994504.808292739</v>
      </c>
      <c r="AV19">
        <v>2591482.4528537532</v>
      </c>
      <c r="AW19">
        <v>780567.00387161225</v>
      </c>
      <c r="AX19">
        <v>0</v>
      </c>
    </row>
    <row r="20" spans="2:50" x14ac:dyDescent="0.25">
      <c r="B20" t="s">
        <v>37</v>
      </c>
      <c r="C20" t="s">
        <v>0</v>
      </c>
      <c r="D20" t="s">
        <v>38</v>
      </c>
      <c r="E20" t="s">
        <v>1</v>
      </c>
      <c r="F20" t="s">
        <v>2</v>
      </c>
      <c r="G20" t="s">
        <v>3</v>
      </c>
      <c r="H20" t="s">
        <v>39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40</v>
      </c>
      <c r="Q20" t="s">
        <v>11</v>
      </c>
      <c r="R20" t="s">
        <v>41</v>
      </c>
      <c r="S20" t="s">
        <v>12</v>
      </c>
      <c r="T20" t="s">
        <v>13</v>
      </c>
      <c r="U20" t="s">
        <v>14</v>
      </c>
      <c r="V20" t="s">
        <v>15</v>
      </c>
      <c r="W20" t="s">
        <v>16</v>
      </c>
      <c r="X20" t="s">
        <v>17</v>
      </c>
      <c r="Y20" t="s">
        <v>18</v>
      </c>
      <c r="Z20" t="s">
        <v>19</v>
      </c>
      <c r="AA20" t="s">
        <v>20</v>
      </c>
      <c r="AB20" t="s">
        <v>21</v>
      </c>
      <c r="AC20" t="s">
        <v>22</v>
      </c>
      <c r="AD20" t="s">
        <v>23</v>
      </c>
      <c r="AE20" t="s">
        <v>24</v>
      </c>
      <c r="AF20" t="s">
        <v>25</v>
      </c>
      <c r="AG20" t="s">
        <v>26</v>
      </c>
      <c r="AH20" t="s">
        <v>42</v>
      </c>
      <c r="AI20" t="s">
        <v>27</v>
      </c>
      <c r="AJ20" t="s">
        <v>43</v>
      </c>
      <c r="AK20" t="s">
        <v>44</v>
      </c>
      <c r="AL20" t="s">
        <v>45</v>
      </c>
      <c r="AM20" t="s">
        <v>46</v>
      </c>
      <c r="AN20" t="s">
        <v>28</v>
      </c>
      <c r="AO20" t="s">
        <v>47</v>
      </c>
      <c r="AP20" t="s">
        <v>29</v>
      </c>
      <c r="AQ20" t="s">
        <v>48</v>
      </c>
      <c r="AR20" t="s">
        <v>30</v>
      </c>
      <c r="AS20" t="s">
        <v>31</v>
      </c>
      <c r="AT20" t="s">
        <v>32</v>
      </c>
      <c r="AU20" t="s">
        <v>33</v>
      </c>
      <c r="AV20" t="s">
        <v>34</v>
      </c>
      <c r="AW20" t="s">
        <v>35</v>
      </c>
      <c r="AX20" t="s">
        <v>36</v>
      </c>
    </row>
    <row r="21" spans="2:50" x14ac:dyDescent="0.25">
      <c r="B21" t="s">
        <v>97</v>
      </c>
      <c r="C21" t="s">
        <v>99</v>
      </c>
      <c r="D21" t="s">
        <v>99</v>
      </c>
      <c r="E21" t="s">
        <v>99</v>
      </c>
      <c r="F21" t="s">
        <v>99</v>
      </c>
      <c r="G21" t="s">
        <v>99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99</v>
      </c>
      <c r="AP21" t="s">
        <v>99</v>
      </c>
      <c r="AQ21" t="s">
        <v>99</v>
      </c>
      <c r="AR21" t="s">
        <v>99</v>
      </c>
      <c r="AS21" t="s">
        <v>99</v>
      </c>
      <c r="AT21" t="s">
        <v>99</v>
      </c>
      <c r="AU21" t="s">
        <v>99</v>
      </c>
      <c r="AV21" t="s">
        <v>99</v>
      </c>
      <c r="AW21" t="s">
        <v>99</v>
      </c>
      <c r="AX21" t="s">
        <v>99</v>
      </c>
    </row>
    <row r="22" spans="2:50" x14ac:dyDescent="0.25">
      <c r="B22" t="s">
        <v>100</v>
      </c>
      <c r="C22">
        <v>0</v>
      </c>
      <c r="D22">
        <v>0</v>
      </c>
      <c r="E22">
        <v>103399.78492844735</v>
      </c>
      <c r="F22">
        <v>0</v>
      </c>
      <c r="G22">
        <v>206799.5698568947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930598.06435602601</v>
      </c>
      <c r="O22">
        <v>310199.35478534212</v>
      </c>
      <c r="P22">
        <v>0</v>
      </c>
      <c r="Q22">
        <v>0</v>
      </c>
      <c r="R22">
        <v>0</v>
      </c>
      <c r="S22">
        <v>103399.78492844735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310199.35478534212</v>
      </c>
      <c r="AU22">
        <v>3412192.9026387623</v>
      </c>
      <c r="AV22">
        <v>1033997.8492844735</v>
      </c>
      <c r="AW22">
        <v>0</v>
      </c>
      <c r="AX22">
        <v>0</v>
      </c>
    </row>
    <row r="23" spans="2:50" x14ac:dyDescent="0.25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122488.9759921607</v>
      </c>
      <c r="K23">
        <v>0</v>
      </c>
      <c r="L23">
        <v>122488.9759921607</v>
      </c>
      <c r="M23">
        <v>0</v>
      </c>
      <c r="N23">
        <v>1347378.7359137677</v>
      </c>
      <c r="O23">
        <v>122488.9759921607</v>
      </c>
      <c r="P23">
        <v>0</v>
      </c>
      <c r="Q23">
        <v>0</v>
      </c>
      <c r="R23">
        <v>0</v>
      </c>
      <c r="S23">
        <v>122488.9759921607</v>
      </c>
      <c r="T23">
        <v>0</v>
      </c>
      <c r="U23">
        <v>122488.9759921607</v>
      </c>
      <c r="V23">
        <v>367466.92797648208</v>
      </c>
      <c r="W23">
        <v>0</v>
      </c>
      <c r="X23">
        <v>0</v>
      </c>
      <c r="Y23">
        <v>0</v>
      </c>
      <c r="Z23">
        <v>0</v>
      </c>
      <c r="AA23">
        <v>0</v>
      </c>
      <c r="AB23">
        <v>367466.92797648208</v>
      </c>
      <c r="AC23">
        <v>0</v>
      </c>
      <c r="AD23">
        <v>0</v>
      </c>
      <c r="AE23">
        <v>0</v>
      </c>
      <c r="AF23">
        <v>122488.9759921607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244977.95198432141</v>
      </c>
      <c r="AU23">
        <v>10656540.91131798</v>
      </c>
      <c r="AV23">
        <v>0</v>
      </c>
      <c r="AW23">
        <v>0</v>
      </c>
      <c r="AX23">
        <v>0</v>
      </c>
    </row>
    <row r="24" spans="2:50" x14ac:dyDescent="0.25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39808.917197452225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59713.375796178341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19904.458598726113</v>
      </c>
      <c r="AQ24">
        <v>0</v>
      </c>
      <c r="AR24">
        <v>0</v>
      </c>
      <c r="AS24">
        <v>39808.917197452225</v>
      </c>
      <c r="AT24">
        <v>199044.58598726115</v>
      </c>
      <c r="AU24">
        <v>597133.75796178344</v>
      </c>
      <c r="AV24">
        <v>0</v>
      </c>
      <c r="AW24">
        <v>0</v>
      </c>
      <c r="AX24">
        <v>0</v>
      </c>
    </row>
    <row r="25" spans="2:50" x14ac:dyDescent="0.25">
      <c r="B25" t="s">
        <v>103</v>
      </c>
      <c r="C25">
        <v>0</v>
      </c>
      <c r="D25">
        <v>0</v>
      </c>
      <c r="E25">
        <v>0</v>
      </c>
      <c r="F25">
        <v>0</v>
      </c>
      <c r="G25">
        <v>117085.05058074185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5268827.2761333827</v>
      </c>
      <c r="O25">
        <v>234170.1011614837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234170.1011614837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19904458.598726116</v>
      </c>
      <c r="AV25">
        <v>0</v>
      </c>
      <c r="AW25">
        <v>0</v>
      </c>
      <c r="AX25">
        <v>0</v>
      </c>
    </row>
    <row r="26" spans="2:50" x14ac:dyDescent="0.25">
      <c r="B26" t="s">
        <v>104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1758998.6668641681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92578.877203377269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92578.877203377269</v>
      </c>
      <c r="AU26">
        <v>6804547.4744482283</v>
      </c>
      <c r="AV26">
        <v>92578.877203377269</v>
      </c>
      <c r="AW26">
        <v>0</v>
      </c>
      <c r="AX26">
        <v>0</v>
      </c>
    </row>
    <row r="27" spans="2:50" x14ac:dyDescent="0.25">
      <c r="B27" t="s">
        <v>105</v>
      </c>
      <c r="C27">
        <v>0</v>
      </c>
      <c r="D27">
        <v>0</v>
      </c>
      <c r="E27">
        <v>0</v>
      </c>
      <c r="F27">
        <v>78740.157480314956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551181.10236220469</v>
      </c>
      <c r="O27">
        <v>0</v>
      </c>
      <c r="P27">
        <v>0</v>
      </c>
      <c r="Q27">
        <v>0</v>
      </c>
      <c r="R27">
        <v>0</v>
      </c>
      <c r="S27">
        <v>118110.23622047243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78740.157480314956</v>
      </c>
      <c r="AA27">
        <v>0</v>
      </c>
      <c r="AB27">
        <v>0</v>
      </c>
      <c r="AC27">
        <v>0</v>
      </c>
      <c r="AD27">
        <v>118110.23622047243</v>
      </c>
      <c r="AE27">
        <v>0</v>
      </c>
      <c r="AF27">
        <v>0</v>
      </c>
      <c r="AG27">
        <v>0</v>
      </c>
      <c r="AH27">
        <v>0</v>
      </c>
      <c r="AI27">
        <v>39370.078740157478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196850.39370078742</v>
      </c>
      <c r="AU27">
        <v>826771.65354330698</v>
      </c>
      <c r="AV27">
        <v>157480.31496062991</v>
      </c>
      <c r="AW27">
        <v>0</v>
      </c>
      <c r="AX27">
        <v>0</v>
      </c>
    </row>
    <row r="28" spans="2:50" x14ac:dyDescent="0.25">
      <c r="B28" t="s">
        <v>106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1161093.4182590235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23695.784046102519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23695.784046102519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3554367.6069153775</v>
      </c>
      <c r="AV28">
        <v>0</v>
      </c>
      <c r="AW28">
        <v>0</v>
      </c>
      <c r="AX28">
        <v>0</v>
      </c>
    </row>
    <row r="29" spans="2:50" x14ac:dyDescent="0.25">
      <c r="B29" t="s">
        <v>107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1102362.2047244094</v>
      </c>
      <c r="O29">
        <v>0</v>
      </c>
      <c r="P29">
        <v>0</v>
      </c>
      <c r="Q29">
        <v>0</v>
      </c>
      <c r="R29">
        <v>0</v>
      </c>
      <c r="S29">
        <v>196850.39370078742</v>
      </c>
      <c r="T29">
        <v>0</v>
      </c>
      <c r="U29">
        <v>0</v>
      </c>
      <c r="V29">
        <v>39370.078740157478</v>
      </c>
      <c r="W29">
        <v>78740.157480314956</v>
      </c>
      <c r="X29">
        <v>78740.157480314956</v>
      </c>
      <c r="Y29">
        <v>78740.157480314956</v>
      </c>
      <c r="Z29">
        <v>0</v>
      </c>
      <c r="AA29">
        <v>0</v>
      </c>
      <c r="AB29">
        <v>0</v>
      </c>
      <c r="AC29">
        <v>0</v>
      </c>
      <c r="AD29">
        <v>39370.078740157478</v>
      </c>
      <c r="AE29">
        <v>39370.078740157478</v>
      </c>
      <c r="AF29">
        <v>0</v>
      </c>
      <c r="AG29">
        <v>0</v>
      </c>
      <c r="AH29">
        <v>0</v>
      </c>
      <c r="AI29">
        <v>39370.078740157478</v>
      </c>
      <c r="AJ29">
        <v>0</v>
      </c>
      <c r="AK29">
        <v>0</v>
      </c>
      <c r="AL29">
        <v>0</v>
      </c>
      <c r="AM29">
        <v>0</v>
      </c>
      <c r="AN29">
        <v>39370.078740157478</v>
      </c>
      <c r="AO29">
        <v>0</v>
      </c>
      <c r="AP29">
        <v>0</v>
      </c>
      <c r="AQ29">
        <v>0</v>
      </c>
      <c r="AR29">
        <v>0</v>
      </c>
      <c r="AS29">
        <v>39370.078740157478</v>
      </c>
      <c r="AT29">
        <v>78740.157480314956</v>
      </c>
      <c r="AU29">
        <v>4448818.8976377957</v>
      </c>
      <c r="AV29">
        <v>669291.33858267718</v>
      </c>
      <c r="AW29">
        <v>354330.7086614173</v>
      </c>
      <c r="AX29">
        <v>0</v>
      </c>
    </row>
    <row r="30" spans="2:50" x14ac:dyDescent="0.25">
      <c r="B30" t="s">
        <v>108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22116.065109695683</v>
      </c>
      <c r="O30">
        <v>22116.065109695683</v>
      </c>
      <c r="P30">
        <v>0</v>
      </c>
      <c r="Q30">
        <v>0</v>
      </c>
      <c r="R30">
        <v>0</v>
      </c>
      <c r="S30">
        <v>22116.065109695683</v>
      </c>
      <c r="T30">
        <v>154812.45576786977</v>
      </c>
      <c r="U30">
        <v>0</v>
      </c>
      <c r="V30">
        <v>22116.065109695683</v>
      </c>
      <c r="W30">
        <v>0</v>
      </c>
      <c r="X30">
        <v>0</v>
      </c>
      <c r="Y30">
        <v>0</v>
      </c>
      <c r="Z30">
        <v>22116.065109695683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88464.26043878273</v>
      </c>
      <c r="AU30">
        <v>0</v>
      </c>
      <c r="AV30">
        <v>44232.130219391365</v>
      </c>
      <c r="AW30">
        <v>0</v>
      </c>
      <c r="AX30">
        <v>0</v>
      </c>
    </row>
    <row r="31" spans="2:50" x14ac:dyDescent="0.25">
      <c r="B31" t="s">
        <v>109</v>
      </c>
      <c r="C31">
        <v>0</v>
      </c>
      <c r="D31">
        <v>0</v>
      </c>
      <c r="E31">
        <v>176928.52087756546</v>
      </c>
      <c r="F31">
        <v>88464.26043878273</v>
      </c>
      <c r="G31">
        <v>353857.04175513092</v>
      </c>
      <c r="H31">
        <v>0</v>
      </c>
      <c r="I31">
        <v>44232.130219391365</v>
      </c>
      <c r="J31">
        <v>44232.130219391365</v>
      </c>
      <c r="K31">
        <v>88464.26043878273</v>
      </c>
      <c r="L31">
        <v>0</v>
      </c>
      <c r="M31">
        <v>44232.130219391365</v>
      </c>
      <c r="N31">
        <v>28131634.819532908</v>
      </c>
      <c r="O31">
        <v>796178.34394904459</v>
      </c>
      <c r="P31">
        <v>0</v>
      </c>
      <c r="Q31">
        <v>0</v>
      </c>
      <c r="R31">
        <v>0</v>
      </c>
      <c r="S31">
        <v>1150035.3857041753</v>
      </c>
      <c r="T31">
        <v>0</v>
      </c>
      <c r="U31">
        <v>132696.39065817409</v>
      </c>
      <c r="V31">
        <v>0</v>
      </c>
      <c r="W31">
        <v>0</v>
      </c>
      <c r="X31">
        <v>0</v>
      </c>
      <c r="Y31">
        <v>0</v>
      </c>
      <c r="Z31">
        <v>398089.17197452229</v>
      </c>
      <c r="AA31">
        <v>442321.30219391367</v>
      </c>
      <c r="AB31">
        <v>88464.26043878273</v>
      </c>
      <c r="AC31">
        <v>0</v>
      </c>
      <c r="AD31">
        <v>44232.130219391365</v>
      </c>
      <c r="AE31">
        <v>0</v>
      </c>
      <c r="AF31">
        <v>88464.26043878273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265392.78131634818</v>
      </c>
      <c r="AQ31">
        <v>0</v>
      </c>
      <c r="AR31">
        <v>796178.34394904459</v>
      </c>
      <c r="AS31">
        <v>0</v>
      </c>
      <c r="AT31">
        <v>1061571.1252653927</v>
      </c>
      <c r="AU31">
        <v>195329087.04883227</v>
      </c>
      <c r="AV31">
        <v>2875088.4642604385</v>
      </c>
      <c r="AW31">
        <v>1901981.5994338284</v>
      </c>
      <c r="AX31">
        <v>44232.130219391365</v>
      </c>
    </row>
    <row r="32" spans="2:50" x14ac:dyDescent="0.25">
      <c r="B32" t="s">
        <v>110</v>
      </c>
      <c r="C32">
        <v>0</v>
      </c>
      <c r="D32">
        <v>0</v>
      </c>
      <c r="E32">
        <v>0</v>
      </c>
      <c r="F32">
        <v>26539.278131634819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1406581.7409766454</v>
      </c>
      <c r="O32">
        <v>26539.278131634819</v>
      </c>
      <c r="P32">
        <v>0</v>
      </c>
      <c r="Q32">
        <v>0</v>
      </c>
      <c r="R32">
        <v>0</v>
      </c>
      <c r="S32">
        <v>26539.278131634819</v>
      </c>
      <c r="T32">
        <v>0</v>
      </c>
      <c r="U32">
        <v>0</v>
      </c>
      <c r="V32">
        <v>0</v>
      </c>
      <c r="W32">
        <v>26539.278131634819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238853.50318471337</v>
      </c>
      <c r="AU32">
        <v>1910828.0254777069</v>
      </c>
      <c r="AV32">
        <v>424628.45010615711</v>
      </c>
      <c r="AW32">
        <v>0</v>
      </c>
      <c r="AX32">
        <v>0</v>
      </c>
    </row>
    <row r="33" spans="2:50" x14ac:dyDescent="0.25">
      <c r="B33" t="s">
        <v>111</v>
      </c>
      <c r="C33">
        <v>0</v>
      </c>
      <c r="D33">
        <v>0</v>
      </c>
      <c r="E33">
        <v>278521.38566776697</v>
      </c>
      <c r="F33">
        <v>0</v>
      </c>
      <c r="G33">
        <v>994719.23452773911</v>
      </c>
      <c r="H33">
        <v>6485569.4091208586</v>
      </c>
      <c r="I33">
        <v>0</v>
      </c>
      <c r="J33">
        <v>198943.84690554781</v>
      </c>
      <c r="K33">
        <v>0</v>
      </c>
      <c r="L33">
        <v>0</v>
      </c>
      <c r="M33">
        <v>0</v>
      </c>
      <c r="N33">
        <v>8116908.9537463514</v>
      </c>
      <c r="O33">
        <v>2347537.3934854642</v>
      </c>
      <c r="P33">
        <v>1909860.930293259</v>
      </c>
      <c r="Q33">
        <v>0</v>
      </c>
      <c r="R33">
        <v>0</v>
      </c>
      <c r="S33">
        <v>0</v>
      </c>
      <c r="T33">
        <v>0</v>
      </c>
      <c r="U33">
        <v>0</v>
      </c>
      <c r="V33">
        <v>119366.30814332869</v>
      </c>
      <c r="W33">
        <v>39788.769381109567</v>
      </c>
      <c r="X33">
        <v>0</v>
      </c>
      <c r="Y33">
        <v>0</v>
      </c>
      <c r="Z33">
        <v>119366.30814332869</v>
      </c>
      <c r="AA33">
        <v>5570427.7133553391</v>
      </c>
      <c r="AB33">
        <v>0</v>
      </c>
      <c r="AC33">
        <v>0</v>
      </c>
      <c r="AD33">
        <v>676409.07947886258</v>
      </c>
      <c r="AE33">
        <v>0</v>
      </c>
      <c r="AF33">
        <v>198943.84690554781</v>
      </c>
      <c r="AG33">
        <v>8872895.5719874334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159155.07752443827</v>
      </c>
      <c r="AQ33">
        <v>0</v>
      </c>
      <c r="AR33">
        <v>716197.8488599722</v>
      </c>
      <c r="AS33">
        <v>0</v>
      </c>
      <c r="AT33">
        <v>1034508.0039088486</v>
      </c>
      <c r="AU33">
        <v>45916239.86580044</v>
      </c>
      <c r="AV33">
        <v>2029227.2384365879</v>
      </c>
      <c r="AW33">
        <v>238732.61628665737</v>
      </c>
      <c r="AX33">
        <v>0</v>
      </c>
    </row>
    <row r="34" spans="2:50" x14ac:dyDescent="0.25">
      <c r="B34" t="s">
        <v>112</v>
      </c>
      <c r="C34">
        <v>27557.319223985894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4767416.2257495597</v>
      </c>
      <c r="O34">
        <v>248015.87301587302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27557.319223985894</v>
      </c>
      <c r="AA34">
        <v>82671.957671957673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165343.91534391535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27557.319223985894</v>
      </c>
      <c r="AO34">
        <v>0</v>
      </c>
      <c r="AP34">
        <v>0</v>
      </c>
      <c r="AQ34">
        <v>0</v>
      </c>
      <c r="AR34">
        <v>165343.91534391535</v>
      </c>
      <c r="AS34">
        <v>0</v>
      </c>
      <c r="AT34">
        <v>165343.91534391535</v>
      </c>
      <c r="AU34">
        <v>8487654.3209876548</v>
      </c>
      <c r="AV34">
        <v>248015.87301587302</v>
      </c>
      <c r="AW34">
        <v>0</v>
      </c>
      <c r="AX34">
        <v>0</v>
      </c>
    </row>
    <row r="35" spans="2:50" x14ac:dyDescent="0.25">
      <c r="B35" t="s">
        <v>113</v>
      </c>
      <c r="C35">
        <v>55262.179695985506</v>
      </c>
      <c r="D35">
        <v>0</v>
      </c>
      <c r="E35">
        <v>331573.07817591302</v>
      </c>
      <c r="F35">
        <v>0</v>
      </c>
      <c r="G35">
        <v>0</v>
      </c>
      <c r="H35">
        <v>0</v>
      </c>
      <c r="I35">
        <v>0</v>
      </c>
      <c r="J35">
        <v>165786.53908795651</v>
      </c>
      <c r="K35">
        <v>0</v>
      </c>
      <c r="L35">
        <v>0</v>
      </c>
      <c r="M35">
        <v>0</v>
      </c>
      <c r="N35">
        <v>2265749.3675354058</v>
      </c>
      <c r="O35">
        <v>828932.69543978258</v>
      </c>
      <c r="P35">
        <v>0</v>
      </c>
      <c r="Q35">
        <v>0</v>
      </c>
      <c r="R35">
        <v>27631.089847992753</v>
      </c>
      <c r="S35">
        <v>110524.35939197101</v>
      </c>
      <c r="T35">
        <v>0</v>
      </c>
      <c r="U35">
        <v>0</v>
      </c>
      <c r="V35">
        <v>0</v>
      </c>
      <c r="W35">
        <v>497359.61726386956</v>
      </c>
      <c r="X35">
        <v>0</v>
      </c>
      <c r="Y35">
        <v>0</v>
      </c>
      <c r="Z35">
        <v>27631.089847992753</v>
      </c>
      <c r="AA35">
        <v>193417.62893594927</v>
      </c>
      <c r="AB35">
        <v>138155.44923996375</v>
      </c>
      <c r="AC35">
        <v>0</v>
      </c>
      <c r="AD35">
        <v>0</v>
      </c>
      <c r="AE35">
        <v>0</v>
      </c>
      <c r="AF35">
        <v>27631.089847992753</v>
      </c>
      <c r="AG35">
        <v>55262.179695985506</v>
      </c>
      <c r="AH35">
        <v>27631.089847992753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27631.089847992753</v>
      </c>
      <c r="AO35">
        <v>0</v>
      </c>
      <c r="AP35">
        <v>138155.44923996375</v>
      </c>
      <c r="AQ35">
        <v>27631.089847992753</v>
      </c>
      <c r="AR35">
        <v>276310.89847992751</v>
      </c>
      <c r="AS35">
        <v>0</v>
      </c>
      <c r="AT35">
        <v>193417.62893594927</v>
      </c>
      <c r="AU35">
        <v>8482744.5833337754</v>
      </c>
      <c r="AV35">
        <v>967088.14467974647</v>
      </c>
      <c r="AW35">
        <v>0</v>
      </c>
      <c r="AX35">
        <v>0</v>
      </c>
    </row>
    <row r="36" spans="2:50" x14ac:dyDescent="0.25">
      <c r="B36" t="s">
        <v>114</v>
      </c>
      <c r="C36">
        <v>0</v>
      </c>
      <c r="D36">
        <v>0</v>
      </c>
      <c r="E36">
        <v>0</v>
      </c>
      <c r="F36">
        <v>0</v>
      </c>
      <c r="G36">
        <v>0</v>
      </c>
      <c r="H36">
        <v>2985668.7898089173</v>
      </c>
      <c r="I36">
        <v>0</v>
      </c>
      <c r="J36">
        <v>82935.244161358802</v>
      </c>
      <c r="K36">
        <v>0</v>
      </c>
      <c r="L36">
        <v>0</v>
      </c>
      <c r="M36">
        <v>0</v>
      </c>
      <c r="N36">
        <v>4893179.40552017</v>
      </c>
      <c r="O36">
        <v>912287.68577494705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207338.110403397</v>
      </c>
      <c r="AA36">
        <v>2322186.8365180469</v>
      </c>
      <c r="AB36">
        <v>663481.95329087041</v>
      </c>
      <c r="AC36">
        <v>0</v>
      </c>
      <c r="AD36">
        <v>41467.622080679401</v>
      </c>
      <c r="AE36">
        <v>0</v>
      </c>
      <c r="AF36">
        <v>0</v>
      </c>
      <c r="AG36">
        <v>4644373.6730360938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41467.622080679401</v>
      </c>
      <c r="AQ36">
        <v>0</v>
      </c>
      <c r="AR36">
        <v>2446589.702760085</v>
      </c>
      <c r="AS36">
        <v>0</v>
      </c>
      <c r="AT36">
        <v>1575769.6390658172</v>
      </c>
      <c r="AU36">
        <v>31556860.403397027</v>
      </c>
      <c r="AV36">
        <v>2612460.1910828026</v>
      </c>
      <c r="AW36">
        <v>331740.97664543521</v>
      </c>
      <c r="AX36">
        <v>373208.59872611467</v>
      </c>
    </row>
    <row r="37" spans="2:50" x14ac:dyDescent="0.25">
      <c r="B37" t="s">
        <v>115</v>
      </c>
      <c r="C37">
        <v>0</v>
      </c>
      <c r="D37">
        <v>0</v>
      </c>
      <c r="E37">
        <v>0</v>
      </c>
      <c r="F37">
        <v>298415.77035832172</v>
      </c>
      <c r="G37">
        <v>0</v>
      </c>
      <c r="H37">
        <v>0</v>
      </c>
      <c r="I37">
        <v>0</v>
      </c>
      <c r="J37">
        <v>66314.615635182621</v>
      </c>
      <c r="K37">
        <v>0</v>
      </c>
      <c r="L37">
        <v>0</v>
      </c>
      <c r="M37">
        <v>0</v>
      </c>
      <c r="N37">
        <v>26360059.714985091</v>
      </c>
      <c r="O37">
        <v>596831.54071664345</v>
      </c>
      <c r="P37">
        <v>0</v>
      </c>
      <c r="Q37">
        <v>0</v>
      </c>
      <c r="R37">
        <v>0</v>
      </c>
      <c r="S37">
        <v>198943.84690554783</v>
      </c>
      <c r="T37">
        <v>0</v>
      </c>
      <c r="U37">
        <v>0</v>
      </c>
      <c r="V37">
        <v>0</v>
      </c>
      <c r="W37">
        <v>165786.53908795651</v>
      </c>
      <c r="X37">
        <v>0</v>
      </c>
      <c r="Y37">
        <v>0</v>
      </c>
      <c r="Z37">
        <v>66314.615635182621</v>
      </c>
      <c r="AA37">
        <v>33157.307817591311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33157.307817591311</v>
      </c>
      <c r="AH37">
        <v>0</v>
      </c>
      <c r="AI37">
        <v>33157.307817591311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33157.307817591311</v>
      </c>
      <c r="AQ37">
        <v>0</v>
      </c>
      <c r="AR37">
        <v>530516.92508146097</v>
      </c>
      <c r="AS37">
        <v>0</v>
      </c>
      <c r="AT37">
        <v>132629.23127036524</v>
      </c>
      <c r="AU37">
        <v>37069870.140067078</v>
      </c>
      <c r="AV37">
        <v>298415.77035832172</v>
      </c>
      <c r="AW37">
        <v>0</v>
      </c>
      <c r="AX37">
        <v>0</v>
      </c>
    </row>
    <row r="38" spans="2:50" x14ac:dyDescent="0.25">
      <c r="B38" t="s">
        <v>116</v>
      </c>
      <c r="C38">
        <v>0</v>
      </c>
      <c r="D38">
        <v>0</v>
      </c>
      <c r="E38">
        <v>199044.58598726115</v>
      </c>
      <c r="F38">
        <v>0</v>
      </c>
      <c r="G38">
        <v>0</v>
      </c>
      <c r="H38">
        <v>0</v>
      </c>
      <c r="I38">
        <v>0</v>
      </c>
      <c r="J38">
        <v>199044.58598726115</v>
      </c>
      <c r="K38">
        <v>0</v>
      </c>
      <c r="L38">
        <v>0</v>
      </c>
      <c r="M38">
        <v>0</v>
      </c>
      <c r="N38">
        <v>6933386.4118895959</v>
      </c>
      <c r="O38">
        <v>1758227.1762208068</v>
      </c>
      <c r="P38">
        <v>0</v>
      </c>
      <c r="Q38">
        <v>0</v>
      </c>
      <c r="R38">
        <v>66348.195329087044</v>
      </c>
      <c r="S38">
        <v>928874.73460721865</v>
      </c>
      <c r="T38">
        <v>0</v>
      </c>
      <c r="U38">
        <v>0</v>
      </c>
      <c r="V38">
        <v>33174.097664543522</v>
      </c>
      <c r="W38">
        <v>66348.195329087044</v>
      </c>
      <c r="X38">
        <v>0</v>
      </c>
      <c r="Y38">
        <v>0</v>
      </c>
      <c r="Z38">
        <v>199044.58598726115</v>
      </c>
      <c r="AA38">
        <v>165870.4883227176</v>
      </c>
      <c r="AB38">
        <v>0</v>
      </c>
      <c r="AC38">
        <v>0</v>
      </c>
      <c r="AD38">
        <v>132696.39065817409</v>
      </c>
      <c r="AE38">
        <v>0</v>
      </c>
      <c r="AF38">
        <v>0</v>
      </c>
      <c r="AG38">
        <v>431263.26963906578</v>
      </c>
      <c r="AH38">
        <v>0</v>
      </c>
      <c r="AI38">
        <v>165870.4883227176</v>
      </c>
      <c r="AJ38">
        <v>0</v>
      </c>
      <c r="AK38">
        <v>0</v>
      </c>
      <c r="AL38">
        <v>0</v>
      </c>
      <c r="AM38">
        <v>0</v>
      </c>
      <c r="AN38">
        <v>33174.097664543522</v>
      </c>
      <c r="AO38">
        <v>0</v>
      </c>
      <c r="AP38">
        <v>132696.39065817409</v>
      </c>
      <c r="AQ38">
        <v>0</v>
      </c>
      <c r="AR38">
        <v>763004.24628450105</v>
      </c>
      <c r="AS38">
        <v>0</v>
      </c>
      <c r="AT38">
        <v>298566.87898089166</v>
      </c>
      <c r="AU38">
        <v>12539808.917197451</v>
      </c>
      <c r="AV38">
        <v>2720276.008492569</v>
      </c>
      <c r="AW38">
        <v>431263.26963906578</v>
      </c>
      <c r="AX38">
        <v>66348.195329087044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T36"/>
  <sheetViews>
    <sheetView workbookViewId="0"/>
  </sheetViews>
  <sheetFormatPr baseColWidth="10" defaultRowHeight="15" x14ac:dyDescent="0.25"/>
  <cols>
    <col min="1" max="2" width="12.140625" bestFit="1" customWidth="1"/>
    <col min="3" max="4" width="12.5703125" bestFit="1" customWidth="1"/>
    <col min="5" max="6" width="12.140625" bestFit="1" customWidth="1"/>
    <col min="7" max="7" width="13.42578125" bestFit="1" customWidth="1"/>
    <col min="8" max="8" width="11.5703125" bestFit="1" customWidth="1"/>
    <col min="9" max="9" width="12.140625" bestFit="1" customWidth="1"/>
    <col min="10" max="10" width="11.5703125" bestFit="1" customWidth="1"/>
    <col min="11" max="11" width="12.140625" bestFit="1" customWidth="1"/>
    <col min="12" max="12" width="11.5703125" bestFit="1" customWidth="1"/>
    <col min="13" max="13" width="15" bestFit="1" customWidth="1"/>
    <col min="14" max="15" width="13.42578125" bestFit="1" customWidth="1"/>
    <col min="16" max="16" width="11.5703125" bestFit="1" customWidth="1"/>
    <col min="17" max="17" width="12.140625" bestFit="1" customWidth="1"/>
    <col min="18" max="18" width="12.5703125" bestFit="1" customWidth="1"/>
    <col min="19" max="19" width="11.85546875" bestFit="1" customWidth="1"/>
    <col min="20" max="20" width="12.140625" bestFit="1" customWidth="1"/>
    <col min="21" max="21" width="12.28515625" bestFit="1" customWidth="1"/>
    <col min="22" max="22" width="12.5703125" bestFit="1" customWidth="1"/>
    <col min="23" max="23" width="11.85546875" bestFit="1" customWidth="1"/>
    <col min="24" max="24" width="11.5703125" bestFit="1" customWidth="1"/>
    <col min="25" max="25" width="12.5703125" bestFit="1" customWidth="1"/>
    <col min="26" max="26" width="13.7109375" bestFit="1" customWidth="1"/>
    <col min="27" max="27" width="12.28515625" bestFit="1" customWidth="1"/>
    <col min="28" max="28" width="11.5703125" bestFit="1" customWidth="1"/>
    <col min="29" max="29" width="12.5703125" bestFit="1" customWidth="1"/>
    <col min="30" max="30" width="11.5703125" bestFit="1" customWidth="1"/>
    <col min="31" max="31" width="12.28515625" bestFit="1" customWidth="1"/>
    <col min="32" max="32" width="13.42578125" bestFit="1" customWidth="1"/>
    <col min="33" max="33" width="11.5703125" bestFit="1" customWidth="1"/>
    <col min="34" max="35" width="11.85546875" bestFit="1" customWidth="1"/>
    <col min="36" max="36" width="12.140625" bestFit="1" customWidth="1"/>
    <col min="37" max="38" width="11.5703125" bestFit="1" customWidth="1"/>
    <col min="39" max="39" width="12.140625" bestFit="1" customWidth="1"/>
    <col min="40" max="40" width="11.5703125" bestFit="1" customWidth="1"/>
    <col min="41" max="41" width="12.140625" bestFit="1" customWidth="1"/>
    <col min="42" max="42" width="11.5703125" bestFit="1" customWidth="1"/>
    <col min="43" max="43" width="13.42578125" bestFit="1" customWidth="1"/>
    <col min="44" max="44" width="11.5703125" bestFit="1" customWidth="1"/>
    <col min="45" max="45" width="13.140625" bestFit="1" customWidth="1"/>
    <col min="46" max="46" width="15.140625" bestFit="1" customWidth="1"/>
    <col min="47" max="47" width="13.7109375" bestFit="1" customWidth="1"/>
    <col min="48" max="48" width="13.140625" bestFit="1" customWidth="1"/>
    <col min="49" max="49" width="12.28515625" bestFit="1" customWidth="1"/>
    <col min="69" max="69" width="15.42578125" bestFit="1" customWidth="1"/>
    <col min="70" max="70" width="13.42578125" bestFit="1" customWidth="1"/>
  </cols>
  <sheetData>
    <row r="1" spans="1:98" ht="30" x14ac:dyDescent="0.25">
      <c r="A1" t="s">
        <v>37</v>
      </c>
      <c r="B1" t="s">
        <v>0</v>
      </c>
      <c r="C1" t="s">
        <v>38</v>
      </c>
      <c r="D1" t="s">
        <v>1</v>
      </c>
      <c r="E1" t="s">
        <v>2</v>
      </c>
      <c r="F1" t="s">
        <v>3</v>
      </c>
      <c r="G1" t="s">
        <v>39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40</v>
      </c>
      <c r="P1" t="s">
        <v>11</v>
      </c>
      <c r="Q1" t="s">
        <v>41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42</v>
      </c>
      <c r="AH1" t="s">
        <v>27</v>
      </c>
      <c r="AI1" t="s">
        <v>43</v>
      </c>
      <c r="AJ1" t="s">
        <v>44</v>
      </c>
      <c r="AK1" t="s">
        <v>45</v>
      </c>
      <c r="AL1" t="s">
        <v>46</v>
      </c>
      <c r="AM1" t="s">
        <v>28</v>
      </c>
      <c r="AN1" t="s">
        <v>47</v>
      </c>
      <c r="AO1" t="s">
        <v>29</v>
      </c>
      <c r="AP1" t="s">
        <v>48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s="16" t="s">
        <v>151</v>
      </c>
      <c r="AY1" s="16" t="s">
        <v>152</v>
      </c>
      <c r="AZ1" s="16" t="s">
        <v>153</v>
      </c>
      <c r="BA1" s="16" t="s">
        <v>154</v>
      </c>
      <c r="BB1" s="16" t="s">
        <v>155</v>
      </c>
      <c r="BC1" s="16" t="s">
        <v>156</v>
      </c>
      <c r="BD1" s="16" t="s">
        <v>157</v>
      </c>
      <c r="BE1" s="16" t="s">
        <v>158</v>
      </c>
      <c r="BF1" s="16" t="s">
        <v>159</v>
      </c>
      <c r="BG1" s="17" t="s">
        <v>160</v>
      </c>
      <c r="BH1" s="16" t="s">
        <v>161</v>
      </c>
      <c r="BI1" s="18" t="s">
        <v>162</v>
      </c>
      <c r="BJ1" s="18" t="s">
        <v>163</v>
      </c>
      <c r="BK1" s="18" t="s">
        <v>164</v>
      </c>
      <c r="BL1" s="18" t="s">
        <v>165</v>
      </c>
      <c r="BM1" s="18" t="s">
        <v>166</v>
      </c>
      <c r="BN1" s="18" t="s">
        <v>167</v>
      </c>
      <c r="BO1" s="18" t="s">
        <v>168</v>
      </c>
      <c r="BP1" s="18" t="s">
        <v>169</v>
      </c>
      <c r="BS1" t="s">
        <v>188</v>
      </c>
      <c r="BT1" t="s">
        <v>189</v>
      </c>
      <c r="BU1" t="s">
        <v>258</v>
      </c>
      <c r="BV1" t="s">
        <v>191</v>
      </c>
      <c r="BW1" t="s">
        <v>259</v>
      </c>
      <c r="BX1" t="s">
        <v>193</v>
      </c>
      <c r="BY1" t="s">
        <v>194</v>
      </c>
      <c r="BZ1" t="s">
        <v>260</v>
      </c>
      <c r="CA1" t="s">
        <v>261</v>
      </c>
      <c r="CB1" t="s">
        <v>262</v>
      </c>
      <c r="CC1" t="s">
        <v>198</v>
      </c>
      <c r="CD1" t="s">
        <v>199</v>
      </c>
      <c r="CE1" t="s">
        <v>200</v>
      </c>
      <c r="CH1" t="s">
        <v>188</v>
      </c>
      <c r="CI1" t="s">
        <v>189</v>
      </c>
      <c r="CJ1" t="s">
        <v>185</v>
      </c>
      <c r="CK1" t="s">
        <v>191</v>
      </c>
      <c r="CL1" t="s">
        <v>263</v>
      </c>
      <c r="CM1" t="s">
        <v>193</v>
      </c>
      <c r="CN1" t="s">
        <v>194</v>
      </c>
      <c r="CO1" t="s">
        <v>187</v>
      </c>
      <c r="CP1" t="s">
        <v>186</v>
      </c>
      <c r="CQ1" t="s">
        <v>264</v>
      </c>
      <c r="CR1" t="s">
        <v>198</v>
      </c>
      <c r="CS1" t="s">
        <v>199</v>
      </c>
      <c r="CT1" t="s">
        <v>200</v>
      </c>
    </row>
    <row r="2" spans="1:98" x14ac:dyDescent="0.25">
      <c r="A2" t="s">
        <v>134</v>
      </c>
      <c r="B2" s="11">
        <v>0</v>
      </c>
      <c r="C2" s="11">
        <v>0</v>
      </c>
      <c r="D2" s="11">
        <v>103399.78492844735</v>
      </c>
      <c r="E2" s="11">
        <v>0</v>
      </c>
      <c r="F2" s="11">
        <v>206799.5698568947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930598.06435602601</v>
      </c>
      <c r="N2" s="11">
        <v>310199.35478534212</v>
      </c>
      <c r="O2" s="11">
        <v>0</v>
      </c>
      <c r="P2" s="11">
        <v>0</v>
      </c>
      <c r="Q2" s="11">
        <v>0</v>
      </c>
      <c r="R2" s="11">
        <v>103399.78492844735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310199.35478534212</v>
      </c>
      <c r="AT2" s="11">
        <v>3412192.9026387623</v>
      </c>
      <c r="AU2" s="11">
        <v>1033997.8492844735</v>
      </c>
      <c r="AV2" s="11">
        <v>0</v>
      </c>
      <c r="AW2" s="11">
        <v>0</v>
      </c>
      <c r="AX2">
        <v>1.4</v>
      </c>
      <c r="AY2" s="13">
        <v>26.3</v>
      </c>
      <c r="AZ2" s="13">
        <v>16.100000000000001</v>
      </c>
      <c r="BA2" s="13">
        <v>8.1300000000000008</v>
      </c>
      <c r="BB2" s="13">
        <v>2.2143729713118008</v>
      </c>
      <c r="BC2" s="13">
        <v>0.21832484133369079</v>
      </c>
      <c r="BD2" s="13">
        <v>6.4382854628643331</v>
      </c>
      <c r="BE2" s="13">
        <v>0.24951644100580261</v>
      </c>
      <c r="BF2" s="13">
        <v>102.52013983257437</v>
      </c>
      <c r="BG2" s="13">
        <v>0.44159999999999999</v>
      </c>
      <c r="BH2" s="13">
        <v>24.999999999999911</v>
      </c>
      <c r="BI2" s="13">
        <v>31.500231315498006</v>
      </c>
      <c r="BJ2" s="13">
        <v>11.276407805991564</v>
      </c>
      <c r="BK2" s="13">
        <v>0.85973131326082852</v>
      </c>
      <c r="BL2" s="13">
        <v>0.5805042628141035</v>
      </c>
      <c r="BM2" s="13">
        <v>22.500165225355712</v>
      </c>
      <c r="BN2" s="13">
        <v>10.785904204078674</v>
      </c>
      <c r="BO2" s="13">
        <v>0.63607967092062645</v>
      </c>
      <c r="BP2" s="13">
        <v>0.42277810458433579</v>
      </c>
      <c r="BQ2" t="s">
        <v>171</v>
      </c>
      <c r="BR2" t="s">
        <v>204</v>
      </c>
      <c r="BS2">
        <v>3</v>
      </c>
      <c r="BT2">
        <v>28</v>
      </c>
      <c r="BU2">
        <v>27.28</v>
      </c>
      <c r="BV2">
        <v>0.46</v>
      </c>
      <c r="BW2">
        <v>27.4</v>
      </c>
      <c r="BX2">
        <v>27.38</v>
      </c>
      <c r="BY2">
        <v>0.05</v>
      </c>
      <c r="BZ2">
        <v>25.21</v>
      </c>
      <c r="CA2">
        <v>27.52</v>
      </c>
      <c r="CB2">
        <v>2.31</v>
      </c>
      <c r="CC2">
        <v>-3.37</v>
      </c>
      <c r="CD2">
        <v>11.52</v>
      </c>
      <c r="CE2">
        <v>0.09</v>
      </c>
      <c r="CF2" t="s">
        <v>171</v>
      </c>
      <c r="CG2" s="1" t="s">
        <v>153</v>
      </c>
      <c r="CH2">
        <v>4</v>
      </c>
      <c r="CI2">
        <v>28</v>
      </c>
      <c r="CJ2">
        <v>30.32</v>
      </c>
      <c r="CK2">
        <v>0.94</v>
      </c>
      <c r="CL2">
        <v>30.46</v>
      </c>
      <c r="CM2">
        <v>30.35</v>
      </c>
      <c r="CN2">
        <v>0.09</v>
      </c>
      <c r="CO2">
        <v>27.37</v>
      </c>
      <c r="CP2">
        <v>32.799999999999997</v>
      </c>
      <c r="CQ2">
        <v>5.43</v>
      </c>
      <c r="CR2">
        <v>-0.52</v>
      </c>
      <c r="CS2">
        <v>2.89</v>
      </c>
      <c r="CT2">
        <v>0.18</v>
      </c>
    </row>
    <row r="3" spans="1:98" x14ac:dyDescent="0.25">
      <c r="A3" t="s">
        <v>135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122488.9759921607</v>
      </c>
      <c r="J3" s="11">
        <v>0</v>
      </c>
      <c r="K3" s="11">
        <v>122488.9759921607</v>
      </c>
      <c r="L3" s="11">
        <v>0</v>
      </c>
      <c r="M3" s="11">
        <v>1347378.7359137677</v>
      </c>
      <c r="N3" s="11">
        <v>122488.9759921607</v>
      </c>
      <c r="O3" s="11">
        <v>0</v>
      </c>
      <c r="P3" s="11">
        <v>0</v>
      </c>
      <c r="Q3" s="11">
        <v>0</v>
      </c>
      <c r="R3" s="11">
        <v>122488.9759921607</v>
      </c>
      <c r="S3" s="11">
        <v>0</v>
      </c>
      <c r="T3" s="11">
        <v>122488.9759921607</v>
      </c>
      <c r="U3" s="11">
        <v>367466.92797648208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367466.92797648208</v>
      </c>
      <c r="AB3" s="11">
        <v>0</v>
      </c>
      <c r="AC3" s="11">
        <v>0</v>
      </c>
      <c r="AD3" s="11">
        <v>0</v>
      </c>
      <c r="AE3" s="11">
        <v>122488.9759921607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244977.95198432141</v>
      </c>
      <c r="AT3" s="11">
        <v>10656540.91131798</v>
      </c>
      <c r="AU3" s="11">
        <v>0</v>
      </c>
      <c r="AV3" s="11">
        <v>0</v>
      </c>
      <c r="AW3" s="11">
        <v>0</v>
      </c>
      <c r="AX3">
        <v>9</v>
      </c>
      <c r="AY3" s="13">
        <v>44.9</v>
      </c>
      <c r="AZ3" s="13">
        <v>29.1</v>
      </c>
      <c r="BA3" s="13">
        <v>8.2200000000000006</v>
      </c>
      <c r="BB3" s="13">
        <v>0.57339811182179501</v>
      </c>
      <c r="BC3" s="13">
        <v>0</v>
      </c>
      <c r="BD3" s="13">
        <v>0.60558395595753045</v>
      </c>
      <c r="BE3" s="13">
        <v>5.0411025145067609E-2</v>
      </c>
      <c r="BF3" s="13">
        <v>3.5596114024732466</v>
      </c>
      <c r="BG3" s="13">
        <v>0.52059999999999995</v>
      </c>
      <c r="BH3" s="13">
        <v>18.100000000000005</v>
      </c>
      <c r="BI3" s="13">
        <v>50.307330046852684</v>
      </c>
      <c r="BJ3" s="13">
        <v>55.75533440576001</v>
      </c>
      <c r="BK3" s="13">
        <v>3.1409940485086256</v>
      </c>
      <c r="BL3" s="13">
        <v>2.4302632690133663</v>
      </c>
      <c r="BM3" s="13">
        <v>58.691885054661462</v>
      </c>
      <c r="BN3" s="13">
        <v>53.410733340409543</v>
      </c>
      <c r="BO3" s="13">
        <v>3.8418031045780063</v>
      </c>
      <c r="BP3" s="13">
        <v>3.2009436168145227</v>
      </c>
      <c r="BQ3" t="s">
        <v>172</v>
      </c>
      <c r="BR3" t="s">
        <v>204</v>
      </c>
      <c r="BS3">
        <v>3</v>
      </c>
      <c r="BT3">
        <v>31</v>
      </c>
      <c r="BU3">
        <v>27.34</v>
      </c>
      <c r="BV3">
        <v>0.02</v>
      </c>
      <c r="BW3">
        <v>27.34</v>
      </c>
      <c r="BX3">
        <v>27.34</v>
      </c>
      <c r="BY3">
        <v>0.01</v>
      </c>
      <c r="BZ3">
        <v>27.25</v>
      </c>
      <c r="CA3">
        <v>27.4</v>
      </c>
      <c r="CB3">
        <v>0.15</v>
      </c>
      <c r="CC3">
        <v>-1</v>
      </c>
      <c r="CD3">
        <v>5.77</v>
      </c>
      <c r="CE3">
        <v>0</v>
      </c>
      <c r="CF3" t="s">
        <v>172</v>
      </c>
      <c r="CG3" t="s">
        <v>153</v>
      </c>
      <c r="CH3">
        <v>4</v>
      </c>
      <c r="CI3">
        <v>31</v>
      </c>
      <c r="CJ3">
        <v>30.42</v>
      </c>
      <c r="CK3">
        <v>0.12</v>
      </c>
      <c r="CL3">
        <v>30.38</v>
      </c>
      <c r="CM3">
        <v>30.39</v>
      </c>
      <c r="CN3">
        <v>0</v>
      </c>
      <c r="CO3">
        <v>30.36</v>
      </c>
      <c r="CP3">
        <v>30.91</v>
      </c>
      <c r="CQ3">
        <v>0.55000000000000004</v>
      </c>
      <c r="CR3">
        <v>2.81</v>
      </c>
      <c r="CS3">
        <v>7.16</v>
      </c>
      <c r="CT3">
        <v>0.02</v>
      </c>
    </row>
    <row r="4" spans="1:98" x14ac:dyDescent="0.25">
      <c r="A4" t="s">
        <v>136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39808.917197452225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59713.375796178341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19904.458598726113</v>
      </c>
      <c r="AP4" s="11">
        <v>0</v>
      </c>
      <c r="AQ4" s="11">
        <v>0</v>
      </c>
      <c r="AR4" s="11">
        <v>39808.917197452225</v>
      </c>
      <c r="AS4" s="11">
        <v>199044.58598726115</v>
      </c>
      <c r="AT4" s="11">
        <v>597133.75796178344</v>
      </c>
      <c r="AU4" s="11">
        <v>0</v>
      </c>
      <c r="AV4" s="11">
        <v>0</v>
      </c>
      <c r="AW4" s="11">
        <v>0</v>
      </c>
      <c r="AX4">
        <v>18</v>
      </c>
      <c r="AY4" s="13">
        <v>45.9</v>
      </c>
      <c r="AZ4" s="13">
        <v>29.8</v>
      </c>
      <c r="BA4" s="13">
        <v>8.2250000000000014</v>
      </c>
      <c r="BB4" s="13">
        <v>1.5806171635087642</v>
      </c>
      <c r="BC4" s="13">
        <v>1.5911325645838813E-2</v>
      </c>
      <c r="BD4" s="13">
        <v>1.203916879252261</v>
      </c>
      <c r="BE4" s="13">
        <v>8.3595261121856779E-2</v>
      </c>
      <c r="BF4" s="13">
        <v>0</v>
      </c>
      <c r="BG4" s="13">
        <v>0.2944</v>
      </c>
      <c r="BH4" s="13">
        <v>10.441176470588065</v>
      </c>
      <c r="BI4" s="13">
        <v>73.617437899750854</v>
      </c>
      <c r="BJ4" s="13">
        <v>68.360232615734901</v>
      </c>
      <c r="BK4" s="13">
        <v>4.64641060394153</v>
      </c>
      <c r="BL4" s="13">
        <v>3.5343271826683456</v>
      </c>
      <c r="BM4" s="13">
        <v>50.611988556078707</v>
      </c>
      <c r="BN4" s="13">
        <v>44.362328187376711</v>
      </c>
      <c r="BO4" s="13">
        <v>3.1979875132638416</v>
      </c>
      <c r="BP4" s="13">
        <v>2.3253908196584536</v>
      </c>
      <c r="BQ4" t="s">
        <v>173</v>
      </c>
      <c r="BR4" t="s">
        <v>204</v>
      </c>
      <c r="BS4">
        <v>3</v>
      </c>
      <c r="BT4">
        <v>28</v>
      </c>
      <c r="BU4">
        <v>27.37</v>
      </c>
      <c r="BV4">
        <v>7.0000000000000007E-2</v>
      </c>
      <c r="BW4">
        <v>27.37</v>
      </c>
      <c r="BX4">
        <v>27.37</v>
      </c>
      <c r="BY4">
        <v>7.0000000000000007E-2</v>
      </c>
      <c r="BZ4">
        <v>27.23</v>
      </c>
      <c r="CA4">
        <v>27.49</v>
      </c>
      <c r="CB4">
        <v>0.26</v>
      </c>
      <c r="CC4">
        <v>-0.09</v>
      </c>
      <c r="CD4">
        <v>-0.86</v>
      </c>
      <c r="CE4">
        <v>0.01</v>
      </c>
      <c r="CF4" t="s">
        <v>173</v>
      </c>
      <c r="CG4" t="s">
        <v>153</v>
      </c>
      <c r="CH4">
        <v>4</v>
      </c>
      <c r="CI4">
        <v>28</v>
      </c>
      <c r="CJ4">
        <v>30.12</v>
      </c>
      <c r="CK4">
        <v>0.41</v>
      </c>
      <c r="CL4">
        <v>30.06</v>
      </c>
      <c r="CM4">
        <v>30.12</v>
      </c>
      <c r="CN4">
        <v>0.56000000000000005</v>
      </c>
      <c r="CO4">
        <v>29.49</v>
      </c>
      <c r="CP4">
        <v>30.8</v>
      </c>
      <c r="CQ4">
        <v>1.31</v>
      </c>
      <c r="CR4">
        <v>0.11</v>
      </c>
      <c r="CS4">
        <v>-1.45</v>
      </c>
      <c r="CT4">
        <v>0.08</v>
      </c>
    </row>
    <row r="5" spans="1:98" x14ac:dyDescent="0.25">
      <c r="A5" t="s">
        <v>137</v>
      </c>
      <c r="B5" s="11">
        <v>0</v>
      </c>
      <c r="C5" s="11">
        <v>0</v>
      </c>
      <c r="D5" s="11">
        <v>0</v>
      </c>
      <c r="E5" s="11">
        <v>0</v>
      </c>
      <c r="F5" s="11">
        <v>117085.05058074185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5268827.2761333827</v>
      </c>
      <c r="N5" s="11">
        <v>234170.1011614837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234170.1011614837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19904458.598726116</v>
      </c>
      <c r="AU5" s="11">
        <v>0</v>
      </c>
      <c r="AV5" s="11">
        <v>0</v>
      </c>
      <c r="AW5" s="11">
        <v>0</v>
      </c>
      <c r="AX5">
        <v>0.75</v>
      </c>
      <c r="AY5" s="13">
        <v>30.9</v>
      </c>
      <c r="AZ5" s="13">
        <v>19.3</v>
      </c>
      <c r="BA5" s="13">
        <v>8.11</v>
      </c>
      <c r="BB5" s="13">
        <v>1.1732027156353833</v>
      </c>
      <c r="BC5" s="13">
        <v>8.7351390006257149E-2</v>
      </c>
      <c r="BD5" s="13">
        <v>3.5660845024754226</v>
      </c>
      <c r="BE5" s="13">
        <v>0.17208655705996123</v>
      </c>
      <c r="BF5" s="13">
        <v>68.066819846267165</v>
      </c>
      <c r="BG5" s="13">
        <v>1.4602999999999999</v>
      </c>
      <c r="BH5" s="13">
        <v>31.899999999999373</v>
      </c>
      <c r="BI5" s="13">
        <v>24.779109831314607</v>
      </c>
      <c r="BJ5" s="13">
        <v>9.7014344841235403</v>
      </c>
      <c r="BK5" s="13">
        <v>0.60639988226076291</v>
      </c>
      <c r="BL5" s="13">
        <v>0.55849360325350983</v>
      </c>
      <c r="BM5" s="13">
        <v>19.272640979911362</v>
      </c>
      <c r="BN5" s="13">
        <v>12.4900479721954</v>
      </c>
      <c r="BO5" s="13">
        <v>0.84359102803497699</v>
      </c>
      <c r="BP5" s="13">
        <v>0.63613481405833949</v>
      </c>
      <c r="BQ5" t="s">
        <v>174</v>
      </c>
      <c r="BR5" t="s">
        <v>204</v>
      </c>
      <c r="BS5">
        <v>3</v>
      </c>
      <c r="BT5">
        <v>28</v>
      </c>
      <c r="BU5">
        <v>27.28</v>
      </c>
      <c r="BV5">
        <v>0.46</v>
      </c>
      <c r="BW5">
        <v>27.4</v>
      </c>
      <c r="BX5">
        <v>27.38</v>
      </c>
      <c r="BY5">
        <v>0.05</v>
      </c>
      <c r="BZ5">
        <v>25.21</v>
      </c>
      <c r="CA5">
        <v>27.52</v>
      </c>
      <c r="CB5">
        <v>2.31</v>
      </c>
      <c r="CC5">
        <v>-3.37</v>
      </c>
      <c r="CD5">
        <v>11.52</v>
      </c>
      <c r="CE5">
        <v>0.09</v>
      </c>
      <c r="CF5" t="s">
        <v>174</v>
      </c>
      <c r="CG5" t="s">
        <v>153</v>
      </c>
      <c r="CH5">
        <v>4</v>
      </c>
      <c r="CI5">
        <v>28</v>
      </c>
      <c r="CJ5">
        <v>30.32</v>
      </c>
      <c r="CK5">
        <v>0.94</v>
      </c>
      <c r="CL5">
        <v>30.46</v>
      </c>
      <c r="CM5">
        <v>30.35</v>
      </c>
      <c r="CN5">
        <v>0.09</v>
      </c>
      <c r="CO5">
        <v>27.37</v>
      </c>
      <c r="CP5">
        <v>32.799999999999997</v>
      </c>
      <c r="CQ5">
        <v>5.43</v>
      </c>
      <c r="CR5">
        <v>-0.52</v>
      </c>
      <c r="CS5">
        <v>2.89</v>
      </c>
      <c r="CT5">
        <v>0.18</v>
      </c>
    </row>
    <row r="6" spans="1:98" x14ac:dyDescent="0.25">
      <c r="A6" s="1" t="s">
        <v>138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1758998.6668641681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92578.877203377269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92578.877203377269</v>
      </c>
      <c r="AT6" s="11">
        <v>6804547.4744482283</v>
      </c>
      <c r="AU6" s="11">
        <v>92578.877203377269</v>
      </c>
      <c r="AV6" s="11">
        <v>0</v>
      </c>
      <c r="AW6" s="11">
        <v>0</v>
      </c>
      <c r="AX6">
        <v>10</v>
      </c>
      <c r="AY6" s="13">
        <v>44.9</v>
      </c>
      <c r="AZ6" s="13">
        <v>29.1</v>
      </c>
      <c r="BA6" s="13">
        <v>8.2200000000000006</v>
      </c>
      <c r="BB6" s="13">
        <v>0.64130051980069169</v>
      </c>
      <c r="BC6" s="13">
        <v>1.5911325645838813E-2</v>
      </c>
      <c r="BD6" s="13">
        <v>0.35452639557156918</v>
      </c>
      <c r="BE6" s="13">
        <v>9.4656673114119821E-2</v>
      </c>
      <c r="BF6" s="13">
        <v>0</v>
      </c>
      <c r="BG6" s="13">
        <v>0.44159999999999999</v>
      </c>
      <c r="BH6" s="13">
        <v>18.450000000000077</v>
      </c>
      <c r="BI6" s="13">
        <v>94.328814303028253</v>
      </c>
      <c r="BJ6" s="13">
        <v>54.802375295742245</v>
      </c>
      <c r="BK6" s="13">
        <v>3.6248922835536423</v>
      </c>
      <c r="BL6" s="13">
        <v>2.9367020644210862</v>
      </c>
      <c r="BM6" s="13">
        <v>57.417539140973744</v>
      </c>
      <c r="BN6" s="13">
        <v>48.526433204993907</v>
      </c>
      <c r="BO6" s="13">
        <v>3.1337672612583973</v>
      </c>
      <c r="BP6" s="13">
        <v>2.1121451898287078</v>
      </c>
    </row>
    <row r="7" spans="1:98" x14ac:dyDescent="0.25">
      <c r="A7" s="1" t="s">
        <v>139</v>
      </c>
      <c r="B7" s="11">
        <v>0</v>
      </c>
      <c r="C7" s="11">
        <v>0</v>
      </c>
      <c r="D7" s="11">
        <v>0</v>
      </c>
      <c r="E7" s="11">
        <v>78740.157480314956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551181.10236220469</v>
      </c>
      <c r="N7" s="11">
        <v>0</v>
      </c>
      <c r="O7" s="11">
        <v>0</v>
      </c>
      <c r="P7" s="11">
        <v>0</v>
      </c>
      <c r="Q7" s="11">
        <v>0</v>
      </c>
      <c r="R7" s="11">
        <v>118110.23622047243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78740.157480314956</v>
      </c>
      <c r="Z7" s="11">
        <v>0</v>
      </c>
      <c r="AA7" s="11">
        <v>0</v>
      </c>
      <c r="AB7" s="11">
        <v>0</v>
      </c>
      <c r="AC7" s="11">
        <v>118110.23622047243</v>
      </c>
      <c r="AD7" s="11">
        <v>0</v>
      </c>
      <c r="AE7" s="11">
        <v>0</v>
      </c>
      <c r="AF7" s="11">
        <v>0</v>
      </c>
      <c r="AG7" s="11">
        <v>0</v>
      </c>
      <c r="AH7" s="11">
        <v>39370.078740157478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196850.39370078742</v>
      </c>
      <c r="AT7" s="11">
        <v>826771.65354330698</v>
      </c>
      <c r="AU7" s="11">
        <v>157480.31496062991</v>
      </c>
      <c r="AV7" s="11">
        <v>0</v>
      </c>
      <c r="AW7" s="11">
        <v>0</v>
      </c>
      <c r="AX7">
        <v>20</v>
      </c>
      <c r="AY7" s="13">
        <v>45.9</v>
      </c>
      <c r="AZ7" s="13">
        <v>29.8</v>
      </c>
      <c r="BA7" s="13">
        <v>8.23</v>
      </c>
      <c r="BB7" s="13">
        <v>0.56208104382531221</v>
      </c>
      <c r="BC7" s="13">
        <v>1.5911325645838813E-2</v>
      </c>
      <c r="BD7" s="13">
        <v>0.80281581751415643</v>
      </c>
      <c r="BE7" s="13">
        <v>0.13890232108317205</v>
      </c>
      <c r="BF7" s="13">
        <v>0.45517357600269609</v>
      </c>
      <c r="BG7" s="13">
        <v>0.2944</v>
      </c>
      <c r="BH7" s="13">
        <v>12.233333333333244</v>
      </c>
      <c r="BI7" s="13">
        <v>79.096297466672212</v>
      </c>
      <c r="BJ7" s="13">
        <v>52.448130405696688</v>
      </c>
      <c r="BK7" s="13">
        <v>3.7004578325328583</v>
      </c>
      <c r="BL7" s="13">
        <v>2.8322718937604776</v>
      </c>
      <c r="BM7" s="13">
        <v>79.096297466672212</v>
      </c>
      <c r="BN7" s="13">
        <v>49.733878513682427</v>
      </c>
      <c r="BO7" s="13">
        <v>4.2460141369017945</v>
      </c>
      <c r="BP7" s="13">
        <v>3.44110523610287</v>
      </c>
    </row>
    <row r="8" spans="1:98" x14ac:dyDescent="0.25">
      <c r="A8" s="1" t="s">
        <v>140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1161093.4182590235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23695.784046102519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23695.784046102519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3554367.6069153775</v>
      </c>
      <c r="AU8" s="11">
        <v>0</v>
      </c>
      <c r="AV8" s="11">
        <v>0</v>
      </c>
      <c r="AW8" s="11">
        <v>0</v>
      </c>
      <c r="AX8">
        <v>0.65</v>
      </c>
      <c r="AY8" s="13">
        <v>20.9</v>
      </c>
      <c r="AZ8" s="13">
        <v>12.6</v>
      </c>
      <c r="BA8" s="13">
        <v>7.93</v>
      </c>
      <c r="BB8" s="13">
        <v>1.7390561154595232</v>
      </c>
      <c r="BC8" s="13">
        <v>0.13497809957986937</v>
      </c>
      <c r="BD8" s="13">
        <v>6.8005950287573613</v>
      </c>
      <c r="BE8" s="13">
        <v>0.26057785299806568</v>
      </c>
      <c r="BF8" s="13">
        <v>96.373671286753108</v>
      </c>
      <c r="BG8" s="13">
        <v>0.76549999999999996</v>
      </c>
      <c r="BH8" s="13">
        <v>23.099999999999454</v>
      </c>
      <c r="BI8" s="13">
        <v>26.905965102845943</v>
      </c>
      <c r="BJ8" s="13">
        <v>18.906821677769862</v>
      </c>
      <c r="BK8" s="13">
        <v>1.4931129009260486</v>
      </c>
      <c r="BL8" s="13">
        <v>1.1157567403586415</v>
      </c>
      <c r="BM8" s="13">
        <v>16.816228189278718</v>
      </c>
      <c r="BN8" s="13">
        <v>10.612889772535684</v>
      </c>
      <c r="BO8" s="13">
        <v>0.85527336570671775</v>
      </c>
      <c r="BP8" s="13">
        <v>0.60202096917620884</v>
      </c>
    </row>
    <row r="9" spans="1:98" x14ac:dyDescent="0.25">
      <c r="A9" t="s">
        <v>141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1102362.2047244094</v>
      </c>
      <c r="N9" s="11">
        <v>0</v>
      </c>
      <c r="O9" s="11">
        <v>0</v>
      </c>
      <c r="P9" s="11">
        <v>0</v>
      </c>
      <c r="Q9" s="11">
        <v>0</v>
      </c>
      <c r="R9" s="11">
        <v>196850.39370078742</v>
      </c>
      <c r="S9" s="11">
        <v>0</v>
      </c>
      <c r="T9" s="11">
        <v>0</v>
      </c>
      <c r="U9" s="11">
        <v>39370.078740157478</v>
      </c>
      <c r="V9" s="11">
        <v>78740.157480314956</v>
      </c>
      <c r="W9" s="11">
        <v>78740.157480314956</v>
      </c>
      <c r="X9" s="11">
        <v>78740.157480314956</v>
      </c>
      <c r="Y9" s="11">
        <v>0</v>
      </c>
      <c r="Z9" s="11">
        <v>0</v>
      </c>
      <c r="AA9" s="11">
        <v>0</v>
      </c>
      <c r="AB9" s="11">
        <v>0</v>
      </c>
      <c r="AC9" s="11">
        <v>39370.078740157478</v>
      </c>
      <c r="AD9" s="11">
        <v>39370.078740157478</v>
      </c>
      <c r="AE9" s="11">
        <v>0</v>
      </c>
      <c r="AF9" s="11">
        <v>0</v>
      </c>
      <c r="AG9" s="11">
        <v>0</v>
      </c>
      <c r="AH9" s="11">
        <v>39370.078740157478</v>
      </c>
      <c r="AI9" s="11">
        <v>0</v>
      </c>
      <c r="AJ9" s="11">
        <v>0</v>
      </c>
      <c r="AK9" s="11">
        <v>0</v>
      </c>
      <c r="AL9" s="11">
        <v>0</v>
      </c>
      <c r="AM9" s="11">
        <v>39370.078740157478</v>
      </c>
      <c r="AN9" s="11">
        <v>0</v>
      </c>
      <c r="AO9" s="11">
        <v>0</v>
      </c>
      <c r="AP9" s="11">
        <v>0</v>
      </c>
      <c r="AQ9" s="11">
        <v>0</v>
      </c>
      <c r="AR9" s="11">
        <v>39370.078740157478</v>
      </c>
      <c r="AS9" s="11">
        <v>78740.157480314956</v>
      </c>
      <c r="AT9" s="11">
        <v>4448818.8976377957</v>
      </c>
      <c r="AU9" s="11">
        <v>669291.33858267718</v>
      </c>
      <c r="AV9" s="11">
        <v>354330.7086614173</v>
      </c>
      <c r="AW9" s="11">
        <v>0</v>
      </c>
      <c r="AX9">
        <v>5.3</v>
      </c>
      <c r="AY9" s="13">
        <v>44.4</v>
      </c>
      <c r="AZ9" s="13">
        <v>28</v>
      </c>
      <c r="BA9" s="13">
        <v>8.16</v>
      </c>
      <c r="BB9" s="13">
        <v>0</v>
      </c>
      <c r="BC9" s="13">
        <v>1.1942433181371127E-2</v>
      </c>
      <c r="BD9" s="13">
        <v>0.47626774392402066</v>
      </c>
      <c r="BE9" s="13">
        <v>6.1472437137330666E-2</v>
      </c>
      <c r="BF9" s="13">
        <v>2.8558628297176485</v>
      </c>
      <c r="BG9" s="13">
        <v>0.59960000000000002</v>
      </c>
      <c r="BH9" s="13">
        <v>39.699999999999847</v>
      </c>
      <c r="BI9" s="13">
        <v>106.92180067315719</v>
      </c>
      <c r="BJ9" s="13">
        <v>94.516198750054215</v>
      </c>
      <c r="BK9" s="13">
        <v>8.8679296527537215</v>
      </c>
      <c r="BL9" s="13">
        <v>5.2560289784753333</v>
      </c>
      <c r="BM9" s="13">
        <v>32.899015591740671</v>
      </c>
      <c r="BN9" s="13">
        <v>37.662011697804466</v>
      </c>
      <c r="BO9" s="13">
        <v>2.7610498835369173</v>
      </c>
      <c r="BP9" s="13">
        <v>1.9410419199127051</v>
      </c>
      <c r="BQ9" t="s">
        <v>176</v>
      </c>
      <c r="BR9" t="s">
        <v>204</v>
      </c>
      <c r="BS9">
        <v>3</v>
      </c>
      <c r="BT9">
        <v>31</v>
      </c>
      <c r="BU9">
        <v>27.19</v>
      </c>
      <c r="BV9">
        <v>0.28999999999999998</v>
      </c>
      <c r="BW9">
        <v>27.33</v>
      </c>
      <c r="BX9">
        <v>27.26</v>
      </c>
      <c r="BY9">
        <v>7.0000000000000007E-2</v>
      </c>
      <c r="BZ9">
        <v>26.28</v>
      </c>
      <c r="CA9">
        <v>27.4</v>
      </c>
      <c r="CB9">
        <v>1.1200000000000001</v>
      </c>
      <c r="CC9">
        <v>-1.77</v>
      </c>
      <c r="CD9">
        <v>2.2599999999999998</v>
      </c>
      <c r="CE9">
        <v>0.05</v>
      </c>
      <c r="CF9" t="s">
        <v>176</v>
      </c>
      <c r="CG9" t="s">
        <v>153</v>
      </c>
      <c r="CH9">
        <v>4</v>
      </c>
      <c r="CI9">
        <v>31</v>
      </c>
      <c r="CJ9">
        <v>30.56</v>
      </c>
      <c r="CK9">
        <v>0.93</v>
      </c>
      <c r="CL9">
        <v>30.4</v>
      </c>
      <c r="CM9">
        <v>30.52</v>
      </c>
      <c r="CN9">
        <v>1.05</v>
      </c>
      <c r="CO9">
        <v>29.29</v>
      </c>
      <c r="CP9">
        <v>32.19</v>
      </c>
      <c r="CQ9">
        <v>2.9</v>
      </c>
      <c r="CR9">
        <v>0.34</v>
      </c>
      <c r="CS9">
        <v>-1.1499999999999999</v>
      </c>
      <c r="CT9">
        <v>0.17</v>
      </c>
    </row>
    <row r="10" spans="1:98" x14ac:dyDescent="0.25">
      <c r="A10" t="s">
        <v>142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22116.065109695683</v>
      </c>
      <c r="N10" s="11">
        <v>22116.065109695683</v>
      </c>
      <c r="O10" s="11">
        <v>0</v>
      </c>
      <c r="P10" s="11">
        <v>0</v>
      </c>
      <c r="Q10" s="11">
        <v>0</v>
      </c>
      <c r="R10" s="11">
        <v>22116.065109695683</v>
      </c>
      <c r="S10" s="11">
        <v>154812.45576786977</v>
      </c>
      <c r="T10" s="11">
        <v>0</v>
      </c>
      <c r="U10" s="11">
        <v>22116.065109695683</v>
      </c>
      <c r="V10" s="11">
        <v>0</v>
      </c>
      <c r="W10" s="11">
        <v>0</v>
      </c>
      <c r="X10" s="11">
        <v>0</v>
      </c>
      <c r="Y10" s="11">
        <v>22116.065109695683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88464.26043878273</v>
      </c>
      <c r="AT10" s="11">
        <v>0</v>
      </c>
      <c r="AU10" s="11">
        <v>44232.130219391365</v>
      </c>
      <c r="AV10" s="11">
        <v>0</v>
      </c>
      <c r="AW10" s="11">
        <v>0</v>
      </c>
      <c r="AX10">
        <v>20</v>
      </c>
      <c r="AY10" s="13">
        <v>46</v>
      </c>
      <c r="AZ10" s="13">
        <v>29.9</v>
      </c>
      <c r="BA10" s="13">
        <v>8.1750000000000007</v>
      </c>
      <c r="BB10" s="13">
        <v>0.94686135570572727</v>
      </c>
      <c r="BC10" s="13">
        <v>3.9724680432644925E-2</v>
      </c>
      <c r="BD10" s="13">
        <v>0.89816403097789788</v>
      </c>
      <c r="BE10" s="13">
        <v>9.4656673114119821E-2</v>
      </c>
      <c r="BF10" s="13">
        <v>2.1521142569620504</v>
      </c>
      <c r="BG10" s="13">
        <v>0.3231</v>
      </c>
      <c r="BH10" s="13">
        <v>38.79999999999928</v>
      </c>
      <c r="BI10" s="13">
        <v>30.666487328992087</v>
      </c>
      <c r="BJ10" s="13">
        <v>26.11599878874231</v>
      </c>
      <c r="BK10" s="13">
        <v>1.4791004411269428</v>
      </c>
      <c r="BL10" s="13">
        <v>0.98439424326062042</v>
      </c>
      <c r="BM10" s="13">
        <v>8.3635874533614754</v>
      </c>
      <c r="BN10" s="13">
        <v>6.8225964650795996</v>
      </c>
      <c r="BO10" s="13">
        <v>0.5023728196985775</v>
      </c>
      <c r="BP10" s="13">
        <v>0.31126484638927238</v>
      </c>
      <c r="BQ10" s="15" t="s">
        <v>177</v>
      </c>
      <c r="BR10" t="s">
        <v>204</v>
      </c>
      <c r="BS10">
        <v>3</v>
      </c>
      <c r="BT10">
        <v>18</v>
      </c>
      <c r="BU10">
        <v>27.08</v>
      </c>
      <c r="BV10">
        <v>0.41</v>
      </c>
      <c r="BW10">
        <v>27.25</v>
      </c>
      <c r="BX10">
        <v>27.15</v>
      </c>
      <c r="BY10">
        <v>0.1</v>
      </c>
      <c r="BZ10">
        <v>25.71</v>
      </c>
      <c r="CA10">
        <v>27.32</v>
      </c>
      <c r="CB10">
        <v>1.61</v>
      </c>
      <c r="CC10">
        <v>-2.16</v>
      </c>
      <c r="CD10">
        <v>4.07</v>
      </c>
      <c r="CE10">
        <v>0.1</v>
      </c>
      <c r="CF10" t="s">
        <v>177</v>
      </c>
      <c r="CG10" t="s">
        <v>153</v>
      </c>
      <c r="CH10">
        <v>4</v>
      </c>
      <c r="CI10">
        <v>18</v>
      </c>
      <c r="CJ10">
        <v>28.03</v>
      </c>
      <c r="CK10">
        <v>3.56</v>
      </c>
      <c r="CL10">
        <v>29.67</v>
      </c>
      <c r="CM10">
        <v>28.58</v>
      </c>
      <c r="CN10">
        <v>0.96</v>
      </c>
      <c r="CO10">
        <v>16.37</v>
      </c>
      <c r="CP10">
        <v>30.93</v>
      </c>
      <c r="CQ10">
        <v>14.56</v>
      </c>
      <c r="CR10">
        <v>-2.08</v>
      </c>
      <c r="CS10">
        <v>3.8</v>
      </c>
      <c r="CT10">
        <v>0.84</v>
      </c>
    </row>
    <row r="11" spans="1:98" x14ac:dyDescent="0.25">
      <c r="A11" t="s">
        <v>143</v>
      </c>
      <c r="B11" s="11">
        <v>0</v>
      </c>
      <c r="C11" s="11">
        <v>0</v>
      </c>
      <c r="D11" s="11">
        <v>176928.52087756546</v>
      </c>
      <c r="E11" s="11">
        <v>88464.26043878273</v>
      </c>
      <c r="F11" s="11">
        <v>353857.04175513092</v>
      </c>
      <c r="G11" s="11">
        <v>0</v>
      </c>
      <c r="H11" s="11">
        <v>44232.130219391365</v>
      </c>
      <c r="I11" s="11">
        <v>44232.130219391365</v>
      </c>
      <c r="J11" s="11">
        <v>88464.26043878273</v>
      </c>
      <c r="K11" s="11">
        <v>0</v>
      </c>
      <c r="L11" s="11">
        <v>44232.130219391365</v>
      </c>
      <c r="M11" s="11">
        <v>28131634.819532908</v>
      </c>
      <c r="N11" s="11">
        <v>796178.34394904459</v>
      </c>
      <c r="O11" s="11">
        <v>0</v>
      </c>
      <c r="P11" s="11">
        <v>0</v>
      </c>
      <c r="Q11" s="11">
        <v>0</v>
      </c>
      <c r="R11" s="11">
        <v>1150035.3857041753</v>
      </c>
      <c r="S11" s="11">
        <v>0</v>
      </c>
      <c r="T11" s="11">
        <v>132696.39065817409</v>
      </c>
      <c r="U11" s="11">
        <v>0</v>
      </c>
      <c r="V11" s="11">
        <v>0</v>
      </c>
      <c r="W11" s="11">
        <v>0</v>
      </c>
      <c r="X11" s="11">
        <v>0</v>
      </c>
      <c r="Y11" s="11">
        <v>398089.17197452229</v>
      </c>
      <c r="Z11" s="11">
        <v>442321.30219391367</v>
      </c>
      <c r="AA11" s="11">
        <v>88464.26043878273</v>
      </c>
      <c r="AB11" s="11">
        <v>0</v>
      </c>
      <c r="AC11" s="11">
        <v>44232.130219391365</v>
      </c>
      <c r="AD11" s="11">
        <v>0</v>
      </c>
      <c r="AE11" s="11">
        <v>88464.26043878273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265392.78131634818</v>
      </c>
      <c r="AP11" s="11">
        <v>0</v>
      </c>
      <c r="AQ11" s="11">
        <v>796178.34394904459</v>
      </c>
      <c r="AR11" s="11">
        <v>0</v>
      </c>
      <c r="AS11" s="11">
        <v>1061571.1252653927</v>
      </c>
      <c r="AT11" s="11">
        <v>195329087.04883227</v>
      </c>
      <c r="AU11" s="11">
        <v>2875088.4642604385</v>
      </c>
      <c r="AV11" s="11">
        <v>1901981.5994338284</v>
      </c>
      <c r="AW11" s="11">
        <v>44232.130219391365</v>
      </c>
      <c r="AX11">
        <v>1.5</v>
      </c>
      <c r="AY11" s="13">
        <v>38.200000000000003</v>
      </c>
      <c r="AZ11" s="13">
        <v>24.3</v>
      </c>
      <c r="BA11" s="13">
        <v>8.17</v>
      </c>
      <c r="BB11" s="13">
        <v>0.98081255969517578</v>
      </c>
      <c r="BC11" s="13">
        <v>1.9880218110306498E-2</v>
      </c>
      <c r="BD11" s="13">
        <v>0.61800699667870396</v>
      </c>
      <c r="BE11" s="13">
        <v>6.1472437137330666E-2</v>
      </c>
      <c r="BF11" s="13">
        <v>34.524548603719545</v>
      </c>
      <c r="BG11" s="13">
        <v>2.3750999999999998</v>
      </c>
      <c r="BH11" s="13">
        <v>14.800000000000146</v>
      </c>
      <c r="BI11" s="13">
        <v>47.701187447394787</v>
      </c>
      <c r="BJ11" s="13">
        <v>24.094699365547701</v>
      </c>
      <c r="BK11" s="13">
        <v>1.9748291603220955</v>
      </c>
      <c r="BL11" s="13">
        <v>1.5678135935155664</v>
      </c>
      <c r="BM11" s="13">
        <v>24.887576059510334</v>
      </c>
      <c r="BN11" s="13">
        <v>20.483823174013551</v>
      </c>
      <c r="BO11" s="13">
        <v>1.6925625685138179</v>
      </c>
      <c r="BP11" s="13">
        <v>1.2066326459519283</v>
      </c>
      <c r="BQ11" t="s">
        <v>178</v>
      </c>
      <c r="BR11" t="s">
        <v>204</v>
      </c>
      <c r="BS11">
        <v>3</v>
      </c>
      <c r="BT11">
        <v>29</v>
      </c>
      <c r="BU11">
        <v>27.04</v>
      </c>
      <c r="BV11">
        <v>0.6</v>
      </c>
      <c r="BW11">
        <v>27.32</v>
      </c>
      <c r="BX11">
        <v>27.14</v>
      </c>
      <c r="BY11">
        <v>0.06</v>
      </c>
      <c r="BZ11">
        <v>25.24</v>
      </c>
      <c r="CA11">
        <v>27.61</v>
      </c>
      <c r="CB11">
        <v>2.37</v>
      </c>
      <c r="CC11">
        <v>-1.95</v>
      </c>
      <c r="CD11">
        <v>2.84</v>
      </c>
      <c r="CE11">
        <v>0.11</v>
      </c>
      <c r="CF11" t="s">
        <v>178</v>
      </c>
      <c r="CG11" t="s">
        <v>153</v>
      </c>
      <c r="CH11">
        <v>4</v>
      </c>
      <c r="CI11">
        <v>29</v>
      </c>
      <c r="CJ11">
        <v>30.93</v>
      </c>
      <c r="CK11">
        <v>0.79</v>
      </c>
      <c r="CL11">
        <v>30.58</v>
      </c>
      <c r="CM11">
        <v>30.89</v>
      </c>
      <c r="CN11">
        <v>0.62</v>
      </c>
      <c r="CO11">
        <v>29.92</v>
      </c>
      <c r="CP11">
        <v>32.770000000000003</v>
      </c>
      <c r="CQ11">
        <v>2.85</v>
      </c>
      <c r="CR11">
        <v>0.68</v>
      </c>
      <c r="CS11">
        <v>-0.92</v>
      </c>
      <c r="CT11">
        <v>0.15</v>
      </c>
    </row>
    <row r="12" spans="1:98" x14ac:dyDescent="0.25">
      <c r="A12" t="s">
        <v>144</v>
      </c>
      <c r="B12" s="11">
        <v>0</v>
      </c>
      <c r="C12" s="11">
        <v>0</v>
      </c>
      <c r="D12" s="11">
        <v>0</v>
      </c>
      <c r="E12" s="11">
        <v>26539.278131634819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1406581.7409766454</v>
      </c>
      <c r="N12" s="11">
        <v>26539.278131634819</v>
      </c>
      <c r="O12" s="11">
        <v>0</v>
      </c>
      <c r="P12" s="11">
        <v>0</v>
      </c>
      <c r="Q12" s="11">
        <v>0</v>
      </c>
      <c r="R12" s="11">
        <v>26539.278131634819</v>
      </c>
      <c r="S12" s="11">
        <v>0</v>
      </c>
      <c r="T12" s="11">
        <v>0</v>
      </c>
      <c r="U12" s="11">
        <v>0</v>
      </c>
      <c r="V12" s="11">
        <v>26539.278131634819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238853.50318471337</v>
      </c>
      <c r="AT12" s="11">
        <v>1910828.0254777069</v>
      </c>
      <c r="AU12" s="11">
        <v>424628.45010615711</v>
      </c>
      <c r="AV12" s="11">
        <v>0</v>
      </c>
      <c r="AW12" s="11">
        <v>0</v>
      </c>
      <c r="AX12">
        <v>11</v>
      </c>
      <c r="AY12" s="13">
        <v>44.6</v>
      </c>
      <c r="AZ12" s="13">
        <v>29</v>
      </c>
      <c r="BA12" s="13">
        <v>8.19</v>
      </c>
      <c r="BB12" s="13">
        <v>0.99212962769165858</v>
      </c>
      <c r="BC12" s="13">
        <v>0</v>
      </c>
      <c r="BD12" s="13">
        <v>1.0302791977978765</v>
      </c>
      <c r="BE12" s="13">
        <v>9.4656673114119821E-2</v>
      </c>
      <c r="BF12" s="13">
        <v>3.7355485456621449</v>
      </c>
      <c r="BG12" s="13">
        <v>0.66239999999999988</v>
      </c>
      <c r="BH12" s="13">
        <v>36.599999999999966</v>
      </c>
      <c r="BI12" s="13">
        <v>60.255817192378409</v>
      </c>
      <c r="BJ12" s="13">
        <v>27.739482775668375</v>
      </c>
      <c r="BK12" s="13">
        <v>1.9466932940080075</v>
      </c>
      <c r="BL12" s="13">
        <v>1.6642082843609227</v>
      </c>
      <c r="BM12" s="13">
        <v>20.085272397459477</v>
      </c>
      <c r="BN12" s="13">
        <v>11.152490964920807</v>
      </c>
      <c r="BO12" s="13">
        <v>0.93783875472996825</v>
      </c>
      <c r="BP12" s="13">
        <v>0.67773447718277613</v>
      </c>
      <c r="BQ12" t="s">
        <v>265</v>
      </c>
      <c r="BR12" t="s">
        <v>204</v>
      </c>
      <c r="BS12">
        <v>3</v>
      </c>
      <c r="BT12">
        <v>31</v>
      </c>
      <c r="BU12">
        <v>27.2</v>
      </c>
      <c r="BV12">
        <v>0.15</v>
      </c>
      <c r="BW12">
        <v>27.26</v>
      </c>
      <c r="BX12">
        <v>27.21</v>
      </c>
      <c r="BY12">
        <v>0.15</v>
      </c>
      <c r="BZ12">
        <v>26.94</v>
      </c>
      <c r="CA12">
        <v>27.38</v>
      </c>
      <c r="CB12">
        <v>0.44</v>
      </c>
      <c r="CC12">
        <v>-0.43</v>
      </c>
      <c r="CD12">
        <v>-1.43</v>
      </c>
      <c r="CE12">
        <v>0.03</v>
      </c>
      <c r="CF12" t="s">
        <v>265</v>
      </c>
      <c r="CG12" t="s">
        <v>153</v>
      </c>
      <c r="CH12">
        <v>4</v>
      </c>
      <c r="CI12">
        <v>31</v>
      </c>
      <c r="CJ12">
        <v>29.96</v>
      </c>
      <c r="CK12">
        <v>1.91</v>
      </c>
      <c r="CL12">
        <v>30.54</v>
      </c>
      <c r="CM12">
        <v>30.24</v>
      </c>
      <c r="CN12">
        <v>1.75</v>
      </c>
      <c r="CO12">
        <v>24.58</v>
      </c>
      <c r="CP12">
        <v>31.89</v>
      </c>
      <c r="CQ12">
        <v>7.31</v>
      </c>
      <c r="CR12">
        <v>-1.04</v>
      </c>
      <c r="CS12">
        <v>0.35</v>
      </c>
      <c r="CT12">
        <v>0.34</v>
      </c>
    </row>
    <row r="13" spans="1:98" x14ac:dyDescent="0.25">
      <c r="A13" t="s">
        <v>145</v>
      </c>
      <c r="B13" s="11">
        <v>0</v>
      </c>
      <c r="C13" s="11">
        <v>0</v>
      </c>
      <c r="D13" s="11">
        <v>278521.38566776697</v>
      </c>
      <c r="E13" s="11">
        <v>0</v>
      </c>
      <c r="F13" s="11">
        <v>994719.23452773911</v>
      </c>
      <c r="G13" s="11">
        <v>6485569.4091208586</v>
      </c>
      <c r="H13" s="11">
        <v>0</v>
      </c>
      <c r="I13" s="11">
        <v>198943.84690554781</v>
      </c>
      <c r="J13" s="11">
        <v>0</v>
      </c>
      <c r="K13" s="11">
        <v>0</v>
      </c>
      <c r="L13" s="11">
        <v>0</v>
      </c>
      <c r="M13" s="11">
        <v>8116908.9537463514</v>
      </c>
      <c r="N13" s="11">
        <v>2347537.3934854642</v>
      </c>
      <c r="O13" s="11">
        <v>1909860.930293259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119366.30814332869</v>
      </c>
      <c r="V13" s="11">
        <v>39788.769381109567</v>
      </c>
      <c r="W13" s="11">
        <v>0</v>
      </c>
      <c r="X13" s="11">
        <v>0</v>
      </c>
      <c r="Y13" s="11">
        <v>119366.30814332869</v>
      </c>
      <c r="Z13" s="11">
        <v>5570427.7133553391</v>
      </c>
      <c r="AA13" s="11">
        <v>0</v>
      </c>
      <c r="AB13" s="11">
        <v>0</v>
      </c>
      <c r="AC13" s="11">
        <v>676409.07947886258</v>
      </c>
      <c r="AD13" s="11">
        <v>0</v>
      </c>
      <c r="AE13" s="11">
        <v>198943.84690554781</v>
      </c>
      <c r="AF13" s="11">
        <v>8872895.5719874334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159155.07752443827</v>
      </c>
      <c r="AP13" s="11">
        <v>0</v>
      </c>
      <c r="AQ13" s="11">
        <v>716197.8488599722</v>
      </c>
      <c r="AR13" s="11">
        <v>0</v>
      </c>
      <c r="AS13" s="11">
        <v>1034508.0039088486</v>
      </c>
      <c r="AT13" s="11">
        <v>45916239.86580044</v>
      </c>
      <c r="AU13" s="11">
        <v>2029227.2384365879</v>
      </c>
      <c r="AV13" s="11">
        <v>238732.61628665737</v>
      </c>
      <c r="AW13" s="11">
        <v>0</v>
      </c>
      <c r="AX13">
        <v>0.6</v>
      </c>
      <c r="AY13" s="13">
        <v>33.1</v>
      </c>
      <c r="AZ13" s="13">
        <v>20.7</v>
      </c>
      <c r="BA13" s="13">
        <v>7.96</v>
      </c>
      <c r="BB13" s="13">
        <v>1.2637392596072454</v>
      </c>
      <c r="BC13" s="13">
        <v>5.9569142754983352E-2</v>
      </c>
      <c r="BD13" s="13">
        <v>1.5589432949652899</v>
      </c>
      <c r="BE13" s="13">
        <v>7.2533849129593722E-2</v>
      </c>
      <c r="BF13" s="13">
        <v>56.692628645520877</v>
      </c>
      <c r="BG13" s="13">
        <v>14.912700000000003</v>
      </c>
      <c r="BH13" s="13">
        <v>41.500000000000092</v>
      </c>
      <c r="BI13" s="13">
        <v>146.53522553595704</v>
      </c>
      <c r="BJ13" s="13">
        <v>135.2321262462228</v>
      </c>
      <c r="BK13" s="13">
        <v>10.726029615837927</v>
      </c>
      <c r="BL13" s="13">
        <v>9.1116998811834744</v>
      </c>
      <c r="BM13" s="13">
        <v>111.64588612263393</v>
      </c>
      <c r="BN13" s="13">
        <v>94.134577777692982</v>
      </c>
      <c r="BO13" s="13">
        <v>7.9784941370387532</v>
      </c>
      <c r="BP13" s="13">
        <v>5.5669429967898028</v>
      </c>
      <c r="BQ13" t="s">
        <v>179</v>
      </c>
      <c r="BR13" t="s">
        <v>204</v>
      </c>
      <c r="BS13">
        <v>3</v>
      </c>
      <c r="BT13">
        <v>3</v>
      </c>
      <c r="BU13">
        <v>26.7</v>
      </c>
      <c r="BV13">
        <v>0.03</v>
      </c>
      <c r="BW13">
        <v>26.7</v>
      </c>
      <c r="BX13">
        <v>26.7</v>
      </c>
      <c r="BY13">
        <v>0.03</v>
      </c>
      <c r="BZ13">
        <v>26.68</v>
      </c>
      <c r="CA13">
        <v>26.73</v>
      </c>
      <c r="CB13">
        <v>0.05</v>
      </c>
      <c r="CC13">
        <v>0.13</v>
      </c>
      <c r="CD13" t="s">
        <v>228</v>
      </c>
      <c r="CE13">
        <v>0.01</v>
      </c>
      <c r="CF13" t="s">
        <v>179</v>
      </c>
      <c r="CG13" t="s">
        <v>153</v>
      </c>
      <c r="CH13">
        <v>4</v>
      </c>
      <c r="CI13">
        <v>3</v>
      </c>
      <c r="CJ13">
        <v>24</v>
      </c>
      <c r="CK13">
        <v>0.69</v>
      </c>
      <c r="CL13">
        <v>24.17</v>
      </c>
      <c r="CM13">
        <v>24</v>
      </c>
      <c r="CN13" t="s">
        <v>229</v>
      </c>
      <c r="CO13">
        <v>23.25</v>
      </c>
      <c r="CP13">
        <v>24.59</v>
      </c>
      <c r="CQ13">
        <v>-1.34</v>
      </c>
      <c r="CR13">
        <v>0.23</v>
      </c>
      <c r="CS13" t="s">
        <v>228</v>
      </c>
      <c r="CT13">
        <v>0.4</v>
      </c>
    </row>
    <row r="14" spans="1:98" x14ac:dyDescent="0.25">
      <c r="A14" t="s">
        <v>146</v>
      </c>
      <c r="B14" s="11">
        <v>27557.319223985894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4767416.2257495597</v>
      </c>
      <c r="N14" s="11">
        <v>248015.87301587302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27557.319223985894</v>
      </c>
      <c r="Z14" s="11">
        <v>82671.957671957673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165343.91534391535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27557.319223985894</v>
      </c>
      <c r="AN14" s="11">
        <v>0</v>
      </c>
      <c r="AO14" s="11">
        <v>0</v>
      </c>
      <c r="AP14" s="11">
        <v>0</v>
      </c>
      <c r="AQ14" s="11">
        <v>165343.91534391535</v>
      </c>
      <c r="AR14" s="11">
        <v>0</v>
      </c>
      <c r="AS14" s="11">
        <v>165343.91534391535</v>
      </c>
      <c r="AT14" s="11">
        <v>8487654.3209876548</v>
      </c>
      <c r="AU14" s="11">
        <v>248015.87301587302</v>
      </c>
      <c r="AV14" s="11">
        <v>0</v>
      </c>
      <c r="AW14" s="11">
        <v>0</v>
      </c>
      <c r="AX14">
        <v>2.2999999999999998</v>
      </c>
      <c r="AY14" s="13">
        <v>33.200000000000003</v>
      </c>
      <c r="AZ14" s="13">
        <v>20.85</v>
      </c>
      <c r="BA14" s="13">
        <v>8.1149999999999984</v>
      </c>
      <c r="BB14" s="13">
        <v>1.4561294155474533</v>
      </c>
      <c r="BC14" s="13">
        <v>0.14688477697327243</v>
      </c>
      <c r="BD14" s="13">
        <v>3.2002652871181092</v>
      </c>
      <c r="BE14" s="13">
        <v>0.12784090909090901</v>
      </c>
      <c r="BF14" s="13">
        <v>69.272134383527188</v>
      </c>
      <c r="BG14" s="13">
        <v>1.6810999999999998</v>
      </c>
      <c r="BH14" s="13">
        <v>16.39999999999997</v>
      </c>
      <c r="BI14" s="13">
        <v>32.686629142692283</v>
      </c>
      <c r="BJ14" s="13">
        <v>25.416124063244805</v>
      </c>
      <c r="BK14" s="13">
        <v>2.263912252899662</v>
      </c>
      <c r="BL14" s="13">
        <v>2.0797775753958323</v>
      </c>
      <c r="BM14" s="13">
        <v>16.343314571346152</v>
      </c>
      <c r="BN14" s="13">
        <v>14.807587778791971</v>
      </c>
      <c r="BO14" s="13">
        <v>1.1470282943323047</v>
      </c>
      <c r="BP14" s="13">
        <v>0.85720684926710422</v>
      </c>
      <c r="BQ14" t="s">
        <v>180</v>
      </c>
      <c r="BR14" t="s">
        <v>204</v>
      </c>
      <c r="BS14">
        <v>3</v>
      </c>
      <c r="BT14">
        <v>15</v>
      </c>
      <c r="BU14">
        <v>27.26</v>
      </c>
      <c r="BV14">
        <v>0.15</v>
      </c>
      <c r="BW14">
        <v>27.31</v>
      </c>
      <c r="BX14">
        <v>27.29</v>
      </c>
      <c r="BY14">
        <v>0.01</v>
      </c>
      <c r="BZ14">
        <v>26.75</v>
      </c>
      <c r="CA14">
        <v>27.34</v>
      </c>
      <c r="CB14">
        <v>0.59</v>
      </c>
      <c r="CC14">
        <v>-2.82</v>
      </c>
      <c r="CD14">
        <v>7.07</v>
      </c>
      <c r="CE14">
        <v>0.04</v>
      </c>
      <c r="CF14" t="s">
        <v>180</v>
      </c>
      <c r="CG14" t="s">
        <v>153</v>
      </c>
      <c r="CH14">
        <v>4</v>
      </c>
      <c r="CI14">
        <v>15</v>
      </c>
      <c r="CJ14">
        <v>29.46</v>
      </c>
      <c r="CK14">
        <v>1.1299999999999999</v>
      </c>
      <c r="CL14">
        <v>29.5</v>
      </c>
      <c r="CM14">
        <v>29.67</v>
      </c>
      <c r="CN14">
        <v>0.24</v>
      </c>
      <c r="CO14">
        <v>25.74</v>
      </c>
      <c r="CP14">
        <v>30.47</v>
      </c>
      <c r="CQ14">
        <v>4.7300000000000004</v>
      </c>
      <c r="CR14">
        <v>-2.2400000000000002</v>
      </c>
      <c r="CS14">
        <v>5.05</v>
      </c>
      <c r="CT14">
        <v>0.28999999999999998</v>
      </c>
    </row>
    <row r="15" spans="1:98" x14ac:dyDescent="0.25">
      <c r="A15" t="s">
        <v>147</v>
      </c>
      <c r="B15" s="11">
        <v>55262.179695985506</v>
      </c>
      <c r="C15" s="11">
        <v>0</v>
      </c>
      <c r="D15" s="11">
        <v>331573.07817591302</v>
      </c>
      <c r="E15" s="11">
        <v>0</v>
      </c>
      <c r="F15" s="11">
        <v>0</v>
      </c>
      <c r="G15" s="11">
        <v>0</v>
      </c>
      <c r="H15" s="11">
        <v>0</v>
      </c>
      <c r="I15" s="11">
        <v>165786.53908795651</v>
      </c>
      <c r="J15" s="11">
        <v>0</v>
      </c>
      <c r="K15" s="11">
        <v>0</v>
      </c>
      <c r="L15" s="11">
        <v>0</v>
      </c>
      <c r="M15" s="11">
        <v>2265749.3675354058</v>
      </c>
      <c r="N15" s="11">
        <v>828932.69543978258</v>
      </c>
      <c r="O15" s="11">
        <v>0</v>
      </c>
      <c r="P15" s="11">
        <v>0</v>
      </c>
      <c r="Q15" s="11">
        <v>27631.089847992753</v>
      </c>
      <c r="R15" s="11">
        <v>110524.35939197101</v>
      </c>
      <c r="S15" s="11">
        <v>0</v>
      </c>
      <c r="T15" s="11">
        <v>0</v>
      </c>
      <c r="U15" s="11">
        <v>0</v>
      </c>
      <c r="V15" s="11">
        <v>497359.61726386956</v>
      </c>
      <c r="W15" s="11">
        <v>0</v>
      </c>
      <c r="X15" s="11">
        <v>0</v>
      </c>
      <c r="Y15" s="11">
        <v>27631.089847992753</v>
      </c>
      <c r="Z15" s="11">
        <v>193417.62893594927</v>
      </c>
      <c r="AA15" s="11">
        <v>138155.44923996375</v>
      </c>
      <c r="AB15" s="11">
        <v>0</v>
      </c>
      <c r="AC15" s="11">
        <v>0</v>
      </c>
      <c r="AD15" s="11">
        <v>0</v>
      </c>
      <c r="AE15" s="11">
        <v>27631.089847992753</v>
      </c>
      <c r="AF15" s="11">
        <v>55262.179695985506</v>
      </c>
      <c r="AG15" s="11">
        <v>27631.089847992753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27631.089847992753</v>
      </c>
      <c r="AN15" s="11">
        <v>0</v>
      </c>
      <c r="AO15" s="11">
        <v>138155.44923996375</v>
      </c>
      <c r="AP15" s="11">
        <v>27631.089847992753</v>
      </c>
      <c r="AQ15" s="11">
        <v>276310.89847992751</v>
      </c>
      <c r="AR15" s="11">
        <v>0</v>
      </c>
      <c r="AS15" s="11">
        <v>193417.62893594927</v>
      </c>
      <c r="AT15" s="11">
        <v>8482744.5833337754</v>
      </c>
      <c r="AU15" s="11">
        <v>967088.14467974647</v>
      </c>
      <c r="AV15" s="11">
        <v>0</v>
      </c>
      <c r="AW15" s="11">
        <v>0</v>
      </c>
      <c r="AX15">
        <v>1.6</v>
      </c>
      <c r="AY15" s="13">
        <v>38.9</v>
      </c>
      <c r="AZ15" s="13">
        <v>24.8</v>
      </c>
      <c r="BA15" s="13">
        <v>8.1199999999999992</v>
      </c>
      <c r="BB15" s="13">
        <v>0.95817842370221007</v>
      </c>
      <c r="BC15" s="13">
        <v>4.3693572897112606E-2</v>
      </c>
      <c r="BD15" s="13">
        <v>0.99150081448560723</v>
      </c>
      <c r="BE15" s="13">
        <v>9.4656673114119821E-2</v>
      </c>
      <c r="BF15" s="13">
        <v>13.675997135834962</v>
      </c>
      <c r="BG15" s="13">
        <v>2.242</v>
      </c>
      <c r="BH15" s="13">
        <v>31.050000000000022</v>
      </c>
      <c r="BI15" s="13">
        <v>483.07045675091405</v>
      </c>
      <c r="BJ15" s="13">
        <v>355.70461769945746</v>
      </c>
      <c r="BK15" s="13">
        <v>239.85023261559971</v>
      </c>
      <c r="BL15" s="13">
        <v>238.39095727749796</v>
      </c>
      <c r="BM15" s="13">
        <v>86.262581562663243</v>
      </c>
      <c r="BN15" s="13">
        <v>67.262960431548009</v>
      </c>
      <c r="BO15" s="13">
        <v>2.6919676286322165</v>
      </c>
      <c r="BP15" s="13">
        <v>1.8868502007140642</v>
      </c>
      <c r="BQ15" t="s">
        <v>266</v>
      </c>
      <c r="BR15" t="s">
        <v>204</v>
      </c>
      <c r="BS15">
        <v>3</v>
      </c>
      <c r="BT15">
        <v>31</v>
      </c>
      <c r="BU15">
        <v>27.26</v>
      </c>
      <c r="BV15">
        <v>0.26</v>
      </c>
      <c r="BW15">
        <v>27.34</v>
      </c>
      <c r="BX15">
        <v>27.27</v>
      </c>
      <c r="BY15">
        <v>0.28000000000000003</v>
      </c>
      <c r="BZ15">
        <v>26.82</v>
      </c>
      <c r="CA15">
        <v>27.68</v>
      </c>
      <c r="CB15">
        <v>0.86</v>
      </c>
      <c r="CC15">
        <v>-0.21</v>
      </c>
      <c r="CD15">
        <v>-1.18</v>
      </c>
      <c r="CE15">
        <v>0.05</v>
      </c>
      <c r="CF15" t="s">
        <v>266</v>
      </c>
      <c r="CG15" t="s">
        <v>153</v>
      </c>
      <c r="CH15">
        <v>4</v>
      </c>
      <c r="CI15">
        <v>31</v>
      </c>
      <c r="CJ15">
        <v>30.23</v>
      </c>
      <c r="CK15">
        <v>1.48</v>
      </c>
      <c r="CL15">
        <v>30.53</v>
      </c>
      <c r="CM15">
        <v>30.4</v>
      </c>
      <c r="CN15">
        <v>1.62</v>
      </c>
      <c r="CO15">
        <v>26.04</v>
      </c>
      <c r="CP15">
        <v>31.9</v>
      </c>
      <c r="CQ15">
        <v>5.86</v>
      </c>
      <c r="CR15">
        <v>-0.81</v>
      </c>
      <c r="CS15">
        <v>0.1</v>
      </c>
      <c r="CT15">
        <v>0.27</v>
      </c>
    </row>
    <row r="16" spans="1:98" x14ac:dyDescent="0.25">
      <c r="A16" t="s">
        <v>148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2985668.7898089173</v>
      </c>
      <c r="H16" s="11">
        <v>0</v>
      </c>
      <c r="I16" s="11">
        <v>82935.244161358802</v>
      </c>
      <c r="J16" s="11">
        <v>0</v>
      </c>
      <c r="K16" s="11">
        <v>0</v>
      </c>
      <c r="L16" s="11">
        <v>0</v>
      </c>
      <c r="M16" s="11">
        <v>4893179.40552017</v>
      </c>
      <c r="N16" s="11">
        <v>912287.68577494705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207338.110403397</v>
      </c>
      <c r="Z16" s="11">
        <v>2322186.8365180469</v>
      </c>
      <c r="AA16" s="11">
        <v>663481.95329087041</v>
      </c>
      <c r="AB16" s="11">
        <v>0</v>
      </c>
      <c r="AC16" s="11">
        <v>41467.622080679401</v>
      </c>
      <c r="AD16" s="11">
        <v>0</v>
      </c>
      <c r="AE16" s="11">
        <v>0</v>
      </c>
      <c r="AF16" s="11">
        <v>4644373.6730360938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41467.622080679401</v>
      </c>
      <c r="AP16" s="11">
        <v>0</v>
      </c>
      <c r="AQ16" s="11">
        <v>2446589.702760085</v>
      </c>
      <c r="AR16" s="11">
        <v>0</v>
      </c>
      <c r="AS16" s="11">
        <v>1575769.6390658172</v>
      </c>
      <c r="AT16" s="11">
        <v>31556860.403397027</v>
      </c>
      <c r="AU16" s="11">
        <v>2612460.1910828026</v>
      </c>
      <c r="AV16" s="11">
        <v>331740.97664543521</v>
      </c>
      <c r="AW16" s="11">
        <v>373208.59872611467</v>
      </c>
      <c r="AX16">
        <v>0.8</v>
      </c>
      <c r="AY16" s="13">
        <v>34.9</v>
      </c>
      <c r="AZ16" s="13">
        <v>22</v>
      </c>
      <c r="BA16" s="13">
        <v>8.02</v>
      </c>
      <c r="BB16" s="13">
        <v>1.0147637636846241</v>
      </c>
      <c r="BC16" s="13">
        <v>7.9413605077321772E-2</v>
      </c>
      <c r="BD16" s="13">
        <v>1.6332949392542144</v>
      </c>
      <c r="BE16" s="13">
        <v>6.1472437137330666E-2</v>
      </c>
      <c r="BF16" s="13">
        <v>41.210160044897727</v>
      </c>
      <c r="BG16" s="13">
        <v>8.6357999999999997</v>
      </c>
      <c r="BH16" s="13">
        <v>31.700000000000728</v>
      </c>
      <c r="BI16" s="13">
        <v>48.950208788593521</v>
      </c>
      <c r="BJ16" s="13">
        <v>29.030737158888371</v>
      </c>
      <c r="BK16" s="13">
        <v>2.3615756284453164</v>
      </c>
      <c r="BL16" s="13">
        <v>2.0336092295617894</v>
      </c>
      <c r="BM16" s="13">
        <v>43.51129670097199</v>
      </c>
      <c r="BN16" s="13">
        <v>37.535292044697982</v>
      </c>
      <c r="BO16" s="13">
        <v>2.427386464705557</v>
      </c>
      <c r="BP16" s="13">
        <v>2.0670585389006511</v>
      </c>
      <c r="BQ16" t="s">
        <v>181</v>
      </c>
      <c r="BR16" t="s">
        <v>204</v>
      </c>
      <c r="BS16">
        <v>3</v>
      </c>
      <c r="BT16">
        <v>26</v>
      </c>
      <c r="BU16">
        <v>27.14</v>
      </c>
      <c r="BV16">
        <v>0.15</v>
      </c>
      <c r="BW16">
        <v>27.07</v>
      </c>
      <c r="BX16">
        <v>27.12</v>
      </c>
      <c r="BY16">
        <v>0.04</v>
      </c>
      <c r="BZ16">
        <v>27.03</v>
      </c>
      <c r="CA16">
        <v>27.46</v>
      </c>
      <c r="CB16">
        <v>0.43</v>
      </c>
      <c r="CC16">
        <v>1.24</v>
      </c>
      <c r="CD16">
        <v>-0.23</v>
      </c>
      <c r="CE16">
        <v>0.03</v>
      </c>
      <c r="CF16" t="s">
        <v>181</v>
      </c>
      <c r="CG16" t="s">
        <v>153</v>
      </c>
      <c r="CH16">
        <v>4</v>
      </c>
      <c r="CI16">
        <v>26</v>
      </c>
      <c r="CJ16">
        <v>31.21</v>
      </c>
      <c r="CK16">
        <v>0.73</v>
      </c>
      <c r="CL16">
        <v>31.53</v>
      </c>
      <c r="CM16">
        <v>31.3</v>
      </c>
      <c r="CN16">
        <v>0.32</v>
      </c>
      <c r="CO16">
        <v>29.51</v>
      </c>
      <c r="CP16">
        <v>31.83</v>
      </c>
      <c r="CQ16">
        <v>2.3199999999999998</v>
      </c>
      <c r="CR16">
        <v>-1.22</v>
      </c>
      <c r="CS16">
        <v>-0.11</v>
      </c>
      <c r="CT16">
        <v>0.14000000000000001</v>
      </c>
    </row>
    <row r="17" spans="1:98" x14ac:dyDescent="0.25">
      <c r="A17" t="s">
        <v>149</v>
      </c>
      <c r="B17" s="11">
        <v>0</v>
      </c>
      <c r="C17" s="11">
        <v>0</v>
      </c>
      <c r="D17" s="11">
        <v>0</v>
      </c>
      <c r="E17" s="11">
        <v>298415.77035832172</v>
      </c>
      <c r="F17" s="11">
        <v>0</v>
      </c>
      <c r="G17" s="11">
        <v>0</v>
      </c>
      <c r="H17" s="11">
        <v>0</v>
      </c>
      <c r="I17" s="11">
        <v>66314.615635182621</v>
      </c>
      <c r="J17" s="11">
        <v>0</v>
      </c>
      <c r="K17" s="11">
        <v>0</v>
      </c>
      <c r="L17" s="11">
        <v>0</v>
      </c>
      <c r="M17" s="11">
        <v>26360059.714985091</v>
      </c>
      <c r="N17" s="11">
        <v>596831.54071664345</v>
      </c>
      <c r="O17" s="11">
        <v>0</v>
      </c>
      <c r="P17" s="11">
        <v>0</v>
      </c>
      <c r="Q17" s="11">
        <v>0</v>
      </c>
      <c r="R17" s="11">
        <v>198943.84690554783</v>
      </c>
      <c r="S17" s="11">
        <v>0</v>
      </c>
      <c r="T17" s="11">
        <v>0</v>
      </c>
      <c r="U17" s="11">
        <v>0</v>
      </c>
      <c r="V17" s="11">
        <v>165786.53908795651</v>
      </c>
      <c r="W17" s="11">
        <v>0</v>
      </c>
      <c r="X17" s="11">
        <v>0</v>
      </c>
      <c r="Y17" s="11">
        <v>66314.615635182621</v>
      </c>
      <c r="Z17" s="11">
        <v>33157.307817591311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33157.307817591311</v>
      </c>
      <c r="AG17" s="11">
        <v>0</v>
      </c>
      <c r="AH17" s="11">
        <v>33157.307817591311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33157.307817591311</v>
      </c>
      <c r="AP17" s="11">
        <v>0</v>
      </c>
      <c r="AQ17" s="11">
        <v>530516.92508146097</v>
      </c>
      <c r="AR17" s="11">
        <v>0</v>
      </c>
      <c r="AS17" s="11">
        <v>132629.23127036524</v>
      </c>
      <c r="AT17" s="11">
        <v>37069870.140067078</v>
      </c>
      <c r="AU17" s="11">
        <v>298415.77035832172</v>
      </c>
      <c r="AV17" s="11">
        <v>0</v>
      </c>
      <c r="AW17" s="11">
        <v>0</v>
      </c>
      <c r="AX17">
        <v>3</v>
      </c>
      <c r="AY17" s="13">
        <v>38.5</v>
      </c>
      <c r="AZ17" s="13">
        <v>24.5</v>
      </c>
      <c r="BA17" s="13">
        <v>8.1300000000000008</v>
      </c>
      <c r="BB17" s="13">
        <v>0.89027601572331327</v>
      </c>
      <c r="BC17" s="13">
        <v>0.10719585232859558</v>
      </c>
      <c r="BD17" s="13">
        <v>1.3039891830062811</v>
      </c>
      <c r="BE17" s="13">
        <v>9.4656673114119821E-2</v>
      </c>
      <c r="BF17" s="13">
        <v>35.052360033286242</v>
      </c>
      <c r="BG17" s="13">
        <v>2.242</v>
      </c>
      <c r="BH17" s="13">
        <v>24.900000000000588</v>
      </c>
      <c r="BI17" s="13">
        <v>98.419417951663064</v>
      </c>
      <c r="BJ17" s="13">
        <v>59.753094164357435</v>
      </c>
      <c r="BK17" s="13">
        <v>3.984756184318039</v>
      </c>
      <c r="BL17" s="13">
        <v>2.849857271062838</v>
      </c>
      <c r="BM17" s="13">
        <v>86.116990707705142</v>
      </c>
      <c r="BN17" s="13">
        <v>65.676712882323116</v>
      </c>
      <c r="BO17" s="13">
        <v>4.8680704604341374</v>
      </c>
      <c r="BP17" s="13">
        <v>3.6849870404735832</v>
      </c>
      <c r="BQ17" t="s">
        <v>182</v>
      </c>
      <c r="BR17" t="s">
        <v>204</v>
      </c>
      <c r="BS17">
        <v>3</v>
      </c>
      <c r="BT17">
        <v>5</v>
      </c>
      <c r="BU17">
        <v>26.95</v>
      </c>
      <c r="BV17">
        <v>0.01</v>
      </c>
      <c r="BW17">
        <v>26.95</v>
      </c>
      <c r="BX17">
        <v>26.95</v>
      </c>
      <c r="BY17">
        <v>0</v>
      </c>
      <c r="BZ17">
        <v>26.94</v>
      </c>
      <c r="CA17">
        <v>26.95</v>
      </c>
      <c r="CB17">
        <v>-0.01</v>
      </c>
      <c r="CC17">
        <v>0.28999999999999998</v>
      </c>
      <c r="CD17" t="s">
        <v>237</v>
      </c>
      <c r="CE17">
        <v>0</v>
      </c>
      <c r="CF17" t="s">
        <v>182</v>
      </c>
      <c r="CG17" t="s">
        <v>153</v>
      </c>
      <c r="CH17">
        <v>4</v>
      </c>
      <c r="CI17">
        <v>5</v>
      </c>
      <c r="CJ17">
        <v>23.9</v>
      </c>
      <c r="CK17">
        <v>7.0000000000000007E-2</v>
      </c>
      <c r="CL17">
        <v>23.94</v>
      </c>
      <c r="CM17">
        <v>23.9</v>
      </c>
      <c r="CN17" t="s">
        <v>238</v>
      </c>
      <c r="CO17">
        <v>23.78</v>
      </c>
      <c r="CP17">
        <v>23.95</v>
      </c>
      <c r="CQ17">
        <v>-0.17</v>
      </c>
      <c r="CR17">
        <v>0.88</v>
      </c>
      <c r="CS17" t="s">
        <v>240</v>
      </c>
      <c r="CT17">
        <v>0.03</v>
      </c>
    </row>
    <row r="18" spans="1:98" x14ac:dyDescent="0.25">
      <c r="A18" t="s">
        <v>150</v>
      </c>
      <c r="B18" s="11">
        <v>0</v>
      </c>
      <c r="C18" s="11">
        <v>0</v>
      </c>
      <c r="D18" s="11">
        <v>199044.58598726115</v>
      </c>
      <c r="E18" s="11">
        <v>0</v>
      </c>
      <c r="F18" s="11">
        <v>0</v>
      </c>
      <c r="G18" s="11">
        <v>0</v>
      </c>
      <c r="H18" s="11">
        <v>0</v>
      </c>
      <c r="I18" s="11">
        <v>199044.58598726115</v>
      </c>
      <c r="J18" s="11">
        <v>0</v>
      </c>
      <c r="K18" s="11">
        <v>0</v>
      </c>
      <c r="L18" s="11">
        <v>0</v>
      </c>
      <c r="M18" s="11">
        <v>6933386.4118895959</v>
      </c>
      <c r="N18" s="11">
        <v>1758227.1762208068</v>
      </c>
      <c r="O18" s="11">
        <v>0</v>
      </c>
      <c r="P18" s="11">
        <v>0</v>
      </c>
      <c r="Q18" s="11">
        <v>66348.195329087044</v>
      </c>
      <c r="R18" s="11">
        <v>928874.73460721865</v>
      </c>
      <c r="S18" s="11">
        <v>0</v>
      </c>
      <c r="T18" s="11">
        <v>0</v>
      </c>
      <c r="U18" s="11">
        <v>33174.097664543522</v>
      </c>
      <c r="V18" s="11">
        <v>66348.195329087044</v>
      </c>
      <c r="W18" s="11">
        <v>0</v>
      </c>
      <c r="X18" s="11">
        <v>0</v>
      </c>
      <c r="Y18" s="11">
        <v>199044.58598726115</v>
      </c>
      <c r="Z18" s="11">
        <v>165870.4883227176</v>
      </c>
      <c r="AA18" s="11">
        <v>0</v>
      </c>
      <c r="AB18" s="11">
        <v>0</v>
      </c>
      <c r="AC18" s="11">
        <v>132696.39065817409</v>
      </c>
      <c r="AD18" s="11">
        <v>0</v>
      </c>
      <c r="AE18" s="11">
        <v>0</v>
      </c>
      <c r="AF18" s="11">
        <v>431263.26963906578</v>
      </c>
      <c r="AG18" s="11">
        <v>0</v>
      </c>
      <c r="AH18" s="11">
        <v>165870.4883227176</v>
      </c>
      <c r="AI18" s="11">
        <v>0</v>
      </c>
      <c r="AJ18" s="11">
        <v>0</v>
      </c>
      <c r="AK18" s="11">
        <v>0</v>
      </c>
      <c r="AL18" s="11">
        <v>0</v>
      </c>
      <c r="AM18" s="11">
        <v>33174.097664543522</v>
      </c>
      <c r="AN18" s="11">
        <v>0</v>
      </c>
      <c r="AO18" s="11">
        <v>132696.39065817409</v>
      </c>
      <c r="AP18" s="11">
        <v>0</v>
      </c>
      <c r="AQ18" s="11">
        <v>763004.24628450105</v>
      </c>
      <c r="AR18" s="11">
        <v>0</v>
      </c>
      <c r="AS18" s="11">
        <v>298566.87898089166</v>
      </c>
      <c r="AT18" s="11">
        <v>12539808.917197451</v>
      </c>
      <c r="AU18" s="11">
        <v>2720276.008492569</v>
      </c>
      <c r="AV18" s="11">
        <v>431263.26963906578</v>
      </c>
      <c r="AW18" s="11">
        <v>66348.195329087044</v>
      </c>
      <c r="AX18">
        <v>3</v>
      </c>
      <c r="AY18" s="13">
        <v>40.700000000000003</v>
      </c>
      <c r="AZ18" s="13">
        <v>26.1</v>
      </c>
      <c r="BA18" s="13">
        <v>8.16</v>
      </c>
      <c r="BB18" s="13">
        <v>1.1053003076564865</v>
      </c>
      <c r="BC18" s="13">
        <v>3.5755787968177237E-2</v>
      </c>
      <c r="BD18" s="13">
        <v>1.0223426810418821</v>
      </c>
      <c r="BE18" s="13">
        <v>0.10571808510638289</v>
      </c>
      <c r="BF18" s="13">
        <v>13.851934279023862</v>
      </c>
      <c r="BG18" s="13">
        <v>2.6129000000000002</v>
      </c>
      <c r="BH18" s="13">
        <v>11.049999999999782</v>
      </c>
      <c r="BI18" s="13">
        <v>223.69442953948069</v>
      </c>
      <c r="BJ18" s="13">
        <v>125.58950922444923</v>
      </c>
      <c r="BK18" s="13">
        <v>10.732983003987448</v>
      </c>
      <c r="BL18" s="13">
        <v>9.524101024351129</v>
      </c>
      <c r="BM18" s="13">
        <v>167.77082215461053</v>
      </c>
      <c r="BN18" s="13">
        <v>124.28369299201262</v>
      </c>
      <c r="BO18" s="13">
        <v>12.288280662702288</v>
      </c>
      <c r="BP18" s="13">
        <v>10.586338877955821</v>
      </c>
      <c r="BQ18" t="s">
        <v>183</v>
      </c>
      <c r="BR18" t="s">
        <v>204</v>
      </c>
      <c r="BS18">
        <v>3</v>
      </c>
      <c r="BT18">
        <v>8</v>
      </c>
      <c r="BU18">
        <v>27.23</v>
      </c>
      <c r="BV18">
        <v>0.12</v>
      </c>
      <c r="BW18">
        <v>27.27</v>
      </c>
      <c r="BX18">
        <v>27.23</v>
      </c>
      <c r="BY18">
        <v>0.02</v>
      </c>
      <c r="BZ18">
        <v>26.95</v>
      </c>
      <c r="CA18">
        <v>27.3</v>
      </c>
      <c r="CB18">
        <v>-0.35</v>
      </c>
      <c r="CC18">
        <v>1.75</v>
      </c>
      <c r="CD18" t="s">
        <v>246</v>
      </c>
      <c r="CE18">
        <v>0.04</v>
      </c>
      <c r="CF18" t="s">
        <v>183</v>
      </c>
      <c r="CG18" t="s">
        <v>153</v>
      </c>
      <c r="CH18">
        <v>4</v>
      </c>
      <c r="CI18">
        <v>8</v>
      </c>
      <c r="CJ18">
        <v>30.04</v>
      </c>
      <c r="CK18">
        <v>1.19</v>
      </c>
      <c r="CL18">
        <v>30.54</v>
      </c>
      <c r="CM18">
        <v>30.04</v>
      </c>
      <c r="CN18" t="s">
        <v>247</v>
      </c>
      <c r="CO18">
        <v>27.16</v>
      </c>
      <c r="CP18">
        <v>30.61</v>
      </c>
      <c r="CQ18">
        <v>-3.45</v>
      </c>
      <c r="CR18">
        <v>1.7</v>
      </c>
      <c r="CS18" t="s">
        <v>249</v>
      </c>
      <c r="CT18">
        <v>0.42</v>
      </c>
    </row>
    <row r="19" spans="1:98" x14ac:dyDescent="0.25">
      <c r="A19" t="s">
        <v>117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656167.97900262475</v>
      </c>
      <c r="N19" s="11">
        <v>262467.19160104985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131233.59580052493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524934.38320209971</v>
      </c>
      <c r="AR19" s="11">
        <v>0</v>
      </c>
      <c r="AS19" s="11">
        <v>262467.19160104985</v>
      </c>
      <c r="AT19" s="11">
        <v>787401.57480314956</v>
      </c>
      <c r="AU19" s="11">
        <v>1049868.7664041994</v>
      </c>
      <c r="AV19" s="11">
        <v>0</v>
      </c>
      <c r="AW19" s="11">
        <v>0</v>
      </c>
      <c r="AX19" s="19">
        <v>0.2</v>
      </c>
      <c r="AY19" s="19">
        <v>31.9</v>
      </c>
      <c r="AZ19" s="19">
        <v>19.899999999999999</v>
      </c>
      <c r="BA19" s="19">
        <v>8.14</v>
      </c>
      <c r="BB19" s="19">
        <v>1.0939832396600035</v>
      </c>
      <c r="BC19" s="19">
        <v>4.3693572897112606E-2</v>
      </c>
      <c r="BD19" s="19">
        <v>2.0976967683509673</v>
      </c>
      <c r="BE19" s="19">
        <v>0.6145430367504835</v>
      </c>
      <c r="BF19" s="19">
        <v>54.621419902283172</v>
      </c>
      <c r="BG19" s="19">
        <v>1.1201999999999999</v>
      </c>
      <c r="BH19" s="19">
        <v>29.199999999999893</v>
      </c>
      <c r="BI19" s="20">
        <v>14.825467407549235</v>
      </c>
      <c r="BJ19" s="19">
        <v>2.4491672157271158</v>
      </c>
      <c r="BK19" s="19">
        <v>0.28662570321265302</v>
      </c>
      <c r="BL19" s="19">
        <v>0.22238201111324712</v>
      </c>
      <c r="BM19" s="19">
        <v>14.825467407549235</v>
      </c>
      <c r="BN19" s="19">
        <v>2.2134422839470527</v>
      </c>
      <c r="BO19" s="19">
        <v>0.2512916725578393</v>
      </c>
      <c r="BP19" s="19">
        <v>0.21916982650813632</v>
      </c>
    </row>
    <row r="20" spans="1:98" x14ac:dyDescent="0.25">
      <c r="A20" t="s">
        <v>118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117085.05058074187</v>
      </c>
      <c r="L20" s="11">
        <v>0</v>
      </c>
      <c r="M20" s="11">
        <v>3395466.4668415138</v>
      </c>
      <c r="N20" s="11">
        <v>351255.15174222557</v>
      </c>
      <c r="O20" s="11">
        <v>0</v>
      </c>
      <c r="P20" s="11">
        <v>0</v>
      </c>
      <c r="Q20" s="11">
        <v>0</v>
      </c>
      <c r="R20" s="11">
        <v>234170.10116148373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117085.05058074187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7142188.0854252521</v>
      </c>
      <c r="AU20" s="11">
        <v>2107530.9104533531</v>
      </c>
      <c r="AV20" s="11">
        <v>0</v>
      </c>
      <c r="AW20" s="11">
        <v>0</v>
      </c>
      <c r="AX20" s="19">
        <v>5</v>
      </c>
      <c r="AY20" s="19">
        <v>44.3</v>
      </c>
      <c r="AZ20" s="19">
        <v>28.65</v>
      </c>
      <c r="BA20" s="19">
        <v>8.2100000000000009</v>
      </c>
      <c r="BB20" s="19">
        <v>1.1732027156353833</v>
      </c>
      <c r="BC20" s="19">
        <v>1.1942433181371127E-2</v>
      </c>
      <c r="BD20" s="19">
        <v>0.33470266331057202</v>
      </c>
      <c r="BE20" s="19">
        <v>6.1472437137330666E-2</v>
      </c>
      <c r="BF20" s="19">
        <v>5.0550771195788906</v>
      </c>
      <c r="BG20" s="19">
        <v>0.52059999999999995</v>
      </c>
      <c r="BH20" s="19">
        <v>19.950000000000134</v>
      </c>
      <c r="BI20" s="20">
        <v>71.580537564263039</v>
      </c>
      <c r="BJ20" s="19">
        <v>80.42261765180649</v>
      </c>
      <c r="BK20" s="19">
        <v>5.8038630076119153</v>
      </c>
      <c r="BL20" s="19">
        <v>4.6084680302886722</v>
      </c>
      <c r="BM20" s="19">
        <v>64.045744136445876</v>
      </c>
      <c r="BN20" s="19">
        <v>48.654044861772334</v>
      </c>
      <c r="BO20" s="19">
        <v>4.0780185729703486</v>
      </c>
      <c r="BP20" s="19">
        <v>3.3147439987324554</v>
      </c>
    </row>
    <row r="21" spans="1:98" x14ac:dyDescent="0.25">
      <c r="A21" t="s">
        <v>119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99471.923452773917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19894.384690554783</v>
      </c>
      <c r="V21" s="11">
        <v>0</v>
      </c>
      <c r="W21" s="11">
        <v>0</v>
      </c>
      <c r="X21" s="11">
        <v>0</v>
      </c>
      <c r="Y21" s="11">
        <v>19894.384690554783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338204.53973943129</v>
      </c>
      <c r="AT21" s="11">
        <v>59683.154071664343</v>
      </c>
      <c r="AU21" s="11">
        <v>59683.154071664343</v>
      </c>
      <c r="AV21" s="11">
        <v>0</v>
      </c>
      <c r="AW21" s="11">
        <v>0</v>
      </c>
      <c r="AX21" s="19">
        <v>20</v>
      </c>
      <c r="AY21" s="19">
        <v>45.9</v>
      </c>
      <c r="AZ21" s="19">
        <v>29.9</v>
      </c>
      <c r="BA21" s="19">
        <v>8.24</v>
      </c>
      <c r="BB21" s="19">
        <v>2.0785681553540072</v>
      </c>
      <c r="BC21" s="19">
        <v>6.3538035219451033E-2</v>
      </c>
      <c r="BD21" s="19">
        <v>2.763075752109748</v>
      </c>
      <c r="BE21" s="19">
        <v>0.33800773694390707</v>
      </c>
      <c r="BF21" s="19">
        <v>0</v>
      </c>
      <c r="BG21" s="19">
        <v>0.37340000000000001</v>
      </c>
      <c r="BH21" s="19">
        <v>14.736842105263287</v>
      </c>
      <c r="BI21" s="20">
        <v>89.109117701426925</v>
      </c>
      <c r="BJ21" s="19">
        <v>76.477495225805541</v>
      </c>
      <c r="BK21" s="19">
        <v>5.6393920261679398</v>
      </c>
      <c r="BL21" s="19">
        <v>4.2756174838921233</v>
      </c>
      <c r="BM21" s="19">
        <v>56.70580217363532</v>
      </c>
      <c r="BN21" s="19">
        <v>46.506858611263013</v>
      </c>
      <c r="BO21" s="19">
        <v>3.2285853509002798</v>
      </c>
      <c r="BP21" s="19">
        <v>2.6287189721920114</v>
      </c>
    </row>
    <row r="22" spans="1:98" x14ac:dyDescent="0.25">
      <c r="A22" t="s">
        <v>120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2755905.511811024</v>
      </c>
      <c r="N22" s="11">
        <v>0</v>
      </c>
      <c r="O22" s="11">
        <v>0</v>
      </c>
      <c r="P22" s="11">
        <v>0</v>
      </c>
      <c r="Q22" s="11">
        <v>0</v>
      </c>
      <c r="R22" s="11">
        <v>262467.19160104985</v>
      </c>
      <c r="S22" s="11">
        <v>262467.19160104985</v>
      </c>
      <c r="T22" s="11">
        <v>0</v>
      </c>
      <c r="U22" s="11">
        <v>787401.57480314956</v>
      </c>
      <c r="V22" s="11">
        <v>0</v>
      </c>
      <c r="W22" s="11">
        <v>0</v>
      </c>
      <c r="X22" s="11">
        <v>656167.97900262475</v>
      </c>
      <c r="Y22" s="11">
        <v>131233.59580052493</v>
      </c>
      <c r="Z22" s="11">
        <v>0</v>
      </c>
      <c r="AA22" s="11">
        <v>0</v>
      </c>
      <c r="AB22" s="11">
        <v>0</v>
      </c>
      <c r="AC22" s="11">
        <v>524934.38320209971</v>
      </c>
      <c r="AD22" s="11">
        <v>0</v>
      </c>
      <c r="AE22" s="11">
        <v>0</v>
      </c>
      <c r="AF22" s="11">
        <v>0</v>
      </c>
      <c r="AG22" s="11">
        <v>0</v>
      </c>
      <c r="AH22" s="11">
        <v>262467.19160104985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10498687.664041996</v>
      </c>
      <c r="AU22" s="11">
        <v>1049868.7664041994</v>
      </c>
      <c r="AV22" s="11">
        <v>0</v>
      </c>
      <c r="AW22" s="11">
        <v>0</v>
      </c>
      <c r="AX22" s="19">
        <v>0.1</v>
      </c>
      <c r="AY22" s="19">
        <v>3.53</v>
      </c>
      <c r="AZ22" s="19">
        <v>1.8</v>
      </c>
      <c r="BA22" s="19">
        <v>7.53</v>
      </c>
      <c r="BB22" s="19">
        <v>3.9345673067771858</v>
      </c>
      <c r="BC22" s="19">
        <v>4.7662465361580295E-2</v>
      </c>
      <c r="BD22" s="19">
        <v>3.50957712664421</v>
      </c>
      <c r="BE22" s="19">
        <v>0.26057785299806568</v>
      </c>
      <c r="BF22" s="19">
        <v>138.05027215188937</v>
      </c>
      <c r="BG22" s="19">
        <v>0.4254</v>
      </c>
      <c r="BH22" s="19">
        <v>157.30000000000021</v>
      </c>
      <c r="BI22" s="20">
        <v>61.085863559442743</v>
      </c>
      <c r="BJ22" s="19">
        <v>24.585914722734085</v>
      </c>
      <c r="BK22" s="19">
        <v>2.4308355830186472</v>
      </c>
      <c r="BL22" s="19">
        <v>1.8363937732556728</v>
      </c>
      <c r="BM22" s="19">
        <v>22.907198834791021</v>
      </c>
      <c r="BN22" s="19">
        <v>14.337615750695742</v>
      </c>
      <c r="BO22" s="19">
        <v>1.0865647980635513</v>
      </c>
      <c r="BP22" s="19">
        <v>0.6929427647523736</v>
      </c>
    </row>
    <row r="23" spans="1:98" x14ac:dyDescent="0.25">
      <c r="A23" t="s">
        <v>121</v>
      </c>
      <c r="B23" s="11">
        <v>0</v>
      </c>
      <c r="C23" s="11">
        <v>0</v>
      </c>
      <c r="D23" s="11">
        <v>0</v>
      </c>
      <c r="E23" s="11">
        <v>30740.476600349219</v>
      </c>
      <c r="F23" s="11">
        <v>184442.85960209527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3996261.9580453979</v>
      </c>
      <c r="N23" s="11">
        <v>276664.28940314293</v>
      </c>
      <c r="O23" s="11">
        <v>0</v>
      </c>
      <c r="P23" s="11">
        <v>30740.476600349219</v>
      </c>
      <c r="Q23" s="11">
        <v>0</v>
      </c>
      <c r="R23" s="11">
        <v>276664.28940314293</v>
      </c>
      <c r="S23" s="11">
        <v>0</v>
      </c>
      <c r="T23" s="11">
        <v>0</v>
      </c>
      <c r="U23" s="11">
        <v>61480.953200698437</v>
      </c>
      <c r="V23" s="11">
        <v>30740.476600349219</v>
      </c>
      <c r="W23" s="11">
        <v>0</v>
      </c>
      <c r="X23" s="11">
        <v>0</v>
      </c>
      <c r="Y23" s="11">
        <v>30740.476600349219</v>
      </c>
      <c r="Z23" s="11">
        <v>153702.38300174606</v>
      </c>
      <c r="AA23" s="11">
        <v>0</v>
      </c>
      <c r="AB23" s="11">
        <v>61480.953200698437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61480.953200698437</v>
      </c>
      <c r="AP23" s="11">
        <v>0</v>
      </c>
      <c r="AQ23" s="11">
        <v>0</v>
      </c>
      <c r="AR23" s="11">
        <v>0</v>
      </c>
      <c r="AS23" s="11">
        <v>92221.429801047634</v>
      </c>
      <c r="AT23" s="11">
        <v>6424759.6094729854</v>
      </c>
      <c r="AU23" s="11">
        <v>952954.77461082558</v>
      </c>
      <c r="AV23" s="11">
        <v>0</v>
      </c>
      <c r="AW23" s="11">
        <v>0</v>
      </c>
      <c r="AX23" s="19">
        <v>5.5</v>
      </c>
      <c r="AY23" s="19">
        <v>40.1</v>
      </c>
      <c r="AZ23" s="19">
        <v>25.6</v>
      </c>
      <c r="BA23" s="19">
        <v>8.2200000000000006</v>
      </c>
      <c r="BB23" s="19">
        <v>1.7730073194489715</v>
      </c>
      <c r="BC23" s="19">
        <v>1.1942433181371127E-2</v>
      </c>
      <c r="BD23" s="19">
        <v>0.4290793837195378</v>
      </c>
      <c r="BE23" s="19">
        <v>5.0411025145067609E-2</v>
      </c>
      <c r="BF23" s="19">
        <v>18.426300001935246</v>
      </c>
      <c r="BG23" s="19">
        <v>2.1722000000000001</v>
      </c>
      <c r="BH23" s="19">
        <v>8.199999999999763</v>
      </c>
      <c r="BI23" s="20">
        <v>49.184354763512857</v>
      </c>
      <c r="BJ23" s="19">
        <v>38.322062343924443</v>
      </c>
      <c r="BK23" s="19">
        <v>3.3872831146029596</v>
      </c>
      <c r="BL23" s="19">
        <v>2.718592879619719</v>
      </c>
      <c r="BM23" s="19">
        <v>31.825170729331838</v>
      </c>
      <c r="BN23" s="19">
        <v>27.374999242302589</v>
      </c>
      <c r="BO23" s="19">
        <v>2.0971340911960272</v>
      </c>
      <c r="BP23" s="19">
        <v>1.633788537350259</v>
      </c>
    </row>
    <row r="24" spans="1:98" x14ac:dyDescent="0.25">
      <c r="A24" t="s">
        <v>122</v>
      </c>
      <c r="B24" s="11">
        <v>0</v>
      </c>
      <c r="C24" s="11">
        <v>0</v>
      </c>
      <c r="D24" s="11">
        <v>0</v>
      </c>
      <c r="E24" s="11">
        <v>98425.196850393695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344488.18897637801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295275.59055118111</v>
      </c>
      <c r="T24" s="11">
        <v>0</v>
      </c>
      <c r="U24" s="11">
        <v>295275.59055118111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147637.79527559056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639763.77952755918</v>
      </c>
      <c r="AT24" s="11">
        <v>787401.57480314956</v>
      </c>
      <c r="AU24" s="11">
        <v>0</v>
      </c>
      <c r="AV24" s="11">
        <v>0</v>
      </c>
      <c r="AW24" s="11">
        <v>0</v>
      </c>
      <c r="AX24" s="19">
        <v>18</v>
      </c>
      <c r="AY24" s="19">
        <v>45.8</v>
      </c>
      <c r="AZ24" s="19">
        <v>29.7</v>
      </c>
      <c r="BA24" s="19">
        <v>8.24</v>
      </c>
      <c r="BB24" s="19">
        <v>0</v>
      </c>
      <c r="BC24" s="19">
        <v>0</v>
      </c>
      <c r="BD24" s="19">
        <v>0.44042469524184036</v>
      </c>
      <c r="BE24" s="19">
        <v>0.30482350096711791</v>
      </c>
      <c r="BF24" s="19">
        <v>0</v>
      </c>
      <c r="BG24" s="19">
        <v>0.49899999999999994</v>
      </c>
      <c r="BH24" s="19">
        <v>7.1052631578945391</v>
      </c>
      <c r="BI24" s="20">
        <v>126.87457184480078</v>
      </c>
      <c r="BJ24" s="19">
        <v>89.439238214399978</v>
      </c>
      <c r="BK24" s="19">
        <v>18.310974339982391</v>
      </c>
      <c r="BL24" s="19">
        <v>16.622154843817043</v>
      </c>
      <c r="BM24" s="19">
        <v>23.788982220900127</v>
      </c>
      <c r="BN24" s="19">
        <v>27.949476969817312</v>
      </c>
      <c r="BO24" s="19">
        <v>1.9278987674854986</v>
      </c>
      <c r="BP24" s="19">
        <v>1.3091869882235576</v>
      </c>
    </row>
    <row r="25" spans="1:98" x14ac:dyDescent="0.25">
      <c r="A25" t="s">
        <v>123</v>
      </c>
      <c r="B25" s="11">
        <v>0</v>
      </c>
      <c r="C25" s="11">
        <v>0</v>
      </c>
      <c r="D25" s="11">
        <v>0</v>
      </c>
      <c r="E25" s="11">
        <v>0</v>
      </c>
      <c r="F25" s="11">
        <v>47391.568092205038</v>
      </c>
      <c r="G25" s="11">
        <v>0</v>
      </c>
      <c r="H25" s="11">
        <v>0</v>
      </c>
      <c r="I25" s="11">
        <v>23695.784046102519</v>
      </c>
      <c r="J25" s="11">
        <v>23695.784046102519</v>
      </c>
      <c r="K25" s="11">
        <v>0</v>
      </c>
      <c r="L25" s="11">
        <v>0</v>
      </c>
      <c r="M25" s="11">
        <v>4502198.9687594781</v>
      </c>
      <c r="N25" s="11">
        <v>213262.05641492264</v>
      </c>
      <c r="O25" s="11">
        <v>0</v>
      </c>
      <c r="P25" s="11">
        <v>0</v>
      </c>
      <c r="Q25" s="11">
        <v>0</v>
      </c>
      <c r="R25" s="11">
        <v>94783.136184410076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47391.568092205038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23695.784046102519</v>
      </c>
      <c r="AT25" s="11">
        <v>13553988.47437064</v>
      </c>
      <c r="AU25" s="11">
        <v>47391.568092205038</v>
      </c>
      <c r="AV25" s="11">
        <v>23695.784046102519</v>
      </c>
      <c r="AW25" s="11">
        <v>0</v>
      </c>
      <c r="AX25" s="19">
        <v>0.5</v>
      </c>
      <c r="AY25" s="19">
        <v>22.7</v>
      </c>
      <c r="AZ25" s="19">
        <v>13.9</v>
      </c>
      <c r="BA25" s="19">
        <v>8.0500000000000007</v>
      </c>
      <c r="BB25" s="19">
        <v>1.7164219794665576</v>
      </c>
      <c r="BC25" s="19">
        <v>0.10322695986412789</v>
      </c>
      <c r="BD25" s="19">
        <v>4.1271771065756813</v>
      </c>
      <c r="BE25" s="19">
        <v>0.17208655705996123</v>
      </c>
      <c r="BF25" s="19">
        <v>86.890379767844735</v>
      </c>
      <c r="BG25" s="19">
        <v>1.2394999999999998</v>
      </c>
      <c r="BH25" s="19">
        <v>24.224999999999941</v>
      </c>
      <c r="BI25" s="20">
        <v>8.7672579040788445</v>
      </c>
      <c r="BJ25" s="19">
        <v>8.549245424197391</v>
      </c>
      <c r="BK25" s="19">
        <v>0.66631160070999707</v>
      </c>
      <c r="BL25" s="19">
        <v>0.48132245893398029</v>
      </c>
      <c r="BM25" s="19">
        <v>8.7672579040788445</v>
      </c>
      <c r="BN25" s="19">
        <v>6.1642590323578226</v>
      </c>
      <c r="BO25" s="19">
        <v>0.49535007158039079</v>
      </c>
      <c r="BP25" s="19">
        <v>0.35419721932476994</v>
      </c>
    </row>
    <row r="26" spans="1:98" x14ac:dyDescent="0.25">
      <c r="A26" t="s">
        <v>124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23555.572306184753</v>
      </c>
      <c r="J26" s="11">
        <v>0</v>
      </c>
      <c r="K26" s="11">
        <v>0</v>
      </c>
      <c r="L26" s="11">
        <v>0</v>
      </c>
      <c r="M26" s="11">
        <v>871556.17532883584</v>
      </c>
      <c r="N26" s="11">
        <v>329778.01228658657</v>
      </c>
      <c r="O26" s="11">
        <v>0</v>
      </c>
      <c r="P26" s="11">
        <v>0</v>
      </c>
      <c r="Q26" s="11">
        <v>0</v>
      </c>
      <c r="R26" s="11">
        <v>117777.86153092375</v>
      </c>
      <c r="S26" s="11">
        <v>0</v>
      </c>
      <c r="T26" s="11">
        <v>0</v>
      </c>
      <c r="U26" s="11">
        <v>70666.716918554259</v>
      </c>
      <c r="V26" s="11">
        <v>47111.144612369506</v>
      </c>
      <c r="W26" s="11">
        <v>0</v>
      </c>
      <c r="X26" s="11">
        <v>0</v>
      </c>
      <c r="Y26" s="11">
        <v>23555.572306184753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94222.289224739012</v>
      </c>
      <c r="AP26" s="11">
        <v>0</v>
      </c>
      <c r="AQ26" s="11">
        <v>0</v>
      </c>
      <c r="AR26" s="11">
        <v>0</v>
      </c>
      <c r="AS26" s="11">
        <v>117777.86153092375</v>
      </c>
      <c r="AT26" s="11">
        <v>7655560.9995100442</v>
      </c>
      <c r="AU26" s="11">
        <v>753778.31379791209</v>
      </c>
      <c r="AV26" s="11">
        <v>424000.30151132552</v>
      </c>
      <c r="AW26" s="11">
        <v>0</v>
      </c>
      <c r="AX26" s="19">
        <v>3</v>
      </c>
      <c r="AY26" s="19">
        <v>44</v>
      </c>
      <c r="AZ26" s="19">
        <v>28.4</v>
      </c>
      <c r="BA26" s="19">
        <v>8.2100000000000009</v>
      </c>
      <c r="BB26" s="19">
        <v>0.89027601572331327</v>
      </c>
      <c r="BC26" s="19">
        <v>0.10719585232859558</v>
      </c>
      <c r="BD26" s="19">
        <v>1.70010568786065</v>
      </c>
      <c r="BE26" s="19">
        <v>0.17208655705996123</v>
      </c>
      <c r="BF26" s="19">
        <v>5.3189828343622398</v>
      </c>
      <c r="BG26" s="19">
        <v>1.1363999999999999</v>
      </c>
      <c r="BH26" s="19">
        <v>17.500000000000071</v>
      </c>
      <c r="BI26" s="20">
        <v>76.593472306148954</v>
      </c>
      <c r="BJ26" s="19">
        <v>100.31397115671787</v>
      </c>
      <c r="BK26" s="19">
        <v>18.373608453405716</v>
      </c>
      <c r="BL26" s="19">
        <v>4.467397526030382</v>
      </c>
      <c r="BM26" s="19">
        <v>56.612566487153579</v>
      </c>
      <c r="BN26" s="19">
        <v>54.206199396352602</v>
      </c>
      <c r="BO26" s="19">
        <v>4.1823366030127413</v>
      </c>
      <c r="BP26" s="19">
        <v>2.975323383996956</v>
      </c>
    </row>
    <row r="27" spans="1:98" x14ac:dyDescent="0.25">
      <c r="A27" t="s">
        <v>125</v>
      </c>
      <c r="B27" s="11">
        <v>24606.299212598424</v>
      </c>
      <c r="C27" s="11">
        <v>0</v>
      </c>
      <c r="D27" s="11">
        <v>0</v>
      </c>
      <c r="E27" s="11">
        <v>0</v>
      </c>
      <c r="F27" s="11">
        <v>49212.598425196848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1131889.7637795277</v>
      </c>
      <c r="N27" s="11">
        <v>0</v>
      </c>
      <c r="O27" s="11">
        <v>0</v>
      </c>
      <c r="P27" s="11">
        <v>0</v>
      </c>
      <c r="Q27" s="11">
        <v>0</v>
      </c>
      <c r="R27" s="11">
        <v>98425.196850393695</v>
      </c>
      <c r="S27" s="11">
        <v>0</v>
      </c>
      <c r="T27" s="11">
        <v>0</v>
      </c>
      <c r="U27" s="11">
        <v>98425.196850393695</v>
      </c>
      <c r="V27" s="11">
        <v>24606.299212598424</v>
      </c>
      <c r="W27" s="11">
        <v>24606.299212598424</v>
      </c>
      <c r="X27" s="11">
        <v>0</v>
      </c>
      <c r="Y27" s="11">
        <v>49212.598425196848</v>
      </c>
      <c r="Z27" s="11">
        <v>0</v>
      </c>
      <c r="AA27" s="11">
        <v>0</v>
      </c>
      <c r="AB27" s="11">
        <v>0</v>
      </c>
      <c r="AC27" s="11">
        <v>73818.897637795279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49212.598425196848</v>
      </c>
      <c r="AT27" s="11">
        <v>4995078.7401574804</v>
      </c>
      <c r="AU27" s="11">
        <v>147637.79527559056</v>
      </c>
      <c r="AV27" s="11">
        <v>0</v>
      </c>
      <c r="AW27" s="11">
        <v>0</v>
      </c>
      <c r="AX27" s="19">
        <v>8</v>
      </c>
      <c r="AY27" s="19">
        <v>44.3</v>
      </c>
      <c r="AZ27" s="19">
        <v>28.7</v>
      </c>
      <c r="BA27" s="19">
        <v>8.2200000000000006</v>
      </c>
      <c r="BB27" s="19">
        <v>0.95817842370221007</v>
      </c>
      <c r="BC27" s="19">
        <v>3.1786895503709556E-2</v>
      </c>
      <c r="BD27" s="19">
        <v>0.85099835800475687</v>
      </c>
      <c r="BE27" s="19">
        <v>0.10571808510638289</v>
      </c>
      <c r="BF27" s="19">
        <v>3.9114856888510445</v>
      </c>
      <c r="BG27" s="19">
        <v>0.76549999999999985</v>
      </c>
      <c r="BH27" s="19">
        <v>35.099999999999909</v>
      </c>
      <c r="BI27" s="20">
        <v>134.31530240479881</v>
      </c>
      <c r="BJ27" s="19">
        <v>119.96729408424352</v>
      </c>
      <c r="BK27" s="19">
        <v>9.0544183939449052</v>
      </c>
      <c r="BL27" s="19">
        <v>6.9246254154794649</v>
      </c>
      <c r="BM27" s="19">
        <v>89.543534936532538</v>
      </c>
      <c r="BN27" s="19">
        <v>79.096938433162023</v>
      </c>
      <c r="BO27" s="19">
        <v>6.5360064738548331</v>
      </c>
      <c r="BP27" s="19">
        <v>4.7323758213956912</v>
      </c>
    </row>
    <row r="28" spans="1:98" x14ac:dyDescent="0.25">
      <c r="A28" t="s">
        <v>126</v>
      </c>
      <c r="B28" s="11">
        <v>0</v>
      </c>
      <c r="C28" s="11">
        <v>0</v>
      </c>
      <c r="D28" s="11">
        <v>1181102.3622047245</v>
      </c>
      <c r="E28" s="11">
        <v>590551.18110236223</v>
      </c>
      <c r="F28" s="11">
        <v>262467.19160104985</v>
      </c>
      <c r="G28" s="11">
        <v>0</v>
      </c>
      <c r="H28" s="11">
        <v>0</v>
      </c>
      <c r="I28" s="11">
        <v>0</v>
      </c>
      <c r="J28" s="11">
        <v>65616.797900262463</v>
      </c>
      <c r="K28" s="11">
        <v>0</v>
      </c>
      <c r="L28" s="11">
        <v>0</v>
      </c>
      <c r="M28" s="11">
        <v>40944881.889763787</v>
      </c>
      <c r="N28" s="11">
        <v>590551.18110236223</v>
      </c>
      <c r="O28" s="11">
        <v>0</v>
      </c>
      <c r="P28" s="11">
        <v>0</v>
      </c>
      <c r="Q28" s="11">
        <v>0</v>
      </c>
      <c r="R28" s="11">
        <v>65616.797900262463</v>
      </c>
      <c r="S28" s="11">
        <v>0</v>
      </c>
      <c r="T28" s="11">
        <v>0</v>
      </c>
      <c r="U28" s="11">
        <v>131233.59580052493</v>
      </c>
      <c r="V28" s="11">
        <v>328083.98950131238</v>
      </c>
      <c r="W28" s="11">
        <v>196850.39370078739</v>
      </c>
      <c r="X28" s="11">
        <v>0</v>
      </c>
      <c r="Y28" s="11">
        <v>328083.98950131238</v>
      </c>
      <c r="Z28" s="11">
        <v>262467.19160104985</v>
      </c>
      <c r="AA28" s="11">
        <v>0</v>
      </c>
      <c r="AB28" s="11">
        <v>0</v>
      </c>
      <c r="AC28" s="11">
        <v>131233.59580052493</v>
      </c>
      <c r="AD28" s="11">
        <v>0</v>
      </c>
      <c r="AE28" s="11">
        <v>0</v>
      </c>
      <c r="AF28" s="11">
        <v>262467.19160104985</v>
      </c>
      <c r="AG28" s="11">
        <v>0</v>
      </c>
      <c r="AH28" s="11">
        <v>196850.39370078739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6036745.4068241473</v>
      </c>
      <c r="AR28" s="11">
        <v>0</v>
      </c>
      <c r="AS28" s="11">
        <v>590551.18110236223</v>
      </c>
      <c r="AT28" s="11">
        <v>137073490.81364828</v>
      </c>
      <c r="AU28" s="11">
        <v>1574803.1496062991</v>
      </c>
      <c r="AV28" s="11">
        <v>0</v>
      </c>
      <c r="AW28" s="11">
        <v>0</v>
      </c>
      <c r="AX28" s="19">
        <v>1.5</v>
      </c>
      <c r="AY28" s="19">
        <v>40</v>
      </c>
      <c r="AZ28" s="19">
        <v>25.6</v>
      </c>
      <c r="BA28" s="19">
        <v>8.17</v>
      </c>
      <c r="BB28" s="19">
        <v>1.5919342315052469</v>
      </c>
      <c r="BC28" s="19">
        <v>4.7662465361580295E-2</v>
      </c>
      <c r="BD28" s="19">
        <v>0.98773036664436298</v>
      </c>
      <c r="BE28" s="19">
        <v>0.10571808510638289</v>
      </c>
      <c r="BF28" s="19">
        <v>17.370677142801853</v>
      </c>
      <c r="BG28" s="19">
        <v>2.3767</v>
      </c>
      <c r="BH28" s="19">
        <v>11.400000000000077</v>
      </c>
      <c r="BI28" s="20">
        <v>157.76093047205705</v>
      </c>
      <c r="BJ28" s="19">
        <v>128.74526577280093</v>
      </c>
      <c r="BK28" s="19">
        <v>12.117068335887755</v>
      </c>
      <c r="BL28" s="19">
        <v>9.2952054317048116</v>
      </c>
      <c r="BM28" s="19">
        <v>102.88756335134156</v>
      </c>
      <c r="BN28" s="19">
        <v>78.335847067355488</v>
      </c>
      <c r="BO28" s="19">
        <v>7.6105930610985313</v>
      </c>
      <c r="BP28" s="19">
        <v>5.9102045974456425</v>
      </c>
    </row>
    <row r="29" spans="1:98" x14ac:dyDescent="0.25">
      <c r="A29" t="s">
        <v>127</v>
      </c>
      <c r="B29" s="11">
        <v>26525.846254073043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238732.61628665737</v>
      </c>
      <c r="N29" s="11">
        <v>79577.538762219134</v>
      </c>
      <c r="O29" s="11">
        <v>0</v>
      </c>
      <c r="P29" s="11">
        <v>0</v>
      </c>
      <c r="Q29" s="11">
        <v>0</v>
      </c>
      <c r="R29" s="11">
        <v>79577.538762219134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26525.846254073043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53051.692508146087</v>
      </c>
      <c r="AT29" s="11">
        <v>0</v>
      </c>
      <c r="AU29" s="11">
        <v>371361.84755702259</v>
      </c>
      <c r="AV29" s="11">
        <v>0</v>
      </c>
      <c r="AW29" s="11">
        <v>0</v>
      </c>
      <c r="AX29" s="19">
        <v>6.5</v>
      </c>
      <c r="AY29" s="19">
        <v>44.9</v>
      </c>
      <c r="AZ29" s="19">
        <v>29.1</v>
      </c>
      <c r="BA29" s="19">
        <v>8.2100000000000009</v>
      </c>
      <c r="BB29" s="19">
        <v>0.77710533575848539</v>
      </c>
      <c r="BC29" s="19">
        <v>1.5911325645838813E-2</v>
      </c>
      <c r="BD29" s="19">
        <v>1.0859459787410537</v>
      </c>
      <c r="BE29" s="19">
        <v>0.12784090909090901</v>
      </c>
      <c r="BF29" s="19">
        <v>2.1521142569620504</v>
      </c>
      <c r="BG29" s="19">
        <v>0.66320000000000001</v>
      </c>
      <c r="BH29" s="19">
        <v>33.900000000000041</v>
      </c>
      <c r="BI29" s="20">
        <v>100.88193573975704</v>
      </c>
      <c r="BJ29" s="19">
        <v>84.233807327117617</v>
      </c>
      <c r="BK29" s="19">
        <v>5.6241679174915395</v>
      </c>
      <c r="BL29" s="19">
        <v>4.9825240193122982</v>
      </c>
      <c r="BM29" s="19">
        <v>48.701624150227545</v>
      </c>
      <c r="BN29" s="19">
        <v>39.097142064686793</v>
      </c>
      <c r="BO29" s="19">
        <v>3.8376879830379829</v>
      </c>
      <c r="BP29" s="19">
        <v>2.9756692355789625</v>
      </c>
    </row>
    <row r="30" spans="1:98" x14ac:dyDescent="0.25">
      <c r="A30" t="s">
        <v>128</v>
      </c>
      <c r="B30" s="11">
        <v>0</v>
      </c>
      <c r="C30" s="11">
        <v>0</v>
      </c>
      <c r="D30" s="11">
        <v>0</v>
      </c>
      <c r="E30" s="11">
        <v>0</v>
      </c>
      <c r="F30" s="11">
        <v>228671.08839718145</v>
      </c>
      <c r="G30" s="11">
        <v>1692166.0541391424</v>
      </c>
      <c r="H30" s="11">
        <v>0</v>
      </c>
      <c r="I30" s="11">
        <v>45734.217679436282</v>
      </c>
      <c r="J30" s="11">
        <v>0</v>
      </c>
      <c r="K30" s="11">
        <v>0</v>
      </c>
      <c r="L30" s="11">
        <v>0</v>
      </c>
      <c r="M30" s="11">
        <v>1417760.7480625247</v>
      </c>
      <c r="N30" s="11">
        <v>3109926.8022016673</v>
      </c>
      <c r="O30" s="11">
        <v>365873.74143549026</v>
      </c>
      <c r="P30" s="11">
        <v>0</v>
      </c>
      <c r="Q30" s="11">
        <v>0</v>
      </c>
      <c r="R30" s="11">
        <v>320139.523756054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91468.435358872564</v>
      </c>
      <c r="Z30" s="11">
        <v>2332445.1016512504</v>
      </c>
      <c r="AA30" s="11">
        <v>1143355.441985907</v>
      </c>
      <c r="AB30" s="11">
        <v>0</v>
      </c>
      <c r="AC30" s="11">
        <v>1006152.7889475983</v>
      </c>
      <c r="AD30" s="11">
        <v>0</v>
      </c>
      <c r="AE30" s="11">
        <v>45734.217679436282</v>
      </c>
      <c r="AF30" s="11">
        <v>1372026.5303830886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45734.217679436282</v>
      </c>
      <c r="AM30" s="11">
        <v>640279.04751210799</v>
      </c>
      <c r="AN30" s="11">
        <v>0</v>
      </c>
      <c r="AO30" s="11">
        <v>0</v>
      </c>
      <c r="AP30" s="11">
        <v>0</v>
      </c>
      <c r="AQ30" s="11">
        <v>503076.39447379916</v>
      </c>
      <c r="AR30" s="11">
        <v>0</v>
      </c>
      <c r="AS30" s="11">
        <v>548810.61215323547</v>
      </c>
      <c r="AT30" s="11">
        <v>32379826.117040884</v>
      </c>
      <c r="AU30" s="11">
        <v>2058039.7955746327</v>
      </c>
      <c r="AV30" s="11">
        <v>0</v>
      </c>
      <c r="AW30" s="11">
        <v>0</v>
      </c>
      <c r="AX30" s="19">
        <v>0.4</v>
      </c>
      <c r="AY30" s="19">
        <v>27.7</v>
      </c>
      <c r="AZ30" s="19">
        <v>17.100000000000001</v>
      </c>
      <c r="BA30" s="19">
        <v>7.82</v>
      </c>
      <c r="BB30" s="19">
        <v>1.0147637636846241</v>
      </c>
      <c r="BC30" s="19">
        <v>0</v>
      </c>
      <c r="BD30" s="19">
        <v>0.68349514563106806</v>
      </c>
      <c r="BE30" s="19">
        <v>0.12784090909090901</v>
      </c>
      <c r="BF30" s="19">
        <v>35.797859980705596</v>
      </c>
      <c r="BG30" s="19">
        <v>9.9930000000000003</v>
      </c>
      <c r="BH30" s="19">
        <v>22.89999999999992</v>
      </c>
      <c r="BI30" s="20" t="s">
        <v>170</v>
      </c>
      <c r="BJ30" s="20" t="s">
        <v>170</v>
      </c>
      <c r="BK30" s="20" t="s">
        <v>170</v>
      </c>
      <c r="BL30" s="20" t="s">
        <v>170</v>
      </c>
      <c r="BM30" s="19" t="s">
        <v>170</v>
      </c>
      <c r="BN30" s="19" t="s">
        <v>170</v>
      </c>
      <c r="BO30" s="19" t="s">
        <v>170</v>
      </c>
      <c r="BP30" s="19" t="s">
        <v>170</v>
      </c>
    </row>
    <row r="31" spans="1:98" x14ac:dyDescent="0.25">
      <c r="A31" t="s">
        <v>129</v>
      </c>
      <c r="B31" s="11">
        <v>367280.94813331903</v>
      </c>
      <c r="C31" s="11">
        <v>122426.98271110635</v>
      </c>
      <c r="D31" s="11">
        <v>489707.9308444254</v>
      </c>
      <c r="E31" s="11">
        <v>367280.94813331903</v>
      </c>
      <c r="F31" s="11">
        <v>0</v>
      </c>
      <c r="G31" s="11">
        <v>5509214.2219997859</v>
      </c>
      <c r="H31" s="11">
        <v>0</v>
      </c>
      <c r="I31" s="11">
        <v>612134.91355553176</v>
      </c>
      <c r="J31" s="11">
        <v>0</v>
      </c>
      <c r="K31" s="11">
        <v>0</v>
      </c>
      <c r="L31" s="11">
        <v>0</v>
      </c>
      <c r="M31" s="11">
        <v>30974026.625909906</v>
      </c>
      <c r="N31" s="11">
        <v>1346696.8098221698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244853.9654222127</v>
      </c>
      <c r="W31" s="11">
        <v>0</v>
      </c>
      <c r="X31" s="11">
        <v>0</v>
      </c>
      <c r="Y31" s="11">
        <v>367280.94813331903</v>
      </c>
      <c r="Z31" s="11">
        <v>1224269.8271110635</v>
      </c>
      <c r="AA31" s="11">
        <v>0</v>
      </c>
      <c r="AB31" s="11">
        <v>0</v>
      </c>
      <c r="AC31" s="11">
        <v>1469123.7925332761</v>
      </c>
      <c r="AD31" s="11">
        <v>0</v>
      </c>
      <c r="AE31" s="11">
        <v>0</v>
      </c>
      <c r="AF31" s="11">
        <v>856988.87897774449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244853.9654222127</v>
      </c>
      <c r="AN31" s="11">
        <v>0</v>
      </c>
      <c r="AO31" s="11">
        <v>612134.91355553176</v>
      </c>
      <c r="AP31" s="11">
        <v>0</v>
      </c>
      <c r="AQ31" s="11">
        <v>3183101.5504887654</v>
      </c>
      <c r="AR31" s="11">
        <v>0</v>
      </c>
      <c r="AS31" s="11">
        <v>2326112.671511021</v>
      </c>
      <c r="AT31" s="11">
        <v>141403165.03132781</v>
      </c>
      <c r="AU31" s="11">
        <v>3060674.5677776588</v>
      </c>
      <c r="AV31" s="11">
        <v>0</v>
      </c>
      <c r="AW31" s="11">
        <v>0</v>
      </c>
      <c r="AX31" s="19">
        <v>1</v>
      </c>
      <c r="AY31" s="19">
        <v>32.700000000000003</v>
      </c>
      <c r="AZ31" s="19">
        <v>20.5</v>
      </c>
      <c r="BA31" s="19">
        <v>8.0500000000000007</v>
      </c>
      <c r="BB31" s="19">
        <v>2.6783727591675954</v>
      </c>
      <c r="BC31" s="19">
        <v>0.10719585232859558</v>
      </c>
      <c r="BD31" s="19">
        <v>2.0962221927150186</v>
      </c>
      <c r="BE31" s="19">
        <v>0.31588491295938098</v>
      </c>
      <c r="BF31" s="19">
        <v>46.752180055348063</v>
      </c>
      <c r="BG31" s="19">
        <v>3.7015000000000002</v>
      </c>
      <c r="BH31" s="19">
        <v>12.599999999999056</v>
      </c>
      <c r="BI31" s="20">
        <v>43.756165470284841</v>
      </c>
      <c r="BJ31" s="19">
        <v>39.528043664362549</v>
      </c>
      <c r="BK31" s="19">
        <v>3.1161682509088284</v>
      </c>
      <c r="BL31" s="19">
        <v>2.7779695552946655</v>
      </c>
      <c r="BM31" s="19">
        <v>40.109818347761085</v>
      </c>
      <c r="BN31" s="19">
        <v>32.968447508298411</v>
      </c>
      <c r="BO31" s="19">
        <v>2.9092380517056027</v>
      </c>
      <c r="BP31" s="19">
        <v>2.2056753744146618</v>
      </c>
    </row>
    <row r="32" spans="1:98" x14ac:dyDescent="0.25">
      <c r="A32" t="s">
        <v>130</v>
      </c>
      <c r="B32" s="11">
        <v>0</v>
      </c>
      <c r="C32" s="11">
        <v>0</v>
      </c>
      <c r="D32" s="11">
        <v>414676.22080679401</v>
      </c>
      <c r="E32" s="11">
        <v>82935.244161358816</v>
      </c>
      <c r="F32" s="11">
        <v>0</v>
      </c>
      <c r="G32" s="11">
        <v>82935.244161358816</v>
      </c>
      <c r="H32" s="11">
        <v>0</v>
      </c>
      <c r="I32" s="11">
        <v>124402.86624203823</v>
      </c>
      <c r="J32" s="11">
        <v>0</v>
      </c>
      <c r="K32" s="11">
        <v>0</v>
      </c>
      <c r="L32" s="11">
        <v>0</v>
      </c>
      <c r="M32" s="11">
        <v>11030387.473460723</v>
      </c>
      <c r="N32" s="11">
        <v>622014.33121019113</v>
      </c>
      <c r="O32" s="11">
        <v>0</v>
      </c>
      <c r="P32" s="11">
        <v>207338.110403397</v>
      </c>
      <c r="Q32" s="11">
        <v>0</v>
      </c>
      <c r="R32" s="11">
        <v>663481.95329087053</v>
      </c>
      <c r="S32" s="11">
        <v>0</v>
      </c>
      <c r="T32" s="11">
        <v>0</v>
      </c>
      <c r="U32" s="11">
        <v>124402.86624203823</v>
      </c>
      <c r="V32" s="11">
        <v>0</v>
      </c>
      <c r="W32" s="11">
        <v>0</v>
      </c>
      <c r="X32" s="11">
        <v>0</v>
      </c>
      <c r="Y32" s="11">
        <v>207338.110403397</v>
      </c>
      <c r="Z32" s="11">
        <v>456143.84288747347</v>
      </c>
      <c r="AA32" s="11">
        <v>0</v>
      </c>
      <c r="AB32" s="11">
        <v>0</v>
      </c>
      <c r="AC32" s="11">
        <v>207338.110403397</v>
      </c>
      <c r="AD32" s="11">
        <v>0</v>
      </c>
      <c r="AE32" s="11">
        <v>124402.86624203823</v>
      </c>
      <c r="AF32" s="11">
        <v>414676.22080679401</v>
      </c>
      <c r="AG32" s="11">
        <v>0</v>
      </c>
      <c r="AH32" s="11">
        <v>0</v>
      </c>
      <c r="AI32" s="11">
        <v>0</v>
      </c>
      <c r="AJ32" s="11">
        <v>0</v>
      </c>
      <c r="AK32" s="11">
        <v>41467.622080679408</v>
      </c>
      <c r="AL32" s="11">
        <v>0</v>
      </c>
      <c r="AM32" s="11">
        <v>82935.244161358816</v>
      </c>
      <c r="AN32" s="11">
        <v>0</v>
      </c>
      <c r="AO32" s="11">
        <v>82935.244161358816</v>
      </c>
      <c r="AP32" s="11">
        <v>0</v>
      </c>
      <c r="AQ32" s="11">
        <v>3193006.9002123144</v>
      </c>
      <c r="AR32" s="11">
        <v>0</v>
      </c>
      <c r="AS32" s="11">
        <v>0</v>
      </c>
      <c r="AT32" s="11">
        <v>113953025.47770698</v>
      </c>
      <c r="AU32" s="11">
        <v>2114848.7261146498</v>
      </c>
      <c r="AV32" s="11">
        <v>0</v>
      </c>
      <c r="AW32" s="11">
        <v>0</v>
      </c>
      <c r="AX32" s="19">
        <v>1.5</v>
      </c>
      <c r="AY32" s="19">
        <v>38.9</v>
      </c>
      <c r="AZ32" s="19">
        <v>24.8</v>
      </c>
      <c r="BA32" s="19">
        <v>8.17</v>
      </c>
      <c r="BB32" s="19">
        <v>1.693787843473592</v>
      </c>
      <c r="BC32" s="19">
        <v>3.1786895503709556E-2</v>
      </c>
      <c r="BD32" s="19">
        <v>1.3523267211161361</v>
      </c>
      <c r="BE32" s="19">
        <v>5.0411025145067609E-2</v>
      </c>
      <c r="BF32" s="19">
        <v>23.616445726007779</v>
      </c>
      <c r="BG32" s="19">
        <v>2.6997999999999998</v>
      </c>
      <c r="BH32" s="19">
        <v>13.149999999999551</v>
      </c>
      <c r="BI32" s="20">
        <v>53.213222432450138</v>
      </c>
      <c r="BJ32" s="19">
        <v>27.433278626713172</v>
      </c>
      <c r="BK32" s="19">
        <v>1.6104981769181026</v>
      </c>
      <c r="BL32" s="19">
        <v>1.4050951383288701</v>
      </c>
      <c r="BM32" s="19">
        <v>42.570577945960103</v>
      </c>
      <c r="BN32" s="19">
        <v>48.718567599693344</v>
      </c>
      <c r="BO32" s="19">
        <v>5.9441830118168744</v>
      </c>
      <c r="BP32" s="19">
        <v>5.4328039442410097</v>
      </c>
    </row>
    <row r="33" spans="1:68" x14ac:dyDescent="0.25">
      <c r="A33" t="s">
        <v>131</v>
      </c>
      <c r="B33" s="11">
        <v>0</v>
      </c>
      <c r="C33" s="11">
        <v>41446.634771989135</v>
      </c>
      <c r="D33" s="11">
        <v>2445351.4515473591</v>
      </c>
      <c r="E33" s="11">
        <v>0</v>
      </c>
      <c r="F33" s="11">
        <v>0</v>
      </c>
      <c r="G33" s="11">
        <v>8413666.8587137945</v>
      </c>
      <c r="H33" s="11">
        <v>0</v>
      </c>
      <c r="I33" s="11">
        <v>331573.07817591308</v>
      </c>
      <c r="J33" s="11">
        <v>0</v>
      </c>
      <c r="K33" s="11">
        <v>0</v>
      </c>
      <c r="L33" s="11">
        <v>0</v>
      </c>
      <c r="M33" s="11">
        <v>4724916.3640067615</v>
      </c>
      <c r="N33" s="11">
        <v>5346615.8855865989</v>
      </c>
      <c r="O33" s="11">
        <v>0</v>
      </c>
      <c r="P33" s="11">
        <v>0</v>
      </c>
      <c r="Q33" s="11">
        <v>124339.90431596739</v>
      </c>
      <c r="R33" s="11">
        <v>0</v>
      </c>
      <c r="S33" s="11">
        <v>0</v>
      </c>
      <c r="T33" s="11">
        <v>0</v>
      </c>
      <c r="U33" s="11">
        <v>0</v>
      </c>
      <c r="V33" s="11">
        <v>82893.269543978269</v>
      </c>
      <c r="W33" s="11">
        <v>0</v>
      </c>
      <c r="X33" s="11">
        <v>0</v>
      </c>
      <c r="Y33" s="11">
        <v>207233.17385994567</v>
      </c>
      <c r="Z33" s="11">
        <v>1906545.1995115005</v>
      </c>
      <c r="AA33" s="11">
        <v>331573.07817591308</v>
      </c>
      <c r="AB33" s="11">
        <v>0</v>
      </c>
      <c r="AC33" s="11">
        <v>621699.52157983696</v>
      </c>
      <c r="AD33" s="11">
        <v>0</v>
      </c>
      <c r="AE33" s="11">
        <v>207233.17385994567</v>
      </c>
      <c r="AF33" s="11">
        <v>7004481.2764661657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207233.17385994567</v>
      </c>
      <c r="AN33" s="11">
        <v>82893.269543978269</v>
      </c>
      <c r="AO33" s="11">
        <v>124339.90431596739</v>
      </c>
      <c r="AP33" s="11">
        <v>0</v>
      </c>
      <c r="AQ33" s="11">
        <v>2196671.6429154244</v>
      </c>
      <c r="AR33" s="11">
        <v>0</v>
      </c>
      <c r="AS33" s="11">
        <v>1699312.0256515548</v>
      </c>
      <c r="AT33" s="11">
        <v>40327575.633145437</v>
      </c>
      <c r="AU33" s="11">
        <v>6175548.5810263809</v>
      </c>
      <c r="AV33" s="11">
        <v>870379.33021177188</v>
      </c>
      <c r="AW33" s="11">
        <v>207233.17385994567</v>
      </c>
      <c r="AX33" s="19">
        <v>0.5</v>
      </c>
      <c r="AY33" s="19">
        <v>32.4</v>
      </c>
      <c r="AZ33" s="19">
        <v>20.3</v>
      </c>
      <c r="BA33" s="19">
        <v>7.98</v>
      </c>
      <c r="BB33" s="19">
        <v>1.1166173756529691</v>
      </c>
      <c r="BC33" s="19">
        <v>3.1786895503709556E-2</v>
      </c>
      <c r="BD33" s="19">
        <v>0.83970536189283507</v>
      </c>
      <c r="BE33" s="19">
        <v>7.2533849129593722E-2</v>
      </c>
      <c r="BF33" s="19">
        <v>41.386097188086623</v>
      </c>
      <c r="BG33" s="19">
        <v>7.9572000000000003</v>
      </c>
      <c r="BH33" s="19">
        <v>13.874999999999638</v>
      </c>
      <c r="BI33" s="20" t="s">
        <v>170</v>
      </c>
      <c r="BJ33" s="20" t="s">
        <v>170</v>
      </c>
      <c r="BK33" s="20" t="s">
        <v>170</v>
      </c>
      <c r="BL33" s="20" t="s">
        <v>170</v>
      </c>
      <c r="BM33" s="19" t="s">
        <v>170</v>
      </c>
      <c r="BN33" s="19" t="s">
        <v>170</v>
      </c>
      <c r="BO33" s="19" t="s">
        <v>170</v>
      </c>
      <c r="BP33" s="19" t="s">
        <v>170</v>
      </c>
    </row>
    <row r="34" spans="1:68" x14ac:dyDescent="0.25">
      <c r="A34" t="s">
        <v>132</v>
      </c>
      <c r="B34" s="11">
        <v>0</v>
      </c>
      <c r="C34" s="11">
        <v>0</v>
      </c>
      <c r="D34" s="11">
        <v>0</v>
      </c>
      <c r="E34" s="11">
        <v>91514.752178051087</v>
      </c>
      <c r="F34" s="11">
        <v>457573.76089025557</v>
      </c>
      <c r="G34" s="11">
        <v>7870268.6873123962</v>
      </c>
      <c r="H34" s="11">
        <v>0</v>
      </c>
      <c r="I34" s="11">
        <v>411816.38480122993</v>
      </c>
      <c r="J34" s="11">
        <v>0</v>
      </c>
      <c r="K34" s="11">
        <v>0</v>
      </c>
      <c r="L34" s="11">
        <v>0</v>
      </c>
      <c r="M34" s="11">
        <v>3340288.4544988652</v>
      </c>
      <c r="N34" s="11">
        <v>11119042.38963321</v>
      </c>
      <c r="O34" s="11">
        <v>0</v>
      </c>
      <c r="P34" s="11">
        <v>0</v>
      </c>
      <c r="Q34" s="11">
        <v>91514.752178051087</v>
      </c>
      <c r="R34" s="11">
        <v>1418478.6587597919</v>
      </c>
      <c r="S34" s="11">
        <v>0</v>
      </c>
      <c r="T34" s="11">
        <v>0</v>
      </c>
      <c r="U34" s="11">
        <v>274544.25653415325</v>
      </c>
      <c r="V34" s="11">
        <v>1372721.2826707666</v>
      </c>
      <c r="W34" s="11">
        <v>0</v>
      </c>
      <c r="X34" s="11">
        <v>0</v>
      </c>
      <c r="Y34" s="11">
        <v>915147.52178051113</v>
      </c>
      <c r="Z34" s="11">
        <v>6039973.6437513726</v>
      </c>
      <c r="AA34" s="11">
        <v>0</v>
      </c>
      <c r="AB34" s="11">
        <v>0</v>
      </c>
      <c r="AC34" s="11">
        <v>549088.51306830649</v>
      </c>
      <c r="AD34" s="11">
        <v>0</v>
      </c>
      <c r="AE34" s="11">
        <v>228786.88044512778</v>
      </c>
      <c r="AF34" s="11">
        <v>2425140.9327183543</v>
      </c>
      <c r="AG34" s="11">
        <v>0</v>
      </c>
      <c r="AH34" s="11">
        <v>137272.12826707662</v>
      </c>
      <c r="AI34" s="11">
        <v>869390.14569148549</v>
      </c>
      <c r="AJ34" s="11">
        <v>320301.63262317888</v>
      </c>
      <c r="AK34" s="11">
        <v>0</v>
      </c>
      <c r="AL34" s="11">
        <v>0</v>
      </c>
      <c r="AM34" s="11">
        <v>411816.38480122993</v>
      </c>
      <c r="AN34" s="11">
        <v>0</v>
      </c>
      <c r="AO34" s="11">
        <v>0</v>
      </c>
      <c r="AP34" s="11">
        <v>0</v>
      </c>
      <c r="AQ34" s="11">
        <v>2425140.9327183543</v>
      </c>
      <c r="AR34" s="11">
        <v>0</v>
      </c>
      <c r="AS34" s="11">
        <v>1189691.7783146643</v>
      </c>
      <c r="AT34" s="11">
        <v>6543304.7807306536</v>
      </c>
      <c r="AU34" s="11">
        <v>17525075.042096786</v>
      </c>
      <c r="AV34" s="11">
        <v>2882714.693608609</v>
      </c>
      <c r="AW34" s="11">
        <v>0</v>
      </c>
      <c r="AX34" s="19">
        <v>0.7</v>
      </c>
      <c r="AY34" s="19">
        <v>36.6</v>
      </c>
      <c r="AZ34" s="19">
        <v>23.2</v>
      </c>
      <c r="BA34" s="19">
        <v>8.1199999999999992</v>
      </c>
      <c r="BB34" s="19">
        <v>9.230955129131134</v>
      </c>
      <c r="BC34" s="19">
        <v>7.9413605077321772E-2</v>
      </c>
      <c r="BD34" s="19">
        <v>1.4235862013901368</v>
      </c>
      <c r="BE34" s="19">
        <v>0.1721186351547388</v>
      </c>
      <c r="BF34" s="19">
        <v>40.418442900547674</v>
      </c>
      <c r="BG34" s="19">
        <v>3.9384999999999999</v>
      </c>
      <c r="BH34" s="19">
        <v>22.299999999999542</v>
      </c>
      <c r="BI34" s="20" t="s">
        <v>170</v>
      </c>
      <c r="BJ34" s="20" t="s">
        <v>170</v>
      </c>
      <c r="BK34" s="20" t="s">
        <v>170</v>
      </c>
      <c r="BL34" s="20" t="s">
        <v>170</v>
      </c>
      <c r="BM34" s="19" t="s">
        <v>170</v>
      </c>
      <c r="BN34" s="19" t="s">
        <v>170</v>
      </c>
      <c r="BO34" s="19" t="s">
        <v>170</v>
      </c>
      <c r="BP34" s="19" t="s">
        <v>170</v>
      </c>
    </row>
    <row r="35" spans="1:68" x14ac:dyDescent="0.25">
      <c r="A35" t="s">
        <v>133</v>
      </c>
      <c r="B35" s="11">
        <v>0</v>
      </c>
      <c r="C35" s="11">
        <v>0</v>
      </c>
      <c r="D35" s="11">
        <v>936680.4046459347</v>
      </c>
      <c r="E35" s="11">
        <v>0</v>
      </c>
      <c r="F35" s="11">
        <v>0</v>
      </c>
      <c r="G35" s="11">
        <v>0</v>
      </c>
      <c r="H35" s="11">
        <v>0</v>
      </c>
      <c r="I35" s="11">
        <v>62445.360309728982</v>
      </c>
      <c r="J35" s="11">
        <v>0</v>
      </c>
      <c r="K35" s="11">
        <v>0</v>
      </c>
      <c r="L35" s="11">
        <v>0</v>
      </c>
      <c r="M35" s="11">
        <v>3715498.9384288741</v>
      </c>
      <c r="N35" s="11">
        <v>1248907.2061945798</v>
      </c>
      <c r="O35" s="11">
        <v>31222.680154864491</v>
      </c>
      <c r="P35" s="11">
        <v>0</v>
      </c>
      <c r="Q35" s="11">
        <v>0</v>
      </c>
      <c r="R35" s="11">
        <v>405894.84201323841</v>
      </c>
      <c r="S35" s="11">
        <v>0</v>
      </c>
      <c r="T35" s="11">
        <v>0</v>
      </c>
      <c r="U35" s="11">
        <v>0</v>
      </c>
      <c r="V35" s="11">
        <v>93668.040464593476</v>
      </c>
      <c r="W35" s="11">
        <v>0</v>
      </c>
      <c r="X35" s="11">
        <v>0</v>
      </c>
      <c r="Y35" s="11">
        <v>62445.360309728982</v>
      </c>
      <c r="Z35" s="11">
        <v>686898.9634070188</v>
      </c>
      <c r="AA35" s="11">
        <v>0</v>
      </c>
      <c r="AB35" s="11">
        <v>0</v>
      </c>
      <c r="AC35" s="11">
        <v>249781.44123891593</v>
      </c>
      <c r="AD35" s="11">
        <v>0</v>
      </c>
      <c r="AE35" s="11">
        <v>0</v>
      </c>
      <c r="AF35" s="11">
        <v>281004.12139378046</v>
      </c>
      <c r="AG35" s="11">
        <v>0</v>
      </c>
      <c r="AH35" s="11">
        <v>93668.040464593476</v>
      </c>
      <c r="AI35" s="11">
        <v>0</v>
      </c>
      <c r="AJ35" s="11">
        <v>0</v>
      </c>
      <c r="AK35" s="11">
        <v>0</v>
      </c>
      <c r="AL35" s="11">
        <v>0</v>
      </c>
      <c r="AM35" s="11">
        <v>62445.360309728982</v>
      </c>
      <c r="AN35" s="11">
        <v>0</v>
      </c>
      <c r="AO35" s="11">
        <v>62445.360309728982</v>
      </c>
      <c r="AP35" s="11">
        <v>0</v>
      </c>
      <c r="AQ35" s="11">
        <v>343449.4817035094</v>
      </c>
      <c r="AR35" s="11">
        <v>0</v>
      </c>
      <c r="AS35" s="11">
        <v>249781.44123891593</v>
      </c>
      <c r="AT35" s="11">
        <v>41994504.808292739</v>
      </c>
      <c r="AU35" s="11">
        <v>2591482.4528537532</v>
      </c>
      <c r="AV35" s="11">
        <v>780567.00387161225</v>
      </c>
      <c r="AW35" s="11">
        <v>0</v>
      </c>
      <c r="AX35" s="19">
        <v>1</v>
      </c>
      <c r="AY35" s="19">
        <v>37.799999999999997</v>
      </c>
      <c r="AZ35" s="19">
        <v>24.1</v>
      </c>
      <c r="BA35" s="19">
        <v>8.1149999999999984</v>
      </c>
      <c r="BB35" s="19">
        <v>1.7616902514524888</v>
      </c>
      <c r="BC35" s="19">
        <v>9.1320282470724837E-2</v>
      </c>
      <c r="BD35" s="19">
        <v>1.3656729161188308</v>
      </c>
      <c r="BE35" s="19">
        <v>0.10571808510638289</v>
      </c>
      <c r="BF35" s="19">
        <v>28.102842877324715</v>
      </c>
      <c r="BG35" s="19">
        <v>3.6145999999999994</v>
      </c>
      <c r="BH35" s="19">
        <v>15.399999999999636</v>
      </c>
      <c r="BI35" s="20">
        <v>90.713161410007615</v>
      </c>
      <c r="BJ35" s="19">
        <v>83.753313460247938</v>
      </c>
      <c r="BK35" s="19">
        <v>34.642401467098487</v>
      </c>
      <c r="BL35" s="19">
        <v>33.834815611703732</v>
      </c>
      <c r="BM35" s="19">
        <v>38.195015330529507</v>
      </c>
      <c r="BN35" s="19">
        <v>38.44972833901496</v>
      </c>
      <c r="BO35" s="19">
        <v>3.1401076978611844</v>
      </c>
      <c r="BP35" s="19">
        <v>2.4354096650124539</v>
      </c>
    </row>
    <row r="36" spans="1:68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N143"/>
  <sheetViews>
    <sheetView workbookViewId="0"/>
  </sheetViews>
  <sheetFormatPr baseColWidth="10" defaultRowHeight="15" x14ac:dyDescent="0.25"/>
  <cols>
    <col min="1" max="1" width="12.42578125" bestFit="1" customWidth="1"/>
  </cols>
  <sheetData>
    <row r="1" spans="1:14" x14ac:dyDescent="0.25">
      <c r="A1" t="s">
        <v>171</v>
      </c>
    </row>
    <row r="2" spans="1:14" x14ac:dyDescent="0.25"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</row>
    <row r="3" spans="1:14" x14ac:dyDescent="0.25">
      <c r="A3" t="s">
        <v>201</v>
      </c>
      <c r="B3">
        <v>1</v>
      </c>
      <c r="C3">
        <v>28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 t="s">
        <v>202</v>
      </c>
      <c r="M3" t="s">
        <v>202</v>
      </c>
      <c r="N3">
        <v>0</v>
      </c>
    </row>
    <row r="4" spans="1:14" x14ac:dyDescent="0.25">
      <c r="A4" t="s">
        <v>203</v>
      </c>
      <c r="B4">
        <v>2</v>
      </c>
      <c r="C4">
        <v>28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 t="s">
        <v>202</v>
      </c>
      <c r="M4" t="s">
        <v>202</v>
      </c>
      <c r="N4">
        <v>0</v>
      </c>
    </row>
    <row r="5" spans="1:14" x14ac:dyDescent="0.25">
      <c r="A5" t="s">
        <v>204</v>
      </c>
      <c r="B5">
        <v>3</v>
      </c>
      <c r="C5">
        <v>28</v>
      </c>
      <c r="D5">
        <v>27.28</v>
      </c>
      <c r="E5">
        <v>0.46</v>
      </c>
      <c r="F5">
        <v>27.4</v>
      </c>
      <c r="G5">
        <v>27.38</v>
      </c>
      <c r="H5">
        <v>0.05</v>
      </c>
      <c r="I5">
        <v>25.21</v>
      </c>
      <c r="J5">
        <v>27.52</v>
      </c>
      <c r="K5">
        <v>2.31</v>
      </c>
      <c r="L5">
        <v>-3.37</v>
      </c>
      <c r="M5">
        <v>11.52</v>
      </c>
      <c r="N5">
        <v>0.09</v>
      </c>
    </row>
    <row r="6" spans="1:14" x14ac:dyDescent="0.25">
      <c r="A6" t="s">
        <v>153</v>
      </c>
      <c r="B6">
        <v>4</v>
      </c>
      <c r="C6">
        <v>28</v>
      </c>
      <c r="D6">
        <v>30.32</v>
      </c>
      <c r="E6">
        <v>0.94</v>
      </c>
      <c r="F6">
        <v>30.46</v>
      </c>
      <c r="G6">
        <v>30.35</v>
      </c>
      <c r="H6">
        <v>0.09</v>
      </c>
      <c r="I6">
        <v>27.37</v>
      </c>
      <c r="J6">
        <v>32.799999999999997</v>
      </c>
      <c r="K6">
        <v>5.43</v>
      </c>
      <c r="L6">
        <v>-0.52</v>
      </c>
      <c r="M6">
        <v>2.89</v>
      </c>
      <c r="N6">
        <v>0.18</v>
      </c>
    </row>
    <row r="7" spans="1:14" x14ac:dyDescent="0.25">
      <c r="A7" t="s">
        <v>205</v>
      </c>
      <c r="B7">
        <v>5</v>
      </c>
      <c r="C7">
        <v>28</v>
      </c>
      <c r="D7">
        <v>14.5</v>
      </c>
      <c r="E7">
        <v>8.23</v>
      </c>
      <c r="F7">
        <v>14.5</v>
      </c>
      <c r="G7">
        <v>14.5</v>
      </c>
      <c r="H7">
        <v>10.38</v>
      </c>
      <c r="I7">
        <v>1</v>
      </c>
      <c r="J7">
        <v>28</v>
      </c>
      <c r="K7">
        <v>27</v>
      </c>
      <c r="L7">
        <v>0</v>
      </c>
      <c r="M7">
        <v>-1.33</v>
      </c>
      <c r="N7">
        <v>1.55</v>
      </c>
    </row>
    <row r="8" spans="1:14" x14ac:dyDescent="0.25">
      <c r="A8" t="s">
        <v>206</v>
      </c>
      <c r="B8">
        <v>6</v>
      </c>
      <c r="C8">
        <v>28</v>
      </c>
      <c r="D8">
        <v>27.28</v>
      </c>
      <c r="E8">
        <v>0.46</v>
      </c>
      <c r="F8">
        <v>27.4</v>
      </c>
      <c r="G8">
        <v>27.38</v>
      </c>
      <c r="H8">
        <v>0.04</v>
      </c>
      <c r="I8">
        <v>25.21</v>
      </c>
      <c r="J8">
        <v>27.52</v>
      </c>
      <c r="K8">
        <v>2.31</v>
      </c>
      <c r="L8">
        <v>-3.37</v>
      </c>
      <c r="M8">
        <v>11.5</v>
      </c>
      <c r="N8">
        <v>0.09</v>
      </c>
    </row>
    <row r="9" spans="1:14" x14ac:dyDescent="0.25">
      <c r="A9" t="s">
        <v>207</v>
      </c>
      <c r="B9" t="s">
        <v>208</v>
      </c>
      <c r="C9" t="s">
        <v>209</v>
      </c>
      <c r="D9" t="s">
        <v>210</v>
      </c>
      <c r="E9" t="s">
        <v>208</v>
      </c>
      <c r="F9" t="s">
        <v>211</v>
      </c>
      <c r="G9" t="s">
        <v>212</v>
      </c>
      <c r="H9" t="s">
        <v>210</v>
      </c>
      <c r="I9" t="s">
        <v>210</v>
      </c>
      <c r="J9" t="s">
        <v>210</v>
      </c>
      <c r="K9" t="s">
        <v>210</v>
      </c>
      <c r="L9" t="s">
        <v>210</v>
      </c>
      <c r="M9" t="s">
        <v>213</v>
      </c>
    </row>
    <row r="10" spans="1:14" x14ac:dyDescent="0.25">
      <c r="A10" t="s">
        <v>171</v>
      </c>
      <c r="B10">
        <v>0</v>
      </c>
    </row>
    <row r="11" spans="1:14" x14ac:dyDescent="0.25"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  <c r="L11" t="s">
        <v>198</v>
      </c>
      <c r="M11" t="s">
        <v>199</v>
      </c>
      <c r="N11" t="s">
        <v>200</v>
      </c>
    </row>
    <row r="12" spans="1:14" x14ac:dyDescent="0.25">
      <c r="A12" t="s">
        <v>201</v>
      </c>
      <c r="B12">
        <v>1</v>
      </c>
      <c r="C12">
        <v>31</v>
      </c>
      <c r="D12">
        <v>2</v>
      </c>
      <c r="E12">
        <v>0</v>
      </c>
      <c r="F12">
        <v>2</v>
      </c>
      <c r="G12">
        <v>2</v>
      </c>
      <c r="H12">
        <v>0</v>
      </c>
      <c r="I12">
        <v>2</v>
      </c>
      <c r="J12">
        <v>2</v>
      </c>
      <c r="K12">
        <v>0</v>
      </c>
      <c r="L12" t="s">
        <v>202</v>
      </c>
      <c r="M12" t="s">
        <v>202</v>
      </c>
      <c r="N12">
        <v>0</v>
      </c>
    </row>
    <row r="13" spans="1:14" x14ac:dyDescent="0.25">
      <c r="A13" t="s">
        <v>203</v>
      </c>
      <c r="B13">
        <v>2</v>
      </c>
      <c r="C13">
        <v>31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 t="s">
        <v>202</v>
      </c>
      <c r="M13" t="s">
        <v>202</v>
      </c>
      <c r="N13">
        <v>0</v>
      </c>
    </row>
    <row r="14" spans="1:14" x14ac:dyDescent="0.25">
      <c r="A14" t="s">
        <v>204</v>
      </c>
      <c r="B14">
        <v>3</v>
      </c>
      <c r="C14">
        <v>31</v>
      </c>
      <c r="D14">
        <v>27.34</v>
      </c>
      <c r="E14">
        <v>0.02</v>
      </c>
      <c r="F14">
        <v>27.34</v>
      </c>
      <c r="G14">
        <v>27.34</v>
      </c>
      <c r="H14">
        <v>0.01</v>
      </c>
      <c r="I14">
        <v>27.25</v>
      </c>
      <c r="J14">
        <v>27.4</v>
      </c>
      <c r="K14">
        <v>0.15</v>
      </c>
      <c r="L14">
        <v>-1</v>
      </c>
      <c r="M14">
        <v>5.77</v>
      </c>
      <c r="N14">
        <v>0</v>
      </c>
    </row>
    <row r="15" spans="1:14" x14ac:dyDescent="0.25">
      <c r="A15" t="s">
        <v>153</v>
      </c>
      <c r="B15">
        <v>4</v>
      </c>
      <c r="C15">
        <v>31</v>
      </c>
      <c r="D15">
        <v>30.42</v>
      </c>
      <c r="E15">
        <v>0.12</v>
      </c>
      <c r="F15">
        <v>30.38</v>
      </c>
      <c r="G15">
        <v>30.39</v>
      </c>
      <c r="H15">
        <v>0</v>
      </c>
      <c r="I15">
        <v>30.36</v>
      </c>
      <c r="J15">
        <v>30.91</v>
      </c>
      <c r="K15">
        <v>0.55000000000000004</v>
      </c>
      <c r="L15">
        <v>2.81</v>
      </c>
      <c r="M15">
        <v>7.16</v>
      </c>
      <c r="N15">
        <v>0.02</v>
      </c>
    </row>
    <row r="16" spans="1:14" x14ac:dyDescent="0.25">
      <c r="A16" t="s">
        <v>205</v>
      </c>
      <c r="B16">
        <v>5</v>
      </c>
      <c r="C16">
        <v>31</v>
      </c>
      <c r="D16">
        <v>16</v>
      </c>
      <c r="E16">
        <v>9.09</v>
      </c>
      <c r="F16">
        <v>16</v>
      </c>
      <c r="G16">
        <v>16</v>
      </c>
      <c r="H16">
        <v>11.86</v>
      </c>
      <c r="I16">
        <v>1</v>
      </c>
      <c r="J16">
        <v>31</v>
      </c>
      <c r="K16">
        <v>30</v>
      </c>
      <c r="L16">
        <v>0</v>
      </c>
      <c r="M16">
        <v>-1.32</v>
      </c>
      <c r="N16">
        <v>1.63</v>
      </c>
    </row>
    <row r="17" spans="1:14" x14ac:dyDescent="0.25">
      <c r="A17" t="s">
        <v>206</v>
      </c>
      <c r="B17">
        <v>6</v>
      </c>
      <c r="C17">
        <v>31</v>
      </c>
      <c r="D17">
        <v>27.34</v>
      </c>
      <c r="E17">
        <v>0.02</v>
      </c>
      <c r="F17">
        <v>27.34</v>
      </c>
      <c r="G17">
        <v>27.34</v>
      </c>
      <c r="H17">
        <v>0</v>
      </c>
      <c r="I17">
        <v>27.25</v>
      </c>
      <c r="J17">
        <v>27.4</v>
      </c>
      <c r="K17">
        <v>0.16</v>
      </c>
      <c r="L17">
        <v>-1.01</v>
      </c>
      <c r="M17">
        <v>6.4</v>
      </c>
      <c r="N17">
        <v>0</v>
      </c>
    </row>
    <row r="18" spans="1:14" x14ac:dyDescent="0.25">
      <c r="A18" t="s">
        <v>207</v>
      </c>
      <c r="B18" t="s">
        <v>208</v>
      </c>
      <c r="C18" t="s">
        <v>209</v>
      </c>
      <c r="D18" t="s">
        <v>210</v>
      </c>
      <c r="E18" t="s">
        <v>208</v>
      </c>
      <c r="F18" t="s">
        <v>211</v>
      </c>
      <c r="G18" t="s">
        <v>212</v>
      </c>
      <c r="H18" t="s">
        <v>210</v>
      </c>
      <c r="I18" t="s">
        <v>210</v>
      </c>
      <c r="J18" t="s">
        <v>210</v>
      </c>
      <c r="K18" t="s">
        <v>210</v>
      </c>
      <c r="L18" t="s">
        <v>210</v>
      </c>
      <c r="M18" t="s">
        <v>213</v>
      </c>
    </row>
    <row r="19" spans="1:14" x14ac:dyDescent="0.25">
      <c r="A19" t="s">
        <v>173</v>
      </c>
    </row>
    <row r="20" spans="1:14" x14ac:dyDescent="0.25">
      <c r="B20" t="s">
        <v>188</v>
      </c>
      <c r="C20" t="s">
        <v>189</v>
      </c>
      <c r="D20" t="s">
        <v>190</v>
      </c>
      <c r="E20" t="s">
        <v>191</v>
      </c>
      <c r="F20" t="s">
        <v>192</v>
      </c>
      <c r="G20" t="s">
        <v>193</v>
      </c>
      <c r="H20" t="s">
        <v>194</v>
      </c>
      <c r="I20" t="s">
        <v>195</v>
      </c>
      <c r="J20" t="s">
        <v>196</v>
      </c>
      <c r="K20" t="s">
        <v>197</v>
      </c>
      <c r="L20" t="s">
        <v>198</v>
      </c>
      <c r="M20" t="s">
        <v>199</v>
      </c>
      <c r="N20" t="s">
        <v>200</v>
      </c>
    </row>
    <row r="21" spans="1:14" x14ac:dyDescent="0.25">
      <c r="A21" t="s">
        <v>201</v>
      </c>
      <c r="B21">
        <v>1</v>
      </c>
      <c r="C21">
        <v>28</v>
      </c>
      <c r="D21">
        <v>3</v>
      </c>
      <c r="E21">
        <v>0</v>
      </c>
      <c r="F21">
        <v>3</v>
      </c>
      <c r="G21">
        <v>3</v>
      </c>
      <c r="H21">
        <v>0</v>
      </c>
      <c r="I21">
        <v>3</v>
      </c>
      <c r="J21">
        <v>3</v>
      </c>
      <c r="K21">
        <v>0</v>
      </c>
      <c r="L21" t="s">
        <v>202</v>
      </c>
      <c r="M21" t="s">
        <v>202</v>
      </c>
      <c r="N21">
        <v>0</v>
      </c>
    </row>
    <row r="22" spans="1:14" x14ac:dyDescent="0.25">
      <c r="A22" t="s">
        <v>203</v>
      </c>
      <c r="B22">
        <v>2</v>
      </c>
      <c r="C22">
        <v>28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 t="s">
        <v>202</v>
      </c>
      <c r="M22" t="s">
        <v>202</v>
      </c>
      <c r="N22">
        <v>0</v>
      </c>
    </row>
    <row r="23" spans="1:14" x14ac:dyDescent="0.25">
      <c r="A23" t="s">
        <v>204</v>
      </c>
      <c r="B23">
        <v>3</v>
      </c>
      <c r="C23">
        <v>28</v>
      </c>
      <c r="D23">
        <v>27.37</v>
      </c>
      <c r="E23">
        <v>7.0000000000000007E-2</v>
      </c>
      <c r="F23">
        <v>27.37</v>
      </c>
      <c r="G23">
        <v>27.37</v>
      </c>
      <c r="H23">
        <v>7.0000000000000007E-2</v>
      </c>
      <c r="I23">
        <v>27.23</v>
      </c>
      <c r="J23">
        <v>27.49</v>
      </c>
      <c r="K23">
        <v>0.26</v>
      </c>
      <c r="L23">
        <v>-0.09</v>
      </c>
      <c r="M23">
        <v>-0.86</v>
      </c>
      <c r="N23">
        <v>0.01</v>
      </c>
    </row>
    <row r="24" spans="1:14" x14ac:dyDescent="0.25">
      <c r="A24" t="s">
        <v>153</v>
      </c>
      <c r="B24">
        <v>4</v>
      </c>
      <c r="C24">
        <v>28</v>
      </c>
      <c r="D24">
        <v>30.12</v>
      </c>
      <c r="E24">
        <v>0.41</v>
      </c>
      <c r="F24">
        <v>30.06</v>
      </c>
      <c r="G24">
        <v>30.12</v>
      </c>
      <c r="H24">
        <v>0.56000000000000005</v>
      </c>
      <c r="I24">
        <v>29.49</v>
      </c>
      <c r="J24">
        <v>30.8</v>
      </c>
      <c r="K24">
        <v>1.31</v>
      </c>
      <c r="L24">
        <v>0.11</v>
      </c>
      <c r="M24">
        <v>-1.45</v>
      </c>
      <c r="N24">
        <v>0.08</v>
      </c>
    </row>
    <row r="25" spans="1:14" x14ac:dyDescent="0.25">
      <c r="A25" t="s">
        <v>205</v>
      </c>
      <c r="B25">
        <v>5</v>
      </c>
      <c r="C25">
        <v>28</v>
      </c>
      <c r="D25">
        <v>14.5</v>
      </c>
      <c r="E25">
        <v>8.23</v>
      </c>
      <c r="F25">
        <v>14.5</v>
      </c>
      <c r="G25">
        <v>14.5</v>
      </c>
      <c r="H25">
        <v>10.38</v>
      </c>
      <c r="I25">
        <v>1</v>
      </c>
      <c r="J25">
        <v>28</v>
      </c>
      <c r="K25">
        <v>27</v>
      </c>
      <c r="L25">
        <v>0</v>
      </c>
      <c r="M25">
        <v>-1.33</v>
      </c>
      <c r="N25">
        <v>1.55</v>
      </c>
    </row>
    <row r="26" spans="1:14" x14ac:dyDescent="0.25">
      <c r="A26" t="s">
        <v>206</v>
      </c>
      <c r="B26">
        <v>6</v>
      </c>
      <c r="C26">
        <v>28</v>
      </c>
      <c r="D26">
        <v>27.37</v>
      </c>
      <c r="E26">
        <v>7.0000000000000007E-2</v>
      </c>
      <c r="F26">
        <v>27.37</v>
      </c>
      <c r="G26">
        <v>27.37</v>
      </c>
      <c r="H26">
        <v>0.08</v>
      </c>
      <c r="I26">
        <v>27.23</v>
      </c>
      <c r="J26">
        <v>27.49</v>
      </c>
      <c r="K26">
        <v>0.26</v>
      </c>
      <c r="L26">
        <v>-0.09</v>
      </c>
      <c r="M26">
        <v>-0.85</v>
      </c>
      <c r="N26">
        <v>0.01</v>
      </c>
    </row>
    <row r="27" spans="1:14" x14ac:dyDescent="0.25">
      <c r="A27" t="s">
        <v>207</v>
      </c>
      <c r="B27" t="s">
        <v>208</v>
      </c>
      <c r="C27" t="s">
        <v>209</v>
      </c>
      <c r="D27" t="s">
        <v>210</v>
      </c>
      <c r="E27" t="s">
        <v>208</v>
      </c>
      <c r="F27" t="s">
        <v>211</v>
      </c>
      <c r="G27" t="s">
        <v>212</v>
      </c>
      <c r="H27" t="s">
        <v>210</v>
      </c>
      <c r="I27" t="s">
        <v>210</v>
      </c>
      <c r="J27" t="s">
        <v>210</v>
      </c>
      <c r="K27" t="s">
        <v>210</v>
      </c>
      <c r="L27" t="s">
        <v>210</v>
      </c>
      <c r="M27" t="s">
        <v>213</v>
      </c>
    </row>
    <row r="28" spans="1:14" x14ac:dyDescent="0.25">
      <c r="A28" t="s">
        <v>214</v>
      </c>
      <c r="B28">
        <v>1</v>
      </c>
    </row>
    <row r="29" spans="1:14" x14ac:dyDescent="0.25">
      <c r="B29" t="s">
        <v>188</v>
      </c>
      <c r="C29" t="s">
        <v>189</v>
      </c>
      <c r="D29" t="s">
        <v>190</v>
      </c>
      <c r="E29" t="s">
        <v>191</v>
      </c>
      <c r="F29" t="s">
        <v>192</v>
      </c>
      <c r="G29" t="s">
        <v>193</v>
      </c>
      <c r="H29" t="s">
        <v>194</v>
      </c>
      <c r="I29" t="s">
        <v>195</v>
      </c>
      <c r="J29" t="s">
        <v>196</v>
      </c>
      <c r="K29" t="s">
        <v>197</v>
      </c>
      <c r="L29" t="s">
        <v>198</v>
      </c>
      <c r="M29" t="s">
        <v>199</v>
      </c>
      <c r="N29" t="s">
        <v>200</v>
      </c>
    </row>
    <row r="30" spans="1:14" x14ac:dyDescent="0.25">
      <c r="A30" t="s">
        <v>201</v>
      </c>
      <c r="B30">
        <v>1</v>
      </c>
      <c r="C30">
        <v>28</v>
      </c>
      <c r="D30">
        <v>4</v>
      </c>
      <c r="E30">
        <v>0</v>
      </c>
      <c r="F30">
        <v>4</v>
      </c>
      <c r="G30">
        <v>4</v>
      </c>
      <c r="H30">
        <v>0</v>
      </c>
      <c r="I30">
        <v>4</v>
      </c>
      <c r="J30">
        <v>4</v>
      </c>
      <c r="K30">
        <v>0</v>
      </c>
      <c r="L30" t="s">
        <v>202</v>
      </c>
      <c r="M30" t="s">
        <v>202</v>
      </c>
      <c r="N30">
        <v>0</v>
      </c>
    </row>
    <row r="31" spans="1:14" x14ac:dyDescent="0.25">
      <c r="A31" t="s">
        <v>203</v>
      </c>
      <c r="B31">
        <v>2</v>
      </c>
      <c r="C31">
        <v>28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0</v>
      </c>
      <c r="L31" t="s">
        <v>202</v>
      </c>
      <c r="M31" t="s">
        <v>202</v>
      </c>
      <c r="N31">
        <v>0</v>
      </c>
    </row>
    <row r="32" spans="1:14" x14ac:dyDescent="0.25">
      <c r="A32" t="s">
        <v>204</v>
      </c>
      <c r="B32">
        <v>3</v>
      </c>
      <c r="C32">
        <v>28</v>
      </c>
      <c r="D32">
        <v>27.28</v>
      </c>
      <c r="E32">
        <v>0.46</v>
      </c>
      <c r="F32">
        <v>27.4</v>
      </c>
      <c r="G32">
        <v>27.38</v>
      </c>
      <c r="H32">
        <v>0.05</v>
      </c>
      <c r="I32">
        <v>25.21</v>
      </c>
      <c r="J32">
        <v>27.52</v>
      </c>
      <c r="K32">
        <v>2.31</v>
      </c>
      <c r="L32">
        <v>-3.37</v>
      </c>
      <c r="M32">
        <v>11.52</v>
      </c>
      <c r="N32">
        <v>0.09</v>
      </c>
    </row>
    <row r="33" spans="1:14" x14ac:dyDescent="0.25">
      <c r="A33" t="s">
        <v>153</v>
      </c>
      <c r="B33">
        <v>4</v>
      </c>
      <c r="C33">
        <v>28</v>
      </c>
      <c r="D33">
        <v>30.32</v>
      </c>
      <c r="E33">
        <v>0.94</v>
      </c>
      <c r="F33">
        <v>30.46</v>
      </c>
      <c r="G33">
        <v>30.35</v>
      </c>
      <c r="H33">
        <v>0.09</v>
      </c>
      <c r="I33">
        <v>27.37</v>
      </c>
      <c r="J33">
        <v>32.799999999999997</v>
      </c>
      <c r="K33">
        <v>5.43</v>
      </c>
      <c r="L33">
        <v>-0.52</v>
      </c>
      <c r="M33">
        <v>2.89</v>
      </c>
      <c r="N33">
        <v>0.18</v>
      </c>
    </row>
    <row r="34" spans="1:14" x14ac:dyDescent="0.25">
      <c r="A34" t="s">
        <v>205</v>
      </c>
      <c r="B34">
        <v>5</v>
      </c>
      <c r="C34">
        <v>28</v>
      </c>
      <c r="D34">
        <v>14.5</v>
      </c>
      <c r="E34">
        <v>8.23</v>
      </c>
      <c r="F34">
        <v>14.5</v>
      </c>
      <c r="G34">
        <v>14.5</v>
      </c>
      <c r="H34">
        <v>10.38</v>
      </c>
      <c r="I34">
        <v>1</v>
      </c>
      <c r="J34">
        <v>28</v>
      </c>
      <c r="K34">
        <v>27</v>
      </c>
      <c r="L34">
        <v>0</v>
      </c>
      <c r="M34">
        <v>-1.33</v>
      </c>
      <c r="N34">
        <v>1.55</v>
      </c>
    </row>
    <row r="35" spans="1:14" x14ac:dyDescent="0.25">
      <c r="A35" t="s">
        <v>206</v>
      </c>
      <c r="B35">
        <v>6</v>
      </c>
      <c r="C35">
        <v>28</v>
      </c>
      <c r="D35">
        <v>27.28</v>
      </c>
      <c r="E35">
        <v>0.46</v>
      </c>
      <c r="F35">
        <v>27.4</v>
      </c>
      <c r="G35">
        <v>27.38</v>
      </c>
      <c r="H35">
        <v>0.04</v>
      </c>
      <c r="I35">
        <v>25.21</v>
      </c>
      <c r="J35">
        <v>27.52</v>
      </c>
      <c r="K35">
        <v>2.31</v>
      </c>
      <c r="L35">
        <v>-3.37</v>
      </c>
      <c r="M35">
        <v>11.5</v>
      </c>
      <c r="N35">
        <v>0.09</v>
      </c>
    </row>
    <row r="36" spans="1:14" x14ac:dyDescent="0.25">
      <c r="A36" t="s">
        <v>207</v>
      </c>
      <c r="B36" t="s">
        <v>208</v>
      </c>
      <c r="C36" t="s">
        <v>209</v>
      </c>
      <c r="D36" t="s">
        <v>210</v>
      </c>
      <c r="E36" t="s">
        <v>208</v>
      </c>
      <c r="F36" t="s">
        <v>211</v>
      </c>
      <c r="G36" t="s">
        <v>212</v>
      </c>
      <c r="H36" t="s">
        <v>210</v>
      </c>
      <c r="I36" t="s">
        <v>210</v>
      </c>
      <c r="J36" t="s">
        <v>210</v>
      </c>
      <c r="K36" t="s">
        <v>210</v>
      </c>
      <c r="L36" t="s">
        <v>210</v>
      </c>
      <c r="M36" t="s">
        <v>213</v>
      </c>
    </row>
    <row r="37" spans="1:14" x14ac:dyDescent="0.25">
      <c r="A37" t="s">
        <v>215</v>
      </c>
      <c r="B37">
        <v>1</v>
      </c>
    </row>
    <row r="38" spans="1:14" x14ac:dyDescent="0.25">
      <c r="A38" t="s">
        <v>175</v>
      </c>
    </row>
    <row r="39" spans="1:14" x14ac:dyDescent="0.25">
      <c r="A39" t="s">
        <v>207</v>
      </c>
      <c r="B39" t="s">
        <v>208</v>
      </c>
      <c r="C39" t="s">
        <v>209</v>
      </c>
      <c r="D39" t="s">
        <v>210</v>
      </c>
      <c r="E39" t="s">
        <v>208</v>
      </c>
      <c r="F39" t="s">
        <v>211</v>
      </c>
      <c r="G39" t="s">
        <v>212</v>
      </c>
      <c r="H39" t="s">
        <v>210</v>
      </c>
      <c r="I39" t="s">
        <v>210</v>
      </c>
      <c r="J39" t="s">
        <v>210</v>
      </c>
      <c r="K39" t="s">
        <v>210</v>
      </c>
      <c r="L39" t="s">
        <v>210</v>
      </c>
      <c r="M39" t="s">
        <v>213</v>
      </c>
    </row>
    <row r="40" spans="1:14" x14ac:dyDescent="0.25">
      <c r="A40" t="s">
        <v>215</v>
      </c>
      <c r="B40">
        <v>10</v>
      </c>
    </row>
    <row r="41" spans="1:14" x14ac:dyDescent="0.25">
      <c r="A41" t="s">
        <v>175</v>
      </c>
    </row>
    <row r="42" spans="1:14" x14ac:dyDescent="0.25">
      <c r="A42" t="s">
        <v>207</v>
      </c>
      <c r="B42" t="s">
        <v>208</v>
      </c>
      <c r="C42" t="s">
        <v>209</v>
      </c>
      <c r="D42" t="s">
        <v>210</v>
      </c>
      <c r="E42" t="s">
        <v>208</v>
      </c>
      <c r="F42" t="s">
        <v>211</v>
      </c>
      <c r="G42" t="s">
        <v>212</v>
      </c>
      <c r="H42" t="s">
        <v>210</v>
      </c>
      <c r="I42" t="s">
        <v>210</v>
      </c>
      <c r="J42" t="s">
        <v>210</v>
      </c>
      <c r="K42" t="s">
        <v>210</v>
      </c>
      <c r="L42" t="s">
        <v>210</v>
      </c>
      <c r="M42" t="s">
        <v>213</v>
      </c>
    </row>
    <row r="43" spans="1:14" x14ac:dyDescent="0.25">
      <c r="A43" t="s">
        <v>215</v>
      </c>
      <c r="B43">
        <v>5</v>
      </c>
    </row>
    <row r="44" spans="1:14" x14ac:dyDescent="0.25">
      <c r="B44" t="s">
        <v>188</v>
      </c>
      <c r="C44" t="s">
        <v>189</v>
      </c>
      <c r="D44" t="s">
        <v>190</v>
      </c>
      <c r="E44" t="s">
        <v>191</v>
      </c>
      <c r="F44" t="s">
        <v>192</v>
      </c>
      <c r="G44" t="s">
        <v>193</v>
      </c>
      <c r="H44" t="s">
        <v>194</v>
      </c>
      <c r="I44" t="s">
        <v>195</v>
      </c>
      <c r="J44" t="s">
        <v>196</v>
      </c>
      <c r="K44" t="s">
        <v>197</v>
      </c>
      <c r="L44" t="s">
        <v>198</v>
      </c>
      <c r="M44" t="s">
        <v>199</v>
      </c>
      <c r="N44" t="s">
        <v>200</v>
      </c>
    </row>
    <row r="45" spans="1:14" x14ac:dyDescent="0.25">
      <c r="A45" t="s">
        <v>201</v>
      </c>
      <c r="B45">
        <v>1</v>
      </c>
      <c r="C45">
        <v>31</v>
      </c>
      <c r="D45">
        <v>7</v>
      </c>
      <c r="E45">
        <v>0</v>
      </c>
      <c r="F45">
        <v>7</v>
      </c>
      <c r="G45">
        <v>7</v>
      </c>
      <c r="H45">
        <v>0</v>
      </c>
      <c r="I45">
        <v>7</v>
      </c>
      <c r="J45">
        <v>7</v>
      </c>
      <c r="K45">
        <v>0</v>
      </c>
      <c r="L45" t="s">
        <v>202</v>
      </c>
      <c r="M45" t="s">
        <v>202</v>
      </c>
      <c r="N45">
        <v>0</v>
      </c>
    </row>
    <row r="46" spans="1:14" x14ac:dyDescent="0.25">
      <c r="A46" t="s">
        <v>203</v>
      </c>
      <c r="B46">
        <v>2</v>
      </c>
      <c r="C46">
        <v>31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 t="s">
        <v>202</v>
      </c>
      <c r="M46" t="s">
        <v>202</v>
      </c>
      <c r="N46">
        <v>0</v>
      </c>
    </row>
    <row r="47" spans="1:14" x14ac:dyDescent="0.25">
      <c r="A47" t="s">
        <v>204</v>
      </c>
      <c r="B47">
        <v>3</v>
      </c>
      <c r="C47">
        <v>31</v>
      </c>
      <c r="D47">
        <v>27.19</v>
      </c>
      <c r="E47">
        <v>0.28999999999999998</v>
      </c>
      <c r="F47">
        <v>27.33</v>
      </c>
      <c r="G47">
        <v>27.26</v>
      </c>
      <c r="H47">
        <v>7.0000000000000007E-2</v>
      </c>
      <c r="I47">
        <v>26.28</v>
      </c>
      <c r="J47">
        <v>27.4</v>
      </c>
      <c r="K47">
        <v>1.1200000000000001</v>
      </c>
      <c r="L47">
        <v>-1.77</v>
      </c>
      <c r="M47">
        <v>2.2599999999999998</v>
      </c>
      <c r="N47">
        <v>0.05</v>
      </c>
    </row>
    <row r="48" spans="1:14" x14ac:dyDescent="0.25">
      <c r="A48" t="s">
        <v>153</v>
      </c>
      <c r="B48">
        <v>4</v>
      </c>
      <c r="C48">
        <v>31</v>
      </c>
      <c r="D48">
        <v>30.56</v>
      </c>
      <c r="E48">
        <v>0.93</v>
      </c>
      <c r="F48">
        <v>30.4</v>
      </c>
      <c r="G48">
        <v>30.52</v>
      </c>
      <c r="H48">
        <v>1.05</v>
      </c>
      <c r="I48">
        <v>29.29</v>
      </c>
      <c r="J48">
        <v>32.19</v>
      </c>
      <c r="K48">
        <v>2.9</v>
      </c>
      <c r="L48">
        <v>0.34</v>
      </c>
      <c r="M48">
        <v>-1.1499999999999999</v>
      </c>
      <c r="N48">
        <v>0.17</v>
      </c>
    </row>
    <row r="49" spans="1:14" x14ac:dyDescent="0.25">
      <c r="A49" t="s">
        <v>205</v>
      </c>
      <c r="B49">
        <v>5</v>
      </c>
      <c r="C49">
        <v>31</v>
      </c>
      <c r="D49">
        <v>16</v>
      </c>
      <c r="E49">
        <v>9.09</v>
      </c>
      <c r="F49">
        <v>16</v>
      </c>
      <c r="G49">
        <v>16</v>
      </c>
      <c r="H49">
        <v>11.86</v>
      </c>
      <c r="I49">
        <v>1</v>
      </c>
      <c r="J49">
        <v>31</v>
      </c>
      <c r="K49">
        <v>30</v>
      </c>
      <c r="L49">
        <v>0</v>
      </c>
      <c r="M49">
        <v>-1.32</v>
      </c>
      <c r="N49">
        <v>1.63</v>
      </c>
    </row>
    <row r="50" spans="1:14" x14ac:dyDescent="0.25">
      <c r="A50" t="s">
        <v>206</v>
      </c>
      <c r="B50">
        <v>6</v>
      </c>
      <c r="C50">
        <v>31</v>
      </c>
      <c r="D50">
        <v>27.19</v>
      </c>
      <c r="E50">
        <v>0.28999999999999998</v>
      </c>
      <c r="F50">
        <v>27.33</v>
      </c>
      <c r="G50">
        <v>27.26</v>
      </c>
      <c r="H50">
        <v>0.08</v>
      </c>
      <c r="I50">
        <v>26.28</v>
      </c>
      <c r="J50">
        <v>27.39</v>
      </c>
      <c r="K50">
        <v>1.1200000000000001</v>
      </c>
      <c r="L50">
        <v>-1.78</v>
      </c>
      <c r="M50">
        <v>2.29</v>
      </c>
      <c r="N50">
        <v>0.05</v>
      </c>
    </row>
    <row r="51" spans="1:14" x14ac:dyDescent="0.25">
      <c r="A51" t="s">
        <v>207</v>
      </c>
      <c r="B51" t="s">
        <v>208</v>
      </c>
      <c r="C51" t="s">
        <v>209</v>
      </c>
      <c r="D51" t="s">
        <v>210</v>
      </c>
      <c r="E51" t="s">
        <v>208</v>
      </c>
      <c r="F51" t="s">
        <v>211</v>
      </c>
      <c r="G51" t="s">
        <v>212</v>
      </c>
      <c r="H51" t="s">
        <v>210</v>
      </c>
      <c r="I51" t="s">
        <v>210</v>
      </c>
      <c r="J51" t="s">
        <v>210</v>
      </c>
      <c r="K51" t="s">
        <v>210</v>
      </c>
      <c r="L51" t="s">
        <v>210</v>
      </c>
      <c r="M51" t="s">
        <v>213</v>
      </c>
    </row>
    <row r="52" spans="1:14" x14ac:dyDescent="0.25">
      <c r="A52" t="s">
        <v>216</v>
      </c>
      <c r="B52">
        <v>1</v>
      </c>
    </row>
    <row r="53" spans="1:14" x14ac:dyDescent="0.25">
      <c r="B53" t="s">
        <v>188</v>
      </c>
      <c r="C53" t="s">
        <v>189</v>
      </c>
      <c r="D53" t="s">
        <v>190</v>
      </c>
      <c r="E53" t="s">
        <v>191</v>
      </c>
      <c r="F53" t="s">
        <v>192</v>
      </c>
      <c r="G53" t="s">
        <v>193</v>
      </c>
      <c r="H53" t="s">
        <v>194</v>
      </c>
      <c r="I53" t="s">
        <v>195</v>
      </c>
      <c r="J53" t="s">
        <v>196</v>
      </c>
      <c r="K53" t="s">
        <v>197</v>
      </c>
      <c r="L53" t="s">
        <v>198</v>
      </c>
      <c r="M53" t="s">
        <v>199</v>
      </c>
      <c r="N53" t="s">
        <v>200</v>
      </c>
    </row>
    <row r="54" spans="1:14" x14ac:dyDescent="0.25">
      <c r="A54" t="s">
        <v>201</v>
      </c>
      <c r="B54">
        <v>1</v>
      </c>
      <c r="C54">
        <v>18</v>
      </c>
      <c r="D54">
        <v>8</v>
      </c>
      <c r="E54">
        <v>0</v>
      </c>
      <c r="F54">
        <v>8</v>
      </c>
      <c r="G54">
        <v>8</v>
      </c>
      <c r="H54">
        <v>0</v>
      </c>
      <c r="I54">
        <v>8</v>
      </c>
      <c r="J54">
        <v>8</v>
      </c>
      <c r="K54">
        <v>0</v>
      </c>
      <c r="L54" t="s">
        <v>202</v>
      </c>
      <c r="M54" t="s">
        <v>202</v>
      </c>
      <c r="N54">
        <v>0</v>
      </c>
    </row>
    <row r="55" spans="1:14" x14ac:dyDescent="0.25">
      <c r="A55" t="s">
        <v>203</v>
      </c>
      <c r="B55">
        <v>2</v>
      </c>
      <c r="C55">
        <v>18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 t="s">
        <v>202</v>
      </c>
      <c r="M55" t="s">
        <v>202</v>
      </c>
      <c r="N55">
        <v>0</v>
      </c>
    </row>
    <row r="56" spans="1:14" x14ac:dyDescent="0.25">
      <c r="A56" t="s">
        <v>204</v>
      </c>
      <c r="B56">
        <v>3</v>
      </c>
      <c r="C56">
        <v>18</v>
      </c>
      <c r="D56">
        <v>27.08</v>
      </c>
      <c r="E56">
        <v>0.41</v>
      </c>
      <c r="F56">
        <v>27.25</v>
      </c>
      <c r="G56">
        <v>27.15</v>
      </c>
      <c r="H56">
        <v>0.1</v>
      </c>
      <c r="I56">
        <v>25.71</v>
      </c>
      <c r="J56">
        <v>27.32</v>
      </c>
      <c r="K56">
        <v>1.61</v>
      </c>
      <c r="L56">
        <v>-2.16</v>
      </c>
      <c r="M56">
        <v>4.07</v>
      </c>
      <c r="N56">
        <v>0.1</v>
      </c>
    </row>
    <row r="57" spans="1:14" x14ac:dyDescent="0.25">
      <c r="A57" t="s">
        <v>153</v>
      </c>
      <c r="B57">
        <v>4</v>
      </c>
      <c r="C57">
        <v>18</v>
      </c>
      <c r="D57">
        <v>28.03</v>
      </c>
      <c r="E57">
        <v>3.56</v>
      </c>
      <c r="F57">
        <v>29.67</v>
      </c>
      <c r="G57">
        <v>28.58</v>
      </c>
      <c r="H57">
        <v>0.96</v>
      </c>
      <c r="I57">
        <v>16.37</v>
      </c>
      <c r="J57">
        <v>30.93</v>
      </c>
      <c r="K57">
        <v>14.56</v>
      </c>
      <c r="L57">
        <v>-2.08</v>
      </c>
      <c r="M57">
        <v>3.8</v>
      </c>
      <c r="N57">
        <v>0.84</v>
      </c>
    </row>
    <row r="58" spans="1:14" x14ac:dyDescent="0.25">
      <c r="A58" t="s">
        <v>205</v>
      </c>
      <c r="B58">
        <v>5</v>
      </c>
      <c r="C58">
        <v>18</v>
      </c>
      <c r="D58">
        <v>9.5</v>
      </c>
      <c r="E58">
        <v>5.34</v>
      </c>
      <c r="F58">
        <v>9.5</v>
      </c>
      <c r="G58">
        <v>9.5</v>
      </c>
      <c r="H58">
        <v>6.67</v>
      </c>
      <c r="I58">
        <v>1</v>
      </c>
      <c r="J58">
        <v>18</v>
      </c>
      <c r="K58">
        <v>17</v>
      </c>
      <c r="L58">
        <v>0</v>
      </c>
      <c r="M58">
        <v>-1.4</v>
      </c>
      <c r="N58">
        <v>1.26</v>
      </c>
    </row>
    <row r="59" spans="1:14" x14ac:dyDescent="0.25">
      <c r="A59" t="s">
        <v>206</v>
      </c>
      <c r="B59">
        <v>6</v>
      </c>
      <c r="C59">
        <v>18</v>
      </c>
      <c r="D59">
        <v>27.08</v>
      </c>
      <c r="E59">
        <v>0.41</v>
      </c>
      <c r="F59">
        <v>27.26</v>
      </c>
      <c r="G59">
        <v>27.15</v>
      </c>
      <c r="H59">
        <v>0.09</v>
      </c>
      <c r="I59">
        <v>25.71</v>
      </c>
      <c r="J59">
        <v>27.32</v>
      </c>
      <c r="K59">
        <v>1.6</v>
      </c>
      <c r="L59">
        <v>-2.16</v>
      </c>
      <c r="M59">
        <v>4.07</v>
      </c>
      <c r="N59">
        <v>0.1</v>
      </c>
    </row>
    <row r="60" spans="1:14" x14ac:dyDescent="0.25">
      <c r="A60" t="s">
        <v>207</v>
      </c>
      <c r="B60" t="s">
        <v>208</v>
      </c>
      <c r="C60" t="s">
        <v>209</v>
      </c>
      <c r="D60" t="s">
        <v>210</v>
      </c>
      <c r="E60" t="s">
        <v>208</v>
      </c>
      <c r="F60" t="s">
        <v>211</v>
      </c>
      <c r="G60" t="s">
        <v>212</v>
      </c>
      <c r="H60" t="s">
        <v>210</v>
      </c>
      <c r="I60" t="s">
        <v>210</v>
      </c>
      <c r="J60" t="s">
        <v>210</v>
      </c>
      <c r="K60" t="s">
        <v>210</v>
      </c>
      <c r="L60" t="s">
        <v>210</v>
      </c>
      <c r="M60" t="s">
        <v>213</v>
      </c>
    </row>
    <row r="61" spans="1:14" x14ac:dyDescent="0.25">
      <c r="A61" t="s">
        <v>216</v>
      </c>
      <c r="B61">
        <v>10</v>
      </c>
    </row>
    <row r="62" spans="1:14" x14ac:dyDescent="0.25">
      <c r="B62" t="s">
        <v>188</v>
      </c>
      <c r="C62" t="s">
        <v>189</v>
      </c>
      <c r="D62" t="s">
        <v>190</v>
      </c>
      <c r="E62" t="s">
        <v>191</v>
      </c>
      <c r="F62" t="s">
        <v>192</v>
      </c>
      <c r="G62" t="s">
        <v>193</v>
      </c>
      <c r="H62" t="s">
        <v>194</v>
      </c>
      <c r="I62" t="s">
        <v>195</v>
      </c>
      <c r="J62" t="s">
        <v>196</v>
      </c>
      <c r="K62" t="s">
        <v>197</v>
      </c>
      <c r="L62" t="s">
        <v>198</v>
      </c>
      <c r="M62" t="s">
        <v>199</v>
      </c>
      <c r="N62" t="s">
        <v>200</v>
      </c>
    </row>
    <row r="63" spans="1:14" x14ac:dyDescent="0.25">
      <c r="A63" t="s">
        <v>201</v>
      </c>
      <c r="B63">
        <v>1</v>
      </c>
      <c r="C63">
        <v>29</v>
      </c>
      <c r="D63">
        <v>9</v>
      </c>
      <c r="E63">
        <v>0</v>
      </c>
      <c r="F63">
        <v>9</v>
      </c>
      <c r="G63">
        <v>9</v>
      </c>
      <c r="H63">
        <v>0</v>
      </c>
      <c r="I63">
        <v>9</v>
      </c>
      <c r="J63">
        <v>9</v>
      </c>
      <c r="K63">
        <v>0</v>
      </c>
      <c r="L63" t="s">
        <v>202</v>
      </c>
      <c r="M63" t="s">
        <v>202</v>
      </c>
      <c r="N63">
        <v>0</v>
      </c>
    </row>
    <row r="64" spans="1:14" x14ac:dyDescent="0.25">
      <c r="A64" t="s">
        <v>203</v>
      </c>
      <c r="B64">
        <v>2</v>
      </c>
      <c r="C64">
        <v>29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 t="s">
        <v>202</v>
      </c>
      <c r="M64" t="s">
        <v>202</v>
      </c>
      <c r="N64">
        <v>0</v>
      </c>
    </row>
    <row r="65" spans="1:14" x14ac:dyDescent="0.25">
      <c r="A65" t="s">
        <v>204</v>
      </c>
      <c r="B65">
        <v>3</v>
      </c>
      <c r="C65">
        <v>29</v>
      </c>
      <c r="D65">
        <v>27.04</v>
      </c>
      <c r="E65">
        <v>0.6</v>
      </c>
      <c r="F65">
        <v>27.32</v>
      </c>
      <c r="G65">
        <v>27.14</v>
      </c>
      <c r="H65">
        <v>0.06</v>
      </c>
      <c r="I65">
        <v>25.24</v>
      </c>
      <c r="J65">
        <v>27.61</v>
      </c>
      <c r="K65">
        <v>2.37</v>
      </c>
      <c r="L65">
        <v>-1.95</v>
      </c>
      <c r="M65">
        <v>2.84</v>
      </c>
      <c r="N65">
        <v>0.11</v>
      </c>
    </row>
    <row r="66" spans="1:14" x14ac:dyDescent="0.25">
      <c r="A66" t="s">
        <v>153</v>
      </c>
      <c r="B66">
        <v>4</v>
      </c>
      <c r="C66">
        <v>29</v>
      </c>
      <c r="D66">
        <v>30.93</v>
      </c>
      <c r="E66">
        <v>0.79</v>
      </c>
      <c r="F66">
        <v>30.58</v>
      </c>
      <c r="G66">
        <v>30.89</v>
      </c>
      <c r="H66">
        <v>0.62</v>
      </c>
      <c r="I66">
        <v>29.92</v>
      </c>
      <c r="J66">
        <v>32.770000000000003</v>
      </c>
      <c r="K66">
        <v>2.85</v>
      </c>
      <c r="L66">
        <v>0.68</v>
      </c>
      <c r="M66">
        <v>-0.92</v>
      </c>
      <c r="N66">
        <v>0.15</v>
      </c>
    </row>
    <row r="67" spans="1:14" x14ac:dyDescent="0.25">
      <c r="A67" t="s">
        <v>205</v>
      </c>
      <c r="B67">
        <v>5</v>
      </c>
      <c r="C67">
        <v>29</v>
      </c>
      <c r="D67">
        <v>17</v>
      </c>
      <c r="E67">
        <v>8.51</v>
      </c>
      <c r="F67">
        <v>17</v>
      </c>
      <c r="G67">
        <v>17</v>
      </c>
      <c r="H67">
        <v>10.38</v>
      </c>
      <c r="I67">
        <v>3</v>
      </c>
      <c r="J67">
        <v>31</v>
      </c>
      <c r="K67">
        <v>28</v>
      </c>
      <c r="L67">
        <v>0</v>
      </c>
      <c r="M67">
        <v>-1.32</v>
      </c>
      <c r="N67">
        <v>1.58</v>
      </c>
    </row>
    <row r="68" spans="1:14" x14ac:dyDescent="0.25">
      <c r="A68" t="s">
        <v>206</v>
      </c>
      <c r="B68">
        <v>6</v>
      </c>
      <c r="C68">
        <v>29</v>
      </c>
      <c r="D68">
        <v>27.04</v>
      </c>
      <c r="E68">
        <v>0.6</v>
      </c>
      <c r="F68">
        <v>27.32</v>
      </c>
      <c r="G68">
        <v>27.14</v>
      </c>
      <c r="H68">
        <v>0.06</v>
      </c>
      <c r="I68">
        <v>25.24</v>
      </c>
      <c r="J68">
        <v>27.61</v>
      </c>
      <c r="K68">
        <v>2.37</v>
      </c>
      <c r="L68">
        <v>-1.95</v>
      </c>
      <c r="M68">
        <v>2.84</v>
      </c>
      <c r="N68">
        <v>0.11</v>
      </c>
    </row>
    <row r="69" spans="1:14" x14ac:dyDescent="0.25">
      <c r="A69" t="s">
        <v>207</v>
      </c>
      <c r="B69" t="s">
        <v>208</v>
      </c>
      <c r="C69" t="s">
        <v>209</v>
      </c>
      <c r="D69" t="s">
        <v>210</v>
      </c>
      <c r="E69" t="s">
        <v>208</v>
      </c>
      <c r="F69" t="s">
        <v>211</v>
      </c>
      <c r="G69" t="s">
        <v>212</v>
      </c>
      <c r="H69" t="s">
        <v>210</v>
      </c>
      <c r="I69" t="s">
        <v>210</v>
      </c>
      <c r="J69" t="s">
        <v>210</v>
      </c>
      <c r="K69" t="s">
        <v>210</v>
      </c>
      <c r="L69" t="s">
        <v>210</v>
      </c>
      <c r="M69" t="s">
        <v>213</v>
      </c>
    </row>
    <row r="70" spans="1:14" x14ac:dyDescent="0.25">
      <c r="A70" t="s">
        <v>217</v>
      </c>
      <c r="B70">
        <v>5</v>
      </c>
    </row>
    <row r="71" spans="1:14" x14ac:dyDescent="0.25">
      <c r="B71" t="s">
        <v>188</v>
      </c>
      <c r="C71" t="s">
        <v>189</v>
      </c>
      <c r="D71" t="s">
        <v>190</v>
      </c>
      <c r="E71" t="s">
        <v>191</v>
      </c>
      <c r="F71" t="s">
        <v>192</v>
      </c>
      <c r="G71" t="s">
        <v>193</v>
      </c>
      <c r="H71" t="s">
        <v>194</v>
      </c>
      <c r="I71" t="s">
        <v>195</v>
      </c>
      <c r="J71" t="s">
        <v>196</v>
      </c>
      <c r="K71" t="s">
        <v>197</v>
      </c>
      <c r="L71" t="s">
        <v>198</v>
      </c>
      <c r="M71" t="s">
        <v>199</v>
      </c>
      <c r="N71" t="s">
        <v>200</v>
      </c>
    </row>
    <row r="72" spans="1:14" x14ac:dyDescent="0.25">
      <c r="A72" t="s">
        <v>201</v>
      </c>
      <c r="B72">
        <v>1</v>
      </c>
      <c r="C72">
        <v>31</v>
      </c>
      <c r="D72">
        <v>10</v>
      </c>
      <c r="E72">
        <v>0</v>
      </c>
      <c r="F72">
        <v>10</v>
      </c>
      <c r="G72">
        <v>10</v>
      </c>
      <c r="H72">
        <v>0</v>
      </c>
      <c r="I72">
        <v>10</v>
      </c>
      <c r="J72">
        <v>10</v>
      </c>
      <c r="K72">
        <v>0</v>
      </c>
      <c r="L72" t="s">
        <v>202</v>
      </c>
      <c r="M72" t="s">
        <v>202</v>
      </c>
      <c r="N72">
        <v>0</v>
      </c>
    </row>
    <row r="73" spans="1:14" x14ac:dyDescent="0.25">
      <c r="A73" t="s">
        <v>203</v>
      </c>
      <c r="B73">
        <v>2</v>
      </c>
      <c r="C73">
        <v>31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 t="s">
        <v>202</v>
      </c>
      <c r="M73" t="s">
        <v>202</v>
      </c>
      <c r="N73">
        <v>0</v>
      </c>
    </row>
    <row r="74" spans="1:14" x14ac:dyDescent="0.25">
      <c r="A74" t="s">
        <v>204</v>
      </c>
      <c r="B74">
        <v>3</v>
      </c>
      <c r="C74">
        <v>31</v>
      </c>
      <c r="D74">
        <v>27.2</v>
      </c>
      <c r="E74">
        <v>0.15</v>
      </c>
      <c r="F74">
        <v>27.26</v>
      </c>
      <c r="G74">
        <v>27.21</v>
      </c>
      <c r="H74">
        <v>0.15</v>
      </c>
      <c r="I74">
        <v>26.94</v>
      </c>
      <c r="J74">
        <v>27.38</v>
      </c>
      <c r="K74">
        <v>0.44</v>
      </c>
      <c r="L74">
        <v>-0.43</v>
      </c>
      <c r="M74">
        <v>-1.43</v>
      </c>
      <c r="N74">
        <v>0.03</v>
      </c>
    </row>
    <row r="75" spans="1:14" x14ac:dyDescent="0.25">
      <c r="A75" t="s">
        <v>153</v>
      </c>
      <c r="B75">
        <v>4</v>
      </c>
      <c r="C75">
        <v>31</v>
      </c>
      <c r="D75">
        <v>29.96</v>
      </c>
      <c r="E75">
        <v>1.91</v>
      </c>
      <c r="F75">
        <v>30.54</v>
      </c>
      <c r="G75">
        <v>30.24</v>
      </c>
      <c r="H75">
        <v>1.75</v>
      </c>
      <c r="I75">
        <v>24.58</v>
      </c>
      <c r="J75">
        <v>31.89</v>
      </c>
      <c r="K75">
        <v>7.31</v>
      </c>
      <c r="L75">
        <v>-1.04</v>
      </c>
      <c r="M75">
        <v>0.35</v>
      </c>
      <c r="N75">
        <v>0.34</v>
      </c>
    </row>
    <row r="76" spans="1:14" x14ac:dyDescent="0.25">
      <c r="A76" t="s">
        <v>205</v>
      </c>
      <c r="B76">
        <v>5</v>
      </c>
      <c r="C76">
        <v>31</v>
      </c>
      <c r="D76">
        <v>16</v>
      </c>
      <c r="E76">
        <v>9.09</v>
      </c>
      <c r="F76">
        <v>16</v>
      </c>
      <c r="G76">
        <v>16</v>
      </c>
      <c r="H76">
        <v>11.86</v>
      </c>
      <c r="I76">
        <v>1</v>
      </c>
      <c r="J76">
        <v>31</v>
      </c>
      <c r="K76">
        <v>30</v>
      </c>
      <c r="L76">
        <v>0</v>
      </c>
      <c r="M76">
        <v>-1.32</v>
      </c>
      <c r="N76">
        <v>1.63</v>
      </c>
    </row>
    <row r="77" spans="1:14" x14ac:dyDescent="0.25">
      <c r="A77" t="s">
        <v>206</v>
      </c>
      <c r="B77">
        <v>6</v>
      </c>
      <c r="C77">
        <v>31</v>
      </c>
      <c r="D77">
        <v>27.2</v>
      </c>
      <c r="E77">
        <v>0.15</v>
      </c>
      <c r="F77">
        <v>27.26</v>
      </c>
      <c r="G77">
        <v>27.21</v>
      </c>
      <c r="H77">
        <v>0.14000000000000001</v>
      </c>
      <c r="I77">
        <v>26.94</v>
      </c>
      <c r="J77">
        <v>27.38</v>
      </c>
      <c r="K77">
        <v>0.44</v>
      </c>
      <c r="L77">
        <v>-0.43</v>
      </c>
      <c r="M77">
        <v>-1.44</v>
      </c>
      <c r="N77">
        <v>0.03</v>
      </c>
    </row>
    <row r="78" spans="1:14" x14ac:dyDescent="0.25">
      <c r="A78" t="s">
        <v>207</v>
      </c>
      <c r="B78" t="s">
        <v>208</v>
      </c>
      <c r="C78" t="s">
        <v>209</v>
      </c>
      <c r="D78" t="s">
        <v>210</v>
      </c>
      <c r="E78" t="s">
        <v>208</v>
      </c>
      <c r="F78" t="s">
        <v>211</v>
      </c>
      <c r="G78" t="s">
        <v>212</v>
      </c>
      <c r="H78" t="s">
        <v>210</v>
      </c>
      <c r="I78" t="s">
        <v>210</v>
      </c>
      <c r="J78" t="s">
        <v>210</v>
      </c>
      <c r="K78" t="s">
        <v>210</v>
      </c>
      <c r="L78" t="s">
        <v>210</v>
      </c>
      <c r="M78" t="s">
        <v>213</v>
      </c>
    </row>
    <row r="79" spans="1:14" x14ac:dyDescent="0.25">
      <c r="A79" t="s">
        <v>218</v>
      </c>
      <c r="B79">
        <v>1</v>
      </c>
    </row>
    <row r="80" spans="1:14" x14ac:dyDescent="0.25">
      <c r="B80" t="s">
        <v>188</v>
      </c>
      <c r="C80" t="s">
        <v>189</v>
      </c>
      <c r="D80" t="s">
        <v>190</v>
      </c>
      <c r="E80" t="s">
        <v>191</v>
      </c>
      <c r="F80" t="s">
        <v>192</v>
      </c>
      <c r="G80" t="s">
        <v>193</v>
      </c>
      <c r="H80" t="s">
        <v>194</v>
      </c>
      <c r="I80" t="s">
        <v>195</v>
      </c>
      <c r="J80" t="s">
        <v>219</v>
      </c>
      <c r="K80" t="s">
        <v>220</v>
      </c>
      <c r="L80" t="s">
        <v>221</v>
      </c>
      <c r="M80" t="s">
        <v>222</v>
      </c>
      <c r="N80" t="s">
        <v>200</v>
      </c>
    </row>
    <row r="81" spans="1:14" x14ac:dyDescent="0.25">
      <c r="A81" t="s">
        <v>201</v>
      </c>
      <c r="B81">
        <v>1</v>
      </c>
      <c r="C81">
        <v>3</v>
      </c>
      <c r="D81">
        <v>11</v>
      </c>
      <c r="E81">
        <v>0</v>
      </c>
      <c r="F81">
        <v>11</v>
      </c>
      <c r="G81">
        <v>11</v>
      </c>
      <c r="H81" t="s">
        <v>223</v>
      </c>
      <c r="I81" t="s">
        <v>224</v>
      </c>
      <c r="J81">
        <v>1</v>
      </c>
      <c r="K81">
        <v>0</v>
      </c>
      <c r="L81" t="s">
        <v>202</v>
      </c>
      <c r="M81" t="s">
        <v>225</v>
      </c>
      <c r="N81">
        <v>0</v>
      </c>
    </row>
    <row r="82" spans="1:14" x14ac:dyDescent="0.25">
      <c r="A82" t="s">
        <v>203</v>
      </c>
      <c r="B82">
        <v>2</v>
      </c>
      <c r="C82">
        <v>3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 t="s">
        <v>202</v>
      </c>
      <c r="M82" t="s">
        <v>225</v>
      </c>
      <c r="N82">
        <v>0</v>
      </c>
    </row>
    <row r="83" spans="1:14" x14ac:dyDescent="0.25">
      <c r="A83" t="s">
        <v>204</v>
      </c>
      <c r="B83">
        <v>3</v>
      </c>
      <c r="C83">
        <v>3</v>
      </c>
      <c r="D83">
        <v>26.7</v>
      </c>
      <c r="E83">
        <v>0.03</v>
      </c>
      <c r="F83">
        <v>26.7</v>
      </c>
      <c r="G83">
        <v>26.7</v>
      </c>
      <c r="H83" t="s">
        <v>226</v>
      </c>
      <c r="I83" t="s">
        <v>227</v>
      </c>
      <c r="J83">
        <v>6.73</v>
      </c>
      <c r="K83">
        <v>0.05</v>
      </c>
      <c r="L83">
        <v>0.13</v>
      </c>
      <c r="M83" t="s">
        <v>228</v>
      </c>
      <c r="N83">
        <v>0.01</v>
      </c>
    </row>
    <row r="84" spans="1:14" x14ac:dyDescent="0.25">
      <c r="A84" t="s">
        <v>153</v>
      </c>
      <c r="B84">
        <v>4</v>
      </c>
      <c r="C84">
        <v>3</v>
      </c>
      <c r="D84">
        <v>24</v>
      </c>
      <c r="E84">
        <v>0.69</v>
      </c>
      <c r="F84">
        <v>24.17</v>
      </c>
      <c r="G84">
        <v>24</v>
      </c>
      <c r="H84" t="s">
        <v>229</v>
      </c>
      <c r="I84" t="s">
        <v>230</v>
      </c>
      <c r="J84">
        <v>4.59</v>
      </c>
      <c r="K84">
        <v>-1.34</v>
      </c>
      <c r="L84">
        <v>0.23</v>
      </c>
      <c r="M84" t="s">
        <v>228</v>
      </c>
      <c r="N84">
        <v>0.4</v>
      </c>
    </row>
    <row r="85" spans="1:14" x14ac:dyDescent="0.25">
      <c r="A85" t="s">
        <v>205</v>
      </c>
      <c r="B85">
        <v>5</v>
      </c>
      <c r="C85">
        <v>3</v>
      </c>
      <c r="D85">
        <v>2</v>
      </c>
      <c r="E85">
        <v>1</v>
      </c>
      <c r="F85">
        <v>2</v>
      </c>
      <c r="G85">
        <v>2</v>
      </c>
      <c r="H85">
        <v>1.48</v>
      </c>
      <c r="I85">
        <v>1</v>
      </c>
      <c r="J85">
        <v>3</v>
      </c>
      <c r="K85">
        <v>2</v>
      </c>
      <c r="L85">
        <v>0</v>
      </c>
      <c r="M85" t="s">
        <v>228</v>
      </c>
      <c r="N85">
        <v>0.57999999999999996</v>
      </c>
    </row>
    <row r="86" spans="1:14" x14ac:dyDescent="0.25">
      <c r="A86" t="s">
        <v>206</v>
      </c>
      <c r="B86">
        <v>6</v>
      </c>
      <c r="C86">
        <v>3</v>
      </c>
      <c r="D86">
        <v>26.71</v>
      </c>
      <c r="E86">
        <v>0.03</v>
      </c>
      <c r="F86">
        <v>26.7</v>
      </c>
      <c r="G86">
        <v>26.71</v>
      </c>
      <c r="H86" t="s">
        <v>231</v>
      </c>
      <c r="I86" t="s">
        <v>227</v>
      </c>
      <c r="J86">
        <v>6.73</v>
      </c>
      <c r="K86">
        <v>0.06</v>
      </c>
      <c r="L86">
        <v>0.05</v>
      </c>
      <c r="M86" t="s">
        <v>228</v>
      </c>
      <c r="N86">
        <v>0.02</v>
      </c>
    </row>
    <row r="87" spans="1:14" x14ac:dyDescent="0.25">
      <c r="A87" t="s">
        <v>207</v>
      </c>
      <c r="B87" t="s">
        <v>208</v>
      </c>
      <c r="C87" t="s">
        <v>209</v>
      </c>
      <c r="D87" t="s">
        <v>210</v>
      </c>
      <c r="E87" t="s">
        <v>208</v>
      </c>
      <c r="F87" t="s">
        <v>211</v>
      </c>
      <c r="G87" t="s">
        <v>212</v>
      </c>
      <c r="H87" t="s">
        <v>210</v>
      </c>
      <c r="I87" t="s">
        <v>210</v>
      </c>
      <c r="J87" t="s">
        <v>210</v>
      </c>
      <c r="K87" t="s">
        <v>210</v>
      </c>
      <c r="L87" t="s">
        <v>210</v>
      </c>
      <c r="M87" t="s">
        <v>213</v>
      </c>
    </row>
    <row r="88" spans="1:14" x14ac:dyDescent="0.25">
      <c r="A88" t="s">
        <v>218</v>
      </c>
      <c r="B88">
        <v>5</v>
      </c>
    </row>
    <row r="89" spans="1:14" x14ac:dyDescent="0.25">
      <c r="B89" t="s">
        <v>188</v>
      </c>
      <c r="C89" t="s">
        <v>189</v>
      </c>
      <c r="D89" t="s">
        <v>190</v>
      </c>
      <c r="E89" t="s">
        <v>191</v>
      </c>
      <c r="F89" t="s">
        <v>192</v>
      </c>
      <c r="G89" t="s">
        <v>193</v>
      </c>
      <c r="H89" t="s">
        <v>194</v>
      </c>
      <c r="I89" t="s">
        <v>195</v>
      </c>
      <c r="J89" t="s">
        <v>196</v>
      </c>
      <c r="K89" t="s">
        <v>197</v>
      </c>
      <c r="L89" t="s">
        <v>198</v>
      </c>
      <c r="M89" t="s">
        <v>199</v>
      </c>
      <c r="N89" t="s">
        <v>200</v>
      </c>
    </row>
    <row r="90" spans="1:14" x14ac:dyDescent="0.25">
      <c r="A90" t="s">
        <v>201</v>
      </c>
      <c r="B90">
        <v>1</v>
      </c>
      <c r="C90">
        <v>15</v>
      </c>
      <c r="D90">
        <v>12</v>
      </c>
      <c r="E90">
        <v>0</v>
      </c>
      <c r="F90">
        <v>12</v>
      </c>
      <c r="G90">
        <v>12</v>
      </c>
      <c r="H90">
        <v>0</v>
      </c>
      <c r="I90">
        <v>12</v>
      </c>
      <c r="J90">
        <v>12</v>
      </c>
      <c r="K90">
        <v>0</v>
      </c>
      <c r="L90" t="s">
        <v>202</v>
      </c>
      <c r="M90" t="s">
        <v>202</v>
      </c>
      <c r="N90">
        <v>0</v>
      </c>
    </row>
    <row r="91" spans="1:14" x14ac:dyDescent="0.25">
      <c r="A91" t="s">
        <v>203</v>
      </c>
      <c r="B91">
        <v>2</v>
      </c>
      <c r="C91">
        <v>15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  <c r="K91">
        <v>0</v>
      </c>
      <c r="L91" t="s">
        <v>202</v>
      </c>
      <c r="M91" t="s">
        <v>202</v>
      </c>
      <c r="N91">
        <v>0</v>
      </c>
    </row>
    <row r="92" spans="1:14" x14ac:dyDescent="0.25">
      <c r="A92" t="s">
        <v>204</v>
      </c>
      <c r="B92">
        <v>3</v>
      </c>
      <c r="C92">
        <v>15</v>
      </c>
      <c r="D92">
        <v>27.26</v>
      </c>
      <c r="E92">
        <v>0.15</v>
      </c>
      <c r="F92">
        <v>27.31</v>
      </c>
      <c r="G92">
        <v>27.29</v>
      </c>
      <c r="H92">
        <v>0.01</v>
      </c>
      <c r="I92">
        <v>26.75</v>
      </c>
      <c r="J92">
        <v>27.34</v>
      </c>
      <c r="K92">
        <v>0.59</v>
      </c>
      <c r="L92">
        <v>-2.82</v>
      </c>
      <c r="M92">
        <v>7.07</v>
      </c>
      <c r="N92">
        <v>0.04</v>
      </c>
    </row>
    <row r="93" spans="1:14" x14ac:dyDescent="0.25">
      <c r="A93" t="s">
        <v>153</v>
      </c>
      <c r="B93">
        <v>4</v>
      </c>
      <c r="C93">
        <v>15</v>
      </c>
      <c r="D93">
        <v>29.46</v>
      </c>
      <c r="E93">
        <v>1.1299999999999999</v>
      </c>
      <c r="F93">
        <v>29.5</v>
      </c>
      <c r="G93">
        <v>29.67</v>
      </c>
      <c r="H93">
        <v>0.24</v>
      </c>
      <c r="I93">
        <v>25.74</v>
      </c>
      <c r="J93">
        <v>30.47</v>
      </c>
      <c r="K93">
        <v>4.7300000000000004</v>
      </c>
      <c r="L93">
        <v>-2.2400000000000002</v>
      </c>
      <c r="M93">
        <v>5.05</v>
      </c>
      <c r="N93">
        <v>0.28999999999999998</v>
      </c>
    </row>
    <row r="94" spans="1:14" x14ac:dyDescent="0.25">
      <c r="A94" t="s">
        <v>205</v>
      </c>
      <c r="B94">
        <v>5</v>
      </c>
      <c r="C94">
        <v>15</v>
      </c>
      <c r="D94">
        <v>8</v>
      </c>
      <c r="E94">
        <v>4.47</v>
      </c>
      <c r="F94">
        <v>8</v>
      </c>
      <c r="G94">
        <v>8</v>
      </c>
      <c r="H94">
        <v>5.93</v>
      </c>
      <c r="I94">
        <v>1</v>
      </c>
      <c r="J94">
        <v>15</v>
      </c>
      <c r="K94">
        <v>14</v>
      </c>
      <c r="L94">
        <v>0</v>
      </c>
      <c r="M94">
        <v>-1.44</v>
      </c>
      <c r="N94">
        <v>1.1499999999999999</v>
      </c>
    </row>
    <row r="95" spans="1:14" x14ac:dyDescent="0.25">
      <c r="A95" t="s">
        <v>206</v>
      </c>
      <c r="B95">
        <v>6</v>
      </c>
      <c r="C95">
        <v>15</v>
      </c>
      <c r="D95">
        <v>27.26</v>
      </c>
      <c r="E95">
        <v>0.15</v>
      </c>
      <c r="F95">
        <v>27.31</v>
      </c>
      <c r="G95">
        <v>27.29</v>
      </c>
      <c r="H95">
        <v>0.02</v>
      </c>
      <c r="I95">
        <v>26.75</v>
      </c>
      <c r="J95">
        <v>27.34</v>
      </c>
      <c r="K95">
        <v>0.59</v>
      </c>
      <c r="L95">
        <v>-2.84</v>
      </c>
      <c r="M95">
        <v>7.16</v>
      </c>
      <c r="N95">
        <v>0.04</v>
      </c>
    </row>
    <row r="96" spans="1:14" x14ac:dyDescent="0.25">
      <c r="A96" t="s">
        <v>207</v>
      </c>
      <c r="B96" t="s">
        <v>208</v>
      </c>
      <c r="C96" t="s">
        <v>209</v>
      </c>
      <c r="D96" t="s">
        <v>210</v>
      </c>
      <c r="E96" t="s">
        <v>208</v>
      </c>
      <c r="F96" t="s">
        <v>211</v>
      </c>
      <c r="G96" t="s">
        <v>212</v>
      </c>
      <c r="H96" t="s">
        <v>210</v>
      </c>
      <c r="I96" t="s">
        <v>210</v>
      </c>
      <c r="J96" t="s">
        <v>210</v>
      </c>
      <c r="K96" t="s">
        <v>210</v>
      </c>
      <c r="L96" t="s">
        <v>210</v>
      </c>
      <c r="M96" t="s">
        <v>213</v>
      </c>
    </row>
    <row r="97" spans="1:14" x14ac:dyDescent="0.25">
      <c r="A97" t="s">
        <v>232</v>
      </c>
      <c r="B97">
        <v>10</v>
      </c>
    </row>
    <row r="98" spans="1:14" x14ac:dyDescent="0.25">
      <c r="B98" t="s">
        <v>188</v>
      </c>
      <c r="C98" t="s">
        <v>189</v>
      </c>
      <c r="D98" t="s">
        <v>190</v>
      </c>
      <c r="E98" t="s">
        <v>191</v>
      </c>
      <c r="F98" t="s">
        <v>192</v>
      </c>
      <c r="G98" t="s">
        <v>193</v>
      </c>
      <c r="H98" t="s">
        <v>194</v>
      </c>
      <c r="I98" t="s">
        <v>195</v>
      </c>
      <c r="J98" t="s">
        <v>196</v>
      </c>
      <c r="K98" t="s">
        <v>197</v>
      </c>
      <c r="L98" t="s">
        <v>198</v>
      </c>
      <c r="M98" t="s">
        <v>199</v>
      </c>
      <c r="N98" t="s">
        <v>200</v>
      </c>
    </row>
    <row r="99" spans="1:14" x14ac:dyDescent="0.25">
      <c r="A99" t="s">
        <v>201</v>
      </c>
      <c r="B99">
        <v>1</v>
      </c>
      <c r="C99">
        <v>31</v>
      </c>
      <c r="D99">
        <v>13</v>
      </c>
      <c r="E99">
        <v>0</v>
      </c>
      <c r="F99">
        <v>13</v>
      </c>
      <c r="G99">
        <v>13</v>
      </c>
      <c r="H99">
        <v>0</v>
      </c>
      <c r="I99">
        <v>13</v>
      </c>
      <c r="J99">
        <v>13</v>
      </c>
      <c r="K99">
        <v>0</v>
      </c>
      <c r="L99" t="s">
        <v>202</v>
      </c>
      <c r="M99" t="s">
        <v>202</v>
      </c>
      <c r="N99">
        <v>0</v>
      </c>
    </row>
    <row r="100" spans="1:14" x14ac:dyDescent="0.25">
      <c r="A100" t="s">
        <v>203</v>
      </c>
      <c r="B100">
        <v>2</v>
      </c>
      <c r="C100">
        <v>31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0</v>
      </c>
      <c r="L100" t="s">
        <v>202</v>
      </c>
      <c r="M100" t="s">
        <v>202</v>
      </c>
      <c r="N100">
        <v>0</v>
      </c>
    </row>
    <row r="101" spans="1:14" x14ac:dyDescent="0.25">
      <c r="A101" t="s">
        <v>204</v>
      </c>
      <c r="B101">
        <v>3</v>
      </c>
      <c r="C101">
        <v>31</v>
      </c>
      <c r="D101">
        <v>27.26</v>
      </c>
      <c r="E101">
        <v>0.26</v>
      </c>
      <c r="F101">
        <v>27.34</v>
      </c>
      <c r="G101">
        <v>27.27</v>
      </c>
      <c r="H101">
        <v>0.28000000000000003</v>
      </c>
      <c r="I101">
        <v>26.82</v>
      </c>
      <c r="J101">
        <v>27.68</v>
      </c>
      <c r="K101">
        <v>0.86</v>
      </c>
      <c r="L101">
        <v>-0.21</v>
      </c>
      <c r="M101">
        <v>-1.18</v>
      </c>
      <c r="N101">
        <v>0.05</v>
      </c>
    </row>
    <row r="102" spans="1:14" x14ac:dyDescent="0.25">
      <c r="A102" t="s">
        <v>153</v>
      </c>
      <c r="B102">
        <v>4</v>
      </c>
      <c r="C102">
        <v>31</v>
      </c>
      <c r="D102">
        <v>30.23</v>
      </c>
      <c r="E102">
        <v>1.48</v>
      </c>
      <c r="F102">
        <v>30.53</v>
      </c>
      <c r="G102">
        <v>30.4</v>
      </c>
      <c r="H102">
        <v>1.62</v>
      </c>
      <c r="I102">
        <v>26.04</v>
      </c>
      <c r="J102">
        <v>31.9</v>
      </c>
      <c r="K102">
        <v>5.86</v>
      </c>
      <c r="L102">
        <v>-0.81</v>
      </c>
      <c r="M102">
        <v>0.1</v>
      </c>
      <c r="N102">
        <v>0.27</v>
      </c>
    </row>
    <row r="103" spans="1:14" x14ac:dyDescent="0.25">
      <c r="A103" t="s">
        <v>205</v>
      </c>
      <c r="B103">
        <v>5</v>
      </c>
      <c r="C103">
        <v>31</v>
      </c>
      <c r="D103">
        <v>16</v>
      </c>
      <c r="E103">
        <v>9.09</v>
      </c>
      <c r="F103">
        <v>16</v>
      </c>
      <c r="G103">
        <v>16</v>
      </c>
      <c r="H103">
        <v>11.86</v>
      </c>
      <c r="I103">
        <v>1</v>
      </c>
      <c r="J103">
        <v>31</v>
      </c>
      <c r="K103">
        <v>30</v>
      </c>
      <c r="L103">
        <v>0</v>
      </c>
      <c r="M103">
        <v>-1.32</v>
      </c>
      <c r="N103">
        <v>1.63</v>
      </c>
    </row>
    <row r="104" spans="1:14" x14ac:dyDescent="0.25">
      <c r="A104" t="s">
        <v>206</v>
      </c>
      <c r="B104">
        <v>6</v>
      </c>
      <c r="C104">
        <v>31</v>
      </c>
      <c r="D104">
        <v>27.26</v>
      </c>
      <c r="E104">
        <v>0.26</v>
      </c>
      <c r="F104">
        <v>27.34</v>
      </c>
      <c r="G104">
        <v>27.27</v>
      </c>
      <c r="H104">
        <v>0.28999999999999998</v>
      </c>
      <c r="I104">
        <v>26.82</v>
      </c>
      <c r="J104">
        <v>27.68</v>
      </c>
      <c r="K104">
        <v>0.86</v>
      </c>
      <c r="L104">
        <v>-0.22</v>
      </c>
      <c r="M104">
        <v>-1.19</v>
      </c>
      <c r="N104">
        <v>0.05</v>
      </c>
    </row>
    <row r="105" spans="1:14" x14ac:dyDescent="0.25">
      <c r="A105" t="s">
        <v>207</v>
      </c>
      <c r="B105" t="s">
        <v>208</v>
      </c>
      <c r="C105" t="s">
        <v>209</v>
      </c>
      <c r="D105" t="s">
        <v>210</v>
      </c>
      <c r="E105" t="s">
        <v>208</v>
      </c>
      <c r="F105" t="s">
        <v>211</v>
      </c>
      <c r="G105" t="s">
        <v>212</v>
      </c>
      <c r="H105" t="s">
        <v>210</v>
      </c>
      <c r="I105" t="s">
        <v>210</v>
      </c>
      <c r="J105" t="s">
        <v>210</v>
      </c>
      <c r="K105" t="s">
        <v>210</v>
      </c>
      <c r="L105" t="s">
        <v>210</v>
      </c>
      <c r="M105" t="s">
        <v>213</v>
      </c>
    </row>
    <row r="106" spans="1:14" x14ac:dyDescent="0.25">
      <c r="A106" t="s">
        <v>232</v>
      </c>
      <c r="B106">
        <v>5</v>
      </c>
    </row>
    <row r="107" spans="1:14" x14ac:dyDescent="0.25">
      <c r="A107" t="s">
        <v>175</v>
      </c>
    </row>
    <row r="108" spans="1:14" x14ac:dyDescent="0.25">
      <c r="A108" t="s">
        <v>207</v>
      </c>
      <c r="B108" t="s">
        <v>208</v>
      </c>
      <c r="C108" t="s">
        <v>209</v>
      </c>
      <c r="D108" t="s">
        <v>210</v>
      </c>
      <c r="E108" t="s">
        <v>208</v>
      </c>
      <c r="F108" t="s">
        <v>211</v>
      </c>
      <c r="G108" t="s">
        <v>212</v>
      </c>
      <c r="H108" t="s">
        <v>210</v>
      </c>
      <c r="I108" t="s">
        <v>210</v>
      </c>
      <c r="J108" t="s">
        <v>210</v>
      </c>
      <c r="K108" t="s">
        <v>210</v>
      </c>
      <c r="L108" t="s">
        <v>210</v>
      </c>
      <c r="M108" t="s">
        <v>213</v>
      </c>
    </row>
    <row r="109" spans="1:14" x14ac:dyDescent="0.25">
      <c r="A109" t="s">
        <v>233</v>
      </c>
      <c r="B109">
        <v>0</v>
      </c>
    </row>
    <row r="110" spans="1:14" x14ac:dyDescent="0.25">
      <c r="B110" t="s">
        <v>188</v>
      </c>
      <c r="C110" t="s">
        <v>189</v>
      </c>
      <c r="D110" t="s">
        <v>190</v>
      </c>
      <c r="E110" t="s">
        <v>191</v>
      </c>
      <c r="F110" t="s">
        <v>192</v>
      </c>
      <c r="G110" t="s">
        <v>193</v>
      </c>
      <c r="H110" t="s">
        <v>194</v>
      </c>
      <c r="I110" t="s">
        <v>195</v>
      </c>
      <c r="J110" t="s">
        <v>196</v>
      </c>
      <c r="K110" t="s">
        <v>197</v>
      </c>
      <c r="L110" t="s">
        <v>198</v>
      </c>
      <c r="M110" t="s">
        <v>199</v>
      </c>
      <c r="N110" t="s">
        <v>200</v>
      </c>
    </row>
    <row r="111" spans="1:14" x14ac:dyDescent="0.25">
      <c r="A111" t="s">
        <v>201</v>
      </c>
      <c r="B111">
        <v>1</v>
      </c>
      <c r="C111">
        <v>26</v>
      </c>
      <c r="D111">
        <v>15</v>
      </c>
      <c r="E111">
        <v>0</v>
      </c>
      <c r="F111">
        <v>15</v>
      </c>
      <c r="G111">
        <v>15</v>
      </c>
      <c r="H111">
        <v>0</v>
      </c>
      <c r="I111">
        <v>15</v>
      </c>
      <c r="J111">
        <v>15</v>
      </c>
      <c r="K111">
        <v>0</v>
      </c>
      <c r="L111" t="s">
        <v>202</v>
      </c>
      <c r="M111" t="s">
        <v>202</v>
      </c>
      <c r="N111">
        <v>0</v>
      </c>
    </row>
    <row r="112" spans="1:14" x14ac:dyDescent="0.25">
      <c r="A112" t="s">
        <v>203</v>
      </c>
      <c r="B112">
        <v>2</v>
      </c>
      <c r="C112">
        <v>26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0</v>
      </c>
      <c r="L112" t="s">
        <v>202</v>
      </c>
      <c r="M112" t="s">
        <v>202</v>
      </c>
      <c r="N112">
        <v>0</v>
      </c>
    </row>
    <row r="113" spans="1:14" x14ac:dyDescent="0.25">
      <c r="A113" t="s">
        <v>204</v>
      </c>
      <c r="B113">
        <v>3</v>
      </c>
      <c r="C113">
        <v>26</v>
      </c>
      <c r="D113">
        <v>27.14</v>
      </c>
      <c r="E113">
        <v>0.15</v>
      </c>
      <c r="F113">
        <v>27.07</v>
      </c>
      <c r="G113">
        <v>27.12</v>
      </c>
      <c r="H113">
        <v>0.04</v>
      </c>
      <c r="I113">
        <v>27.03</v>
      </c>
      <c r="J113">
        <v>27.46</v>
      </c>
      <c r="K113">
        <v>0.43</v>
      </c>
      <c r="L113">
        <v>1.24</v>
      </c>
      <c r="M113">
        <v>-0.23</v>
      </c>
      <c r="N113">
        <v>0.03</v>
      </c>
    </row>
    <row r="114" spans="1:14" x14ac:dyDescent="0.25">
      <c r="A114" t="s">
        <v>153</v>
      </c>
      <c r="B114">
        <v>4</v>
      </c>
      <c r="C114">
        <v>26</v>
      </c>
      <c r="D114">
        <v>31.21</v>
      </c>
      <c r="E114">
        <v>0.73</v>
      </c>
      <c r="F114">
        <v>31.53</v>
      </c>
      <c r="G114">
        <v>31.3</v>
      </c>
      <c r="H114">
        <v>0.32</v>
      </c>
      <c r="I114">
        <v>29.51</v>
      </c>
      <c r="J114">
        <v>31.83</v>
      </c>
      <c r="K114">
        <v>2.3199999999999998</v>
      </c>
      <c r="L114">
        <v>-1.22</v>
      </c>
      <c r="M114">
        <v>-0.11</v>
      </c>
      <c r="N114">
        <v>0.14000000000000001</v>
      </c>
    </row>
    <row r="115" spans="1:14" x14ac:dyDescent="0.25">
      <c r="A115" t="s">
        <v>205</v>
      </c>
      <c r="B115">
        <v>5</v>
      </c>
      <c r="C115">
        <v>26</v>
      </c>
      <c r="D115">
        <v>17.5</v>
      </c>
      <c r="E115">
        <v>7.65</v>
      </c>
      <c r="F115">
        <v>17.5</v>
      </c>
      <c r="G115">
        <v>17.5</v>
      </c>
      <c r="H115">
        <v>9.64</v>
      </c>
      <c r="I115">
        <v>5</v>
      </c>
      <c r="J115">
        <v>30</v>
      </c>
      <c r="K115">
        <v>25</v>
      </c>
      <c r="L115">
        <v>0</v>
      </c>
      <c r="M115">
        <v>-1.34</v>
      </c>
      <c r="N115">
        <v>1.5</v>
      </c>
    </row>
    <row r="116" spans="1:14" x14ac:dyDescent="0.25">
      <c r="A116" t="s">
        <v>206</v>
      </c>
      <c r="B116">
        <v>6</v>
      </c>
      <c r="C116">
        <v>26</v>
      </c>
      <c r="D116">
        <v>27.14</v>
      </c>
      <c r="E116">
        <v>0.15</v>
      </c>
      <c r="F116">
        <v>27.07</v>
      </c>
      <c r="G116">
        <v>27.12</v>
      </c>
      <c r="H116">
        <v>0.03</v>
      </c>
      <c r="I116">
        <v>27.03</v>
      </c>
      <c r="J116">
        <v>27.46</v>
      </c>
      <c r="K116">
        <v>0.43</v>
      </c>
      <c r="L116">
        <v>1.24</v>
      </c>
      <c r="M116">
        <v>-0.26</v>
      </c>
      <c r="N116">
        <v>0.03</v>
      </c>
    </row>
    <row r="117" spans="1:14" x14ac:dyDescent="0.25">
      <c r="A117" t="s">
        <v>207</v>
      </c>
      <c r="B117" t="s">
        <v>208</v>
      </c>
      <c r="C117" t="s">
        <v>209</v>
      </c>
      <c r="D117" t="s">
        <v>210</v>
      </c>
      <c r="E117" t="s">
        <v>208</v>
      </c>
      <c r="F117" t="s">
        <v>211</v>
      </c>
      <c r="G117" t="s">
        <v>212</v>
      </c>
      <c r="H117" t="s">
        <v>210</v>
      </c>
      <c r="I117" t="s">
        <v>210</v>
      </c>
      <c r="J117" t="s">
        <v>210</v>
      </c>
      <c r="K117" t="s">
        <v>210</v>
      </c>
      <c r="L117" t="s">
        <v>210</v>
      </c>
      <c r="M117" t="s">
        <v>213</v>
      </c>
    </row>
    <row r="118" spans="1:14" x14ac:dyDescent="0.25">
      <c r="A118" t="s">
        <v>182</v>
      </c>
    </row>
    <row r="119" spans="1:14" x14ac:dyDescent="0.25">
      <c r="B119" t="s">
        <v>188</v>
      </c>
      <c r="C119" t="s">
        <v>189</v>
      </c>
      <c r="D119" t="s">
        <v>190</v>
      </c>
      <c r="E119" t="s">
        <v>191</v>
      </c>
      <c r="F119" t="s">
        <v>192</v>
      </c>
      <c r="G119" t="s">
        <v>193</v>
      </c>
      <c r="H119" t="s">
        <v>194</v>
      </c>
      <c r="I119" t="s">
        <v>195</v>
      </c>
      <c r="J119" t="s">
        <v>219</v>
      </c>
      <c r="K119" t="s">
        <v>220</v>
      </c>
      <c r="L119" t="s">
        <v>221</v>
      </c>
      <c r="M119" t="s">
        <v>222</v>
      </c>
      <c r="N119" t="s">
        <v>200</v>
      </c>
    </row>
    <row r="120" spans="1:14" x14ac:dyDescent="0.25">
      <c r="A120" t="s">
        <v>201</v>
      </c>
      <c r="B120">
        <v>1</v>
      </c>
      <c r="C120">
        <v>5</v>
      </c>
      <c r="D120">
        <v>16</v>
      </c>
      <c r="E120">
        <v>0</v>
      </c>
      <c r="F120">
        <v>16</v>
      </c>
      <c r="G120">
        <v>16</v>
      </c>
      <c r="H120" t="s">
        <v>223</v>
      </c>
      <c r="I120" t="s">
        <v>234</v>
      </c>
      <c r="J120">
        <v>6</v>
      </c>
      <c r="K120">
        <v>0</v>
      </c>
      <c r="L120" t="s">
        <v>202</v>
      </c>
      <c r="M120" t="s">
        <v>225</v>
      </c>
      <c r="N120">
        <v>0</v>
      </c>
    </row>
    <row r="121" spans="1:14" x14ac:dyDescent="0.25">
      <c r="A121" t="s">
        <v>203</v>
      </c>
      <c r="B121">
        <v>2</v>
      </c>
      <c r="C121">
        <v>5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 t="s">
        <v>202</v>
      </c>
      <c r="M121" t="s">
        <v>225</v>
      </c>
      <c r="N121">
        <v>0</v>
      </c>
    </row>
    <row r="122" spans="1:14" x14ac:dyDescent="0.25">
      <c r="A122" t="s">
        <v>204</v>
      </c>
      <c r="B122">
        <v>3</v>
      </c>
      <c r="C122">
        <v>5</v>
      </c>
      <c r="D122">
        <v>26.95</v>
      </c>
      <c r="E122">
        <v>0.01</v>
      </c>
      <c r="F122">
        <v>26.95</v>
      </c>
      <c r="G122">
        <v>26.95</v>
      </c>
      <c r="H122" t="s">
        <v>235</v>
      </c>
      <c r="I122" t="s">
        <v>236</v>
      </c>
      <c r="J122">
        <v>6.95</v>
      </c>
      <c r="K122">
        <v>-0.01</v>
      </c>
      <c r="L122">
        <v>0.28999999999999998</v>
      </c>
      <c r="M122" t="s">
        <v>237</v>
      </c>
      <c r="N122">
        <v>0</v>
      </c>
    </row>
    <row r="123" spans="1:14" x14ac:dyDescent="0.25">
      <c r="A123" t="s">
        <v>153</v>
      </c>
      <c r="B123">
        <v>4</v>
      </c>
      <c r="C123">
        <v>5</v>
      </c>
      <c r="D123">
        <v>23.9</v>
      </c>
      <c r="E123">
        <v>7.0000000000000007E-2</v>
      </c>
      <c r="F123">
        <v>23.94</v>
      </c>
      <c r="G123">
        <v>23.9</v>
      </c>
      <c r="H123" t="s">
        <v>238</v>
      </c>
      <c r="I123" t="s">
        <v>239</v>
      </c>
      <c r="J123">
        <v>3.95</v>
      </c>
      <c r="K123">
        <v>-0.17</v>
      </c>
      <c r="L123">
        <v>0.88</v>
      </c>
      <c r="M123" t="s">
        <v>240</v>
      </c>
      <c r="N123">
        <v>0.03</v>
      </c>
    </row>
    <row r="124" spans="1:14" x14ac:dyDescent="0.25">
      <c r="A124" t="s">
        <v>205</v>
      </c>
      <c r="B124">
        <v>5</v>
      </c>
      <c r="C124">
        <v>5</v>
      </c>
      <c r="D124">
        <v>4</v>
      </c>
      <c r="E124">
        <v>1.58</v>
      </c>
      <c r="F124">
        <v>4</v>
      </c>
      <c r="G124">
        <v>4</v>
      </c>
      <c r="H124">
        <v>1.48</v>
      </c>
      <c r="I124">
        <v>2</v>
      </c>
      <c r="J124">
        <v>6</v>
      </c>
      <c r="K124">
        <v>4</v>
      </c>
      <c r="L124">
        <v>0</v>
      </c>
      <c r="M124" t="s">
        <v>241</v>
      </c>
      <c r="N124">
        <v>0.71</v>
      </c>
    </row>
    <row r="125" spans="1:14" x14ac:dyDescent="0.25">
      <c r="A125" t="s">
        <v>206</v>
      </c>
      <c r="B125">
        <v>6</v>
      </c>
      <c r="C125">
        <v>5</v>
      </c>
      <c r="D125">
        <v>26.95</v>
      </c>
      <c r="E125">
        <v>0.01</v>
      </c>
      <c r="F125">
        <v>26.95</v>
      </c>
      <c r="G125">
        <v>26.95</v>
      </c>
      <c r="H125" t="s">
        <v>235</v>
      </c>
      <c r="I125" t="s">
        <v>236</v>
      </c>
      <c r="J125">
        <v>6.95</v>
      </c>
      <c r="K125">
        <v>-0.01</v>
      </c>
      <c r="L125">
        <v>0.28999999999999998</v>
      </c>
      <c r="M125" t="s">
        <v>242</v>
      </c>
      <c r="N125">
        <v>0</v>
      </c>
    </row>
    <row r="126" spans="1:14" x14ac:dyDescent="0.25">
      <c r="A126" t="s">
        <v>207</v>
      </c>
      <c r="B126" t="s">
        <v>208</v>
      </c>
      <c r="C126" t="s">
        <v>209</v>
      </c>
      <c r="D126" t="s">
        <v>210</v>
      </c>
      <c r="E126" t="s">
        <v>208</v>
      </c>
      <c r="F126" t="s">
        <v>211</v>
      </c>
      <c r="G126" t="s">
        <v>212</v>
      </c>
      <c r="H126" t="s">
        <v>210</v>
      </c>
      <c r="I126" t="s">
        <v>210</v>
      </c>
      <c r="J126" t="s">
        <v>210</v>
      </c>
      <c r="K126" t="s">
        <v>210</v>
      </c>
      <c r="L126" t="s">
        <v>210</v>
      </c>
      <c r="M126" t="s">
        <v>213</v>
      </c>
    </row>
    <row r="127" spans="1:14" x14ac:dyDescent="0.25">
      <c r="A127" t="s">
        <v>183</v>
      </c>
    </row>
    <row r="128" spans="1:14" x14ac:dyDescent="0.25">
      <c r="B128" t="s">
        <v>188</v>
      </c>
      <c r="C128" t="s">
        <v>189</v>
      </c>
      <c r="D128" t="s">
        <v>190</v>
      </c>
      <c r="E128" t="s">
        <v>191</v>
      </c>
      <c r="F128" t="s">
        <v>192</v>
      </c>
      <c r="G128" t="s">
        <v>193</v>
      </c>
      <c r="H128" t="s">
        <v>194</v>
      </c>
      <c r="I128" t="s">
        <v>195</v>
      </c>
      <c r="J128" t="s">
        <v>219</v>
      </c>
      <c r="K128" t="s">
        <v>220</v>
      </c>
      <c r="L128" t="s">
        <v>221</v>
      </c>
      <c r="M128" t="s">
        <v>222</v>
      </c>
      <c r="N128" t="s">
        <v>200</v>
      </c>
    </row>
    <row r="129" spans="1:14" x14ac:dyDescent="0.25">
      <c r="A129" t="s">
        <v>201</v>
      </c>
      <c r="B129">
        <v>1</v>
      </c>
      <c r="C129">
        <v>8</v>
      </c>
      <c r="D129">
        <v>17</v>
      </c>
      <c r="E129">
        <v>0</v>
      </c>
      <c r="F129">
        <v>17</v>
      </c>
      <c r="G129">
        <v>17</v>
      </c>
      <c r="H129" t="s">
        <v>223</v>
      </c>
      <c r="I129" t="s">
        <v>243</v>
      </c>
      <c r="J129">
        <v>7</v>
      </c>
      <c r="K129">
        <v>0</v>
      </c>
      <c r="L129" t="s">
        <v>202</v>
      </c>
      <c r="M129" t="s">
        <v>225</v>
      </c>
      <c r="N129">
        <v>0</v>
      </c>
    </row>
    <row r="130" spans="1:14" x14ac:dyDescent="0.25">
      <c r="A130" t="s">
        <v>203</v>
      </c>
      <c r="B130">
        <v>2</v>
      </c>
      <c r="C130">
        <v>8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 t="s">
        <v>202</v>
      </c>
      <c r="M130" t="s">
        <v>225</v>
      </c>
      <c r="N130">
        <v>0</v>
      </c>
    </row>
    <row r="131" spans="1:14" x14ac:dyDescent="0.25">
      <c r="A131" t="s">
        <v>204</v>
      </c>
      <c r="B131">
        <v>3</v>
      </c>
      <c r="C131">
        <v>8</v>
      </c>
      <c r="D131">
        <v>27.23</v>
      </c>
      <c r="E131">
        <v>0.12</v>
      </c>
      <c r="F131">
        <v>27.27</v>
      </c>
      <c r="G131">
        <v>27.23</v>
      </c>
      <c r="H131" t="s">
        <v>244</v>
      </c>
      <c r="I131" t="s">
        <v>245</v>
      </c>
      <c r="J131">
        <v>7.3</v>
      </c>
      <c r="K131">
        <v>-0.35</v>
      </c>
      <c r="L131">
        <v>1.75</v>
      </c>
      <c r="M131" t="s">
        <v>246</v>
      </c>
      <c r="N131">
        <v>0.04</v>
      </c>
    </row>
    <row r="132" spans="1:14" x14ac:dyDescent="0.25">
      <c r="A132" t="s">
        <v>153</v>
      </c>
      <c r="B132">
        <v>4</v>
      </c>
      <c r="C132">
        <v>8</v>
      </c>
      <c r="D132">
        <v>30.04</v>
      </c>
      <c r="E132">
        <v>1.19</v>
      </c>
      <c r="F132">
        <v>30.54</v>
      </c>
      <c r="G132">
        <v>30.04</v>
      </c>
      <c r="H132" t="s">
        <v>247</v>
      </c>
      <c r="I132" t="s">
        <v>248</v>
      </c>
      <c r="J132">
        <v>0.61</v>
      </c>
      <c r="K132">
        <v>-3.45</v>
      </c>
      <c r="L132">
        <v>1.7</v>
      </c>
      <c r="M132" t="s">
        <v>249</v>
      </c>
      <c r="N132">
        <v>0.42</v>
      </c>
    </row>
    <row r="133" spans="1:14" x14ac:dyDescent="0.25">
      <c r="A133" t="s">
        <v>205</v>
      </c>
      <c r="B133">
        <v>5</v>
      </c>
      <c r="C133">
        <v>8</v>
      </c>
      <c r="D133">
        <v>4.5</v>
      </c>
      <c r="E133">
        <v>2.4500000000000002</v>
      </c>
      <c r="F133">
        <v>4.5</v>
      </c>
      <c r="G133">
        <v>4.5</v>
      </c>
      <c r="H133">
        <v>2.97</v>
      </c>
      <c r="I133">
        <v>1</v>
      </c>
      <c r="J133">
        <v>8</v>
      </c>
      <c r="K133">
        <v>7</v>
      </c>
      <c r="L133">
        <v>0</v>
      </c>
      <c r="M133" t="s">
        <v>250</v>
      </c>
      <c r="N133">
        <v>0.87</v>
      </c>
    </row>
    <row r="134" spans="1:14" x14ac:dyDescent="0.25">
      <c r="A134" t="s">
        <v>206</v>
      </c>
      <c r="B134">
        <v>6</v>
      </c>
      <c r="C134">
        <v>8</v>
      </c>
      <c r="D134">
        <v>27.23</v>
      </c>
      <c r="E134">
        <v>0.11</v>
      </c>
      <c r="F134">
        <v>27.26</v>
      </c>
      <c r="G134">
        <v>27.23</v>
      </c>
      <c r="H134" t="s">
        <v>244</v>
      </c>
      <c r="I134" t="s">
        <v>245</v>
      </c>
      <c r="J134">
        <v>7.3</v>
      </c>
      <c r="K134">
        <v>-0.35</v>
      </c>
      <c r="L134">
        <v>1.75</v>
      </c>
      <c r="M134" t="s">
        <v>251</v>
      </c>
      <c r="N134">
        <v>0.04</v>
      </c>
    </row>
    <row r="135" spans="1:14" x14ac:dyDescent="0.25">
      <c r="A135" t="s">
        <v>207</v>
      </c>
      <c r="B135" t="s">
        <v>208</v>
      </c>
      <c r="C135" t="s">
        <v>209</v>
      </c>
      <c r="D135" t="s">
        <v>210</v>
      </c>
      <c r="E135" t="s">
        <v>208</v>
      </c>
      <c r="F135" t="s">
        <v>211</v>
      </c>
      <c r="G135" t="s">
        <v>212</v>
      </c>
      <c r="H135" t="s">
        <v>210</v>
      </c>
      <c r="I135" t="s">
        <v>210</v>
      </c>
      <c r="J135" t="s">
        <v>210</v>
      </c>
      <c r="K135" t="s">
        <v>210</v>
      </c>
      <c r="L135" t="s">
        <v>210</v>
      </c>
      <c r="M135" t="s">
        <v>213</v>
      </c>
    </row>
    <row r="136" spans="1:14" x14ac:dyDescent="0.25">
      <c r="A136" t="s">
        <v>184</v>
      </c>
    </row>
    <row r="137" spans="1:14" x14ac:dyDescent="0.25">
      <c r="B137" t="s">
        <v>188</v>
      </c>
      <c r="C137" t="s">
        <v>189</v>
      </c>
      <c r="D137" t="s">
        <v>190</v>
      </c>
      <c r="E137" t="s">
        <v>191</v>
      </c>
      <c r="F137" t="s">
        <v>192</v>
      </c>
      <c r="G137" t="s">
        <v>193</v>
      </c>
      <c r="H137" t="s">
        <v>194</v>
      </c>
      <c r="I137" t="s">
        <v>195</v>
      </c>
      <c r="J137" t="s">
        <v>219</v>
      </c>
      <c r="K137" t="s">
        <v>220</v>
      </c>
      <c r="L137" t="s">
        <v>221</v>
      </c>
      <c r="M137" t="s">
        <v>222</v>
      </c>
      <c r="N137" t="s">
        <v>200</v>
      </c>
    </row>
    <row r="138" spans="1:14" x14ac:dyDescent="0.25">
      <c r="A138" t="s">
        <v>201</v>
      </c>
      <c r="B138">
        <v>1</v>
      </c>
      <c r="C138">
        <v>6</v>
      </c>
      <c r="D138">
        <v>18</v>
      </c>
      <c r="E138">
        <v>0</v>
      </c>
      <c r="F138">
        <v>18</v>
      </c>
      <c r="G138">
        <v>18</v>
      </c>
      <c r="H138" t="s">
        <v>223</v>
      </c>
      <c r="I138" t="s">
        <v>252</v>
      </c>
      <c r="J138">
        <v>8</v>
      </c>
      <c r="K138">
        <v>0</v>
      </c>
      <c r="L138" t="s">
        <v>202</v>
      </c>
      <c r="M138" t="s">
        <v>225</v>
      </c>
      <c r="N138">
        <v>0</v>
      </c>
    </row>
    <row r="139" spans="1:14" x14ac:dyDescent="0.25">
      <c r="A139" t="s">
        <v>203</v>
      </c>
      <c r="B139">
        <v>2</v>
      </c>
      <c r="C139">
        <v>6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0</v>
      </c>
      <c r="L139" t="s">
        <v>202</v>
      </c>
      <c r="M139" t="s">
        <v>225</v>
      </c>
      <c r="N139">
        <v>0</v>
      </c>
    </row>
    <row r="140" spans="1:14" x14ac:dyDescent="0.25">
      <c r="A140" t="s">
        <v>204</v>
      </c>
      <c r="B140">
        <v>3</v>
      </c>
      <c r="C140">
        <v>6</v>
      </c>
      <c r="D140">
        <v>26.95</v>
      </c>
      <c r="E140">
        <v>0.01</v>
      </c>
      <c r="F140">
        <v>26.95</v>
      </c>
      <c r="G140">
        <v>26.95</v>
      </c>
      <c r="H140" t="s">
        <v>238</v>
      </c>
      <c r="I140" t="s">
        <v>236</v>
      </c>
      <c r="J140">
        <v>6.96</v>
      </c>
      <c r="K140">
        <v>0.02</v>
      </c>
      <c r="L140">
        <v>0.17</v>
      </c>
      <c r="M140" t="s">
        <v>253</v>
      </c>
      <c r="N140">
        <v>0</v>
      </c>
    </row>
    <row r="141" spans="1:14" x14ac:dyDescent="0.25">
      <c r="A141" t="s">
        <v>153</v>
      </c>
      <c r="B141">
        <v>4</v>
      </c>
      <c r="C141">
        <v>6</v>
      </c>
      <c r="D141">
        <v>23.87</v>
      </c>
      <c r="E141">
        <v>0.12</v>
      </c>
      <c r="F141">
        <v>23.92</v>
      </c>
      <c r="G141">
        <v>23.87</v>
      </c>
      <c r="H141" t="s">
        <v>231</v>
      </c>
      <c r="I141" t="s">
        <v>254</v>
      </c>
      <c r="J141">
        <v>3.95</v>
      </c>
      <c r="K141">
        <v>-0.28000000000000003</v>
      </c>
      <c r="L141">
        <v>0.69</v>
      </c>
      <c r="M141" t="s">
        <v>255</v>
      </c>
      <c r="N141">
        <v>0.05</v>
      </c>
    </row>
    <row r="142" spans="1:14" x14ac:dyDescent="0.25">
      <c r="A142" t="s">
        <v>205</v>
      </c>
      <c r="B142">
        <v>5</v>
      </c>
      <c r="C142">
        <v>6</v>
      </c>
      <c r="D142">
        <v>3.5</v>
      </c>
      <c r="E142">
        <v>1.87</v>
      </c>
      <c r="F142">
        <v>3.5</v>
      </c>
      <c r="G142">
        <v>3.5</v>
      </c>
      <c r="H142">
        <v>2.2200000000000002</v>
      </c>
      <c r="I142">
        <v>1</v>
      </c>
      <c r="J142">
        <v>6</v>
      </c>
      <c r="K142">
        <v>5</v>
      </c>
      <c r="L142">
        <v>0</v>
      </c>
      <c r="M142" t="s">
        <v>256</v>
      </c>
      <c r="N142">
        <v>0.76</v>
      </c>
    </row>
    <row r="143" spans="1:14" x14ac:dyDescent="0.25">
      <c r="A143" t="s">
        <v>206</v>
      </c>
      <c r="B143">
        <v>6</v>
      </c>
      <c r="C143">
        <v>6</v>
      </c>
      <c r="D143">
        <v>26.95</v>
      </c>
      <c r="E143">
        <v>0.01</v>
      </c>
      <c r="F143">
        <v>26.95</v>
      </c>
      <c r="G143">
        <v>26.95</v>
      </c>
      <c r="H143" t="s">
        <v>238</v>
      </c>
      <c r="I143" t="s">
        <v>236</v>
      </c>
      <c r="J143">
        <v>6.96</v>
      </c>
      <c r="K143">
        <v>0.02</v>
      </c>
      <c r="L143">
        <v>7.0000000000000007E-2</v>
      </c>
      <c r="M143" t="s">
        <v>257</v>
      </c>
      <c r="N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Formato</vt:lpstr>
      <vt:lpstr>Cáculos Marea Baja</vt:lpstr>
      <vt:lpstr>Cálculos Marea Alta</vt:lpstr>
      <vt:lpstr>Marea_Alta Final</vt:lpstr>
      <vt:lpstr>Marea_Baja_Final</vt:lpstr>
      <vt:lpstr>Total_Unificada</vt:lpstr>
      <vt:lpstr>Hoja2</vt:lpstr>
      <vt:lpstr>Total_Transpuesta</vt:lpstr>
      <vt:lpstr>Datos_MA_Perfiles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 Rivas</cp:lastModifiedBy>
  <dcterms:created xsi:type="dcterms:W3CDTF">2019-08-21T20:40:12Z</dcterms:created>
  <dcterms:modified xsi:type="dcterms:W3CDTF">2024-04-17T15:24:23Z</dcterms:modified>
</cp:coreProperties>
</file>