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hueus-my.sharepoint.com/personal/ccarmona004_ikasle_ehu_eus/Documents/"/>
    </mc:Choice>
  </mc:AlternateContent>
  <xr:revisionPtr revIDLastSave="0" documentId="8_{4C01DA4D-6DC4-4E74-AC4D-7024782A8BD4}" xr6:coauthVersionLast="47" xr6:coauthVersionMax="47" xr10:uidLastSave="{00000000-0000-0000-0000-000000000000}"/>
  <bookViews>
    <workbookView xWindow="9780" yWindow="0" windowWidth="19020" windowHeight="15600" xr2:uid="{973AF813-3802-448A-AD91-A00EC1EFF7EC}"/>
  </bookViews>
  <sheets>
    <sheet name="With clear all;" sheetId="2" r:id="rId1"/>
    <sheet name="Post optimiz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3" i="2"/>
  <c r="I4" i="3"/>
  <c r="I5" i="3"/>
  <c r="J5" i="3" s="1"/>
  <c r="I6" i="3"/>
  <c r="I7" i="3"/>
  <c r="I8" i="3"/>
  <c r="I9" i="3"/>
  <c r="I10" i="3"/>
  <c r="I11" i="3"/>
  <c r="I12" i="3"/>
  <c r="I13" i="3"/>
  <c r="I14" i="3"/>
  <c r="I3" i="3"/>
  <c r="L14" i="3"/>
  <c r="J14" i="3"/>
  <c r="G14" i="3"/>
  <c r="L13" i="3"/>
  <c r="J13" i="3"/>
  <c r="G13" i="3"/>
  <c r="L12" i="3"/>
  <c r="J12" i="3"/>
  <c r="G12" i="3"/>
  <c r="L11" i="3"/>
  <c r="J11" i="3"/>
  <c r="G11" i="3"/>
  <c r="L10" i="3"/>
  <c r="J10" i="3"/>
  <c r="G10" i="3"/>
  <c r="L9" i="3"/>
  <c r="J9" i="3"/>
  <c r="G9" i="3"/>
  <c r="L8" i="3"/>
  <c r="J8" i="3"/>
  <c r="G8" i="3"/>
  <c r="L7" i="3"/>
  <c r="G7" i="3"/>
  <c r="L6" i="3"/>
  <c r="J6" i="3"/>
  <c r="G6" i="3"/>
  <c r="L5" i="3"/>
  <c r="F5" i="3"/>
  <c r="L4" i="3"/>
  <c r="J4" i="3"/>
  <c r="G4" i="3"/>
  <c r="L3" i="3"/>
  <c r="J3" i="3"/>
  <c r="G3" i="3"/>
  <c r="J3" i="2"/>
  <c r="L14" i="2"/>
  <c r="J14" i="2"/>
  <c r="G14" i="2"/>
  <c r="L13" i="2"/>
  <c r="J13" i="2"/>
  <c r="G13" i="2"/>
  <c r="L12" i="2"/>
  <c r="J12" i="2"/>
  <c r="G12" i="2"/>
  <c r="L11" i="2"/>
  <c r="J11" i="2"/>
  <c r="G11" i="2"/>
  <c r="L10" i="2"/>
  <c r="J10" i="2"/>
  <c r="G10" i="2"/>
  <c r="L9" i="2"/>
  <c r="J9" i="2"/>
  <c r="G9" i="2"/>
  <c r="L8" i="2"/>
  <c r="J8" i="2"/>
  <c r="G8" i="2"/>
  <c r="L7" i="2"/>
  <c r="G7" i="2"/>
  <c r="L6" i="2"/>
  <c r="J6" i="2"/>
  <c r="G6" i="2"/>
  <c r="L5" i="2"/>
  <c r="J5" i="2"/>
  <c r="F5" i="2"/>
  <c r="L4" i="2"/>
  <c r="J4" i="2"/>
  <c r="G4" i="2"/>
  <c r="L3" i="2"/>
  <c r="G3" i="2"/>
  <c r="F15" i="3" l="1"/>
  <c r="G5" i="3"/>
  <c r="H15" i="3"/>
  <c r="J7" i="3"/>
  <c r="F15" i="2"/>
  <c r="G5" i="2"/>
  <c r="H15" i="2"/>
  <c r="J7" i="2"/>
</calcChain>
</file>

<file path=xl/sharedStrings.xml><?xml version="1.0" encoding="utf-8"?>
<sst xmlns="http://schemas.openxmlformats.org/spreadsheetml/2006/main" count="80" uniqueCount="28">
  <si>
    <t>Análisis inicial de rangos</t>
  </si>
  <si>
    <t>Señal</t>
  </si>
  <si>
    <t>max</t>
  </si>
  <si>
    <t>min</t>
  </si>
  <si>
    <t>abs. min</t>
  </si>
  <si>
    <t>min var.</t>
  </si>
  <si>
    <t xml:space="preserve">bits enteros </t>
  </si>
  <si>
    <t>Valor entero maximo</t>
  </si>
  <si>
    <t>bits fracc.</t>
  </si>
  <si>
    <t>resolucion</t>
  </si>
  <si>
    <t>nounderflows</t>
  </si>
  <si>
    <t>bits. fracc. (según abs. min)</t>
  </si>
  <si>
    <t>setpoint</t>
  </si>
  <si>
    <t>yk</t>
  </si>
  <si>
    <t>ek</t>
  </si>
  <si>
    <t>uk</t>
  </si>
  <si>
    <t>be0</t>
  </si>
  <si>
    <t>be1</t>
  </si>
  <si>
    <t>be2</t>
  </si>
  <si>
    <t>be012</t>
  </si>
  <si>
    <t>au1</t>
  </si>
  <si>
    <t>au2</t>
  </si>
  <si>
    <t>au12</t>
  </si>
  <si>
    <t>la minima variación es la resolucion del DAC</t>
  </si>
  <si>
    <t>fi puesto</t>
  </si>
  <si>
    <t>fi sin poner</t>
  </si>
  <si>
    <t>estos valores son para 4000 pasos, que son los que tienen zorri  adri</t>
  </si>
  <si>
    <t>be01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</si>
</sst>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"/>
    <numFmt numFmtId="165" formatCode="0.00000000000000000000"/>
    <numFmt numFmtId="166" formatCode="0.000000000E+00"/>
    <numFmt numFmtId="167" formatCode="0.000000000"/>
    <numFmt numFmtId="168" formatCode="0.000000E+00"/>
    <numFmt numFmtId="169" formatCode="0.0000000E+00"/>
  </numFmts>
  <fonts count="3">
    <font>
      <sz val="11"/>
      <color theme="1"/>
      <name val="Calibri"/>
      <family val="2"/>
      <scheme val="minor"/>
    </font>
    <font>
      <sz val="11"/>
      <name val="Calibri"/>
      <charset val="1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4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5" borderId="0" xfId="0" applyFill="1"/>
    <xf numFmtId="0" fontId="0" fillId="6" borderId="1" xfId="0" applyFill="1" applyBorder="1"/>
    <xf numFmtId="0" fontId="0" fillId="5" borderId="4" xfId="0" applyFill="1" applyBorder="1"/>
    <xf numFmtId="0" fontId="0" fillId="3" borderId="5" xfId="0" applyFill="1" applyBorder="1"/>
    <xf numFmtId="0" fontId="0" fillId="0" borderId="3" xfId="0" applyBorder="1"/>
    <xf numFmtId="165" fontId="0" fillId="0" borderId="0" xfId="0" applyNumberFormat="1"/>
    <xf numFmtId="166" fontId="0" fillId="0" borderId="0" xfId="0" applyNumberFormat="1"/>
    <xf numFmtId="0" fontId="0" fillId="0" borderId="6" xfId="0" applyBorder="1"/>
    <xf numFmtId="165" fontId="0" fillId="0" borderId="6" xfId="0" applyNumberFormat="1" applyBorder="1"/>
    <xf numFmtId="166" fontId="0" fillId="0" borderId="4" xfId="0" applyNumberFormat="1" applyBorder="1" applyAlignment="1">
      <alignment horizontal="center"/>
    </xf>
    <xf numFmtId="166" fontId="0" fillId="6" borderId="4" xfId="0" applyNumberFormat="1" applyFill="1" applyBorder="1"/>
    <xf numFmtId="166" fontId="0" fillId="0" borderId="4" xfId="0" applyNumberFormat="1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167" fontId="0" fillId="0" borderId="4" xfId="0" applyNumberFormat="1" applyBorder="1"/>
    <xf numFmtId="167" fontId="0" fillId="6" borderId="4" xfId="0" applyNumberFormat="1" applyFill="1" applyBorder="1"/>
    <xf numFmtId="11" fontId="0" fillId="0" borderId="0" xfId="0" applyNumberFormat="1"/>
    <xf numFmtId="11" fontId="1" fillId="0" borderId="0" xfId="0" applyNumberFormat="1" applyFont="1"/>
    <xf numFmtId="1" fontId="0" fillId="0" borderId="3" xfId="0" applyNumberFormat="1" applyBorder="1" applyAlignment="1">
      <alignment horizontal="center"/>
    </xf>
    <xf numFmtId="0" fontId="2" fillId="0" borderId="0" xfId="0" applyFont="1"/>
    <xf numFmtId="11" fontId="2" fillId="0" borderId="0" xfId="0" applyNumberFormat="1" applyFont="1"/>
    <xf numFmtId="0" fontId="0" fillId="7" borderId="5" xfId="0" applyFill="1" applyBorder="1"/>
    <xf numFmtId="11" fontId="0" fillId="0" borderId="6" xfId="0" applyNumberFormat="1" applyBorder="1"/>
    <xf numFmtId="11" fontId="0" fillId="5" borderId="4" xfId="0" applyNumberFormat="1" applyFill="1" applyBorder="1"/>
    <xf numFmtId="11" fontId="0" fillId="4" borderId="0" xfId="0" applyNumberFormat="1" applyFill="1"/>
    <xf numFmtId="168" fontId="2" fillId="0" borderId="0" xfId="0" applyNumberFormat="1" applyFont="1"/>
    <xf numFmtId="169" fontId="2" fillId="0" borderId="0" xfId="0" applyNumberFormat="1" applyFont="1"/>
    <xf numFmtId="0" fontId="0" fillId="0" borderId="2" xfId="0" applyBorder="1" applyAlignment="1">
      <alignment horizontal="center"/>
    </xf>
    <xf numFmtId="169" fontId="2" fillId="8" borderId="0" xfId="0" applyNumberFormat="1" applyFont="1" applyFill="1"/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BFBF"/>
      <color rgb="FFFF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2C3D-DAB8-4D90-9ED5-D6754BDE91BE}">
  <dimension ref="A1:M30"/>
  <sheetViews>
    <sheetView tabSelected="1" workbookViewId="0">
      <selection activeCell="B18" sqref="B18"/>
    </sheetView>
  </sheetViews>
  <sheetFormatPr defaultColWidth="9.140625" defaultRowHeight="15" customHeight="1"/>
  <cols>
    <col min="1" max="1" width="13.7109375" customWidth="1"/>
    <col min="2" max="2" width="17.28515625" customWidth="1"/>
    <col min="3" max="3" width="16.140625" customWidth="1"/>
    <col min="4" max="5" width="16.42578125" style="28" customWidth="1"/>
    <col min="6" max="6" width="12" bestFit="1" customWidth="1"/>
    <col min="7" max="7" width="7.85546875" customWidth="1"/>
    <col min="8" max="8" width="10.5703125" customWidth="1"/>
    <col min="9" max="9" width="18.7109375" style="14" customWidth="1"/>
    <col min="10" max="10" width="13.140625" customWidth="1"/>
    <col min="11" max="11" width="25.28515625" style="20" bestFit="1" customWidth="1"/>
    <col min="12" max="12" width="21.7109375" bestFit="1" customWidth="1"/>
    <col min="13" max="13" width="14.85546875" style="2" bestFit="1" customWidth="1"/>
  </cols>
  <sheetData>
    <row r="1" spans="1:13">
      <c r="A1" s="39" t="s">
        <v>0</v>
      </c>
      <c r="B1" s="39"/>
      <c r="C1" s="39"/>
      <c r="D1" s="39"/>
      <c r="E1" s="39"/>
      <c r="F1" s="39"/>
      <c r="G1" s="39"/>
      <c r="H1" s="39"/>
    </row>
    <row r="2" spans="1:13">
      <c r="A2" s="5" t="s">
        <v>1</v>
      </c>
      <c r="B2" s="15" t="s">
        <v>2</v>
      </c>
      <c r="C2" s="15" t="s">
        <v>3</v>
      </c>
      <c r="D2" s="34" t="s">
        <v>4</v>
      </c>
      <c r="E2" s="34" t="s">
        <v>5</v>
      </c>
      <c r="F2" s="6" t="s">
        <v>6</v>
      </c>
      <c r="G2" s="5" t="s">
        <v>7</v>
      </c>
      <c r="H2" s="7" t="s">
        <v>8</v>
      </c>
      <c r="I2" s="17" t="s">
        <v>9</v>
      </c>
      <c r="J2" s="12" t="s">
        <v>10</v>
      </c>
      <c r="K2" s="25" t="s">
        <v>11</v>
      </c>
      <c r="L2" s="17" t="s">
        <v>9</v>
      </c>
    </row>
    <row r="3" spans="1:13">
      <c r="A3" s="10" t="s">
        <v>12</v>
      </c>
      <c r="B3" s="31">
        <v>3.1415926540000001</v>
      </c>
      <c r="C3" s="31">
        <v>-3.1415926540000001</v>
      </c>
      <c r="D3" s="37">
        <v>3.1415926540000001</v>
      </c>
      <c r="E3" s="40">
        <v>6.2831853070000001</v>
      </c>
      <c r="F3" s="11">
        <v>3</v>
      </c>
      <c r="G3" s="9">
        <f>POWER(2,F3-1)-1</f>
        <v>3</v>
      </c>
      <c r="H3" s="7">
        <v>10</v>
      </c>
      <c r="I3" s="18">
        <f>POWER(2,-H3)</f>
        <v>9.765625E-4</v>
      </c>
      <c r="J3" s="30">
        <f>SIGN(E3-I3)</f>
        <v>1</v>
      </c>
      <c r="K3" s="21">
        <v>-10</v>
      </c>
      <c r="L3" s="18">
        <f>POWER(2,K3)</f>
        <v>9.765625E-4</v>
      </c>
    </row>
    <row r="4" spans="1:13">
      <c r="A4" s="10" t="s">
        <v>13</v>
      </c>
      <c r="B4" s="31">
        <v>3.794651542</v>
      </c>
      <c r="C4" s="31">
        <v>-4.4478430299999996</v>
      </c>
      <c r="D4" s="37">
        <v>6.4851819999999999E-3</v>
      </c>
      <c r="E4" s="38">
        <v>7.4125799999999996E-10</v>
      </c>
      <c r="F4" s="11">
        <v>4</v>
      </c>
      <c r="G4" s="5">
        <f>POWER(2,F4-1)-1</f>
        <v>7</v>
      </c>
      <c r="H4" s="7">
        <v>31</v>
      </c>
      <c r="I4" s="18">
        <f t="shared" ref="I4:I14" si="0">POWER(2,-H4)</f>
        <v>4.6566128730773926E-10</v>
      </c>
      <c r="J4" s="30">
        <f t="shared" ref="J4:J14" si="1">SIGN(E4-I4)</f>
        <v>1</v>
      </c>
      <c r="K4" s="21">
        <v>-5</v>
      </c>
      <c r="L4" s="26">
        <f t="shared" ref="L4:L14" si="2">POWER(2,K4)</f>
        <v>3.125E-2</v>
      </c>
    </row>
    <row r="5" spans="1:13">
      <c r="A5" s="10" t="s">
        <v>14</v>
      </c>
      <c r="B5" s="31">
        <v>3.1415926540000001</v>
      </c>
      <c r="C5" s="31">
        <v>-6.2830353800000003</v>
      </c>
      <c r="D5" s="37">
        <v>2.0746300000000002E-5</v>
      </c>
      <c r="E5" s="38">
        <v>7.4125799999999996E-10</v>
      </c>
      <c r="F5" s="11">
        <f>4</f>
        <v>4</v>
      </c>
      <c r="G5" s="9">
        <f t="shared" ref="G5:G14" si="3">POWER(2,F5-1)-1</f>
        <v>7</v>
      </c>
      <c r="H5" s="7">
        <v>31</v>
      </c>
      <c r="I5" s="18">
        <f t="shared" si="0"/>
        <v>4.6566128730773926E-10</v>
      </c>
      <c r="J5" s="30">
        <f t="shared" si="1"/>
        <v>1</v>
      </c>
      <c r="K5" s="21">
        <v>-13</v>
      </c>
      <c r="L5" s="27">
        <f t="shared" si="2"/>
        <v>1.220703125E-4</v>
      </c>
    </row>
    <row r="6" spans="1:13">
      <c r="A6" s="10" t="s">
        <v>15</v>
      </c>
      <c r="B6" s="31">
        <v>301.3140937</v>
      </c>
      <c r="C6" s="31">
        <v>-602.62818760000005</v>
      </c>
      <c r="D6" s="37">
        <v>1.03442E-9</v>
      </c>
      <c r="E6" s="38">
        <v>7.4107000000000003E-11</v>
      </c>
      <c r="F6" s="11">
        <v>11</v>
      </c>
      <c r="G6" s="5">
        <f>POWER(2,F6-1)-1</f>
        <v>1023</v>
      </c>
      <c r="H6" s="7">
        <v>34</v>
      </c>
      <c r="I6" s="18">
        <f t="shared" si="0"/>
        <v>5.8207660913467407E-11</v>
      </c>
      <c r="J6" s="30">
        <f t="shared" si="1"/>
        <v>1</v>
      </c>
      <c r="K6" s="21">
        <v>-26</v>
      </c>
      <c r="L6" s="19">
        <f t="shared" si="2"/>
        <v>1.4901161193847656E-8</v>
      </c>
    </row>
    <row r="7" spans="1:13">
      <c r="A7" s="10" t="s">
        <v>16</v>
      </c>
      <c r="B7" s="31">
        <v>301.3140937</v>
      </c>
      <c r="C7" s="31">
        <v>-602.61380780000002</v>
      </c>
      <c r="D7" s="37">
        <v>1.9898009999999998E-3</v>
      </c>
      <c r="E7" s="38">
        <v>7.1095000000000002E-8</v>
      </c>
      <c r="F7" s="11">
        <v>11</v>
      </c>
      <c r="G7" s="9">
        <f t="shared" si="3"/>
        <v>1023</v>
      </c>
      <c r="H7" s="7">
        <v>24</v>
      </c>
      <c r="I7" s="18">
        <f t="shared" si="0"/>
        <v>5.9604644775390625E-8</v>
      </c>
      <c r="J7" s="30">
        <f t="shared" si="1"/>
        <v>1</v>
      </c>
      <c r="K7" s="21">
        <v>-8</v>
      </c>
      <c r="L7" s="27">
        <f t="shared" si="2"/>
        <v>3.90625E-3</v>
      </c>
    </row>
    <row r="8" spans="1:13">
      <c r="A8" s="10" t="s">
        <v>17</v>
      </c>
      <c r="B8" s="31">
        <v>1199.4860619999999</v>
      </c>
      <c r="C8" s="31">
        <v>-599.75734239999997</v>
      </c>
      <c r="D8" s="37">
        <v>3.9606429999999998E-3</v>
      </c>
      <c r="E8" s="38">
        <v>1.41513E-7</v>
      </c>
      <c r="F8" s="11">
        <v>12</v>
      </c>
      <c r="G8" s="5">
        <f t="shared" si="3"/>
        <v>2047</v>
      </c>
      <c r="H8" s="7">
        <v>23</v>
      </c>
      <c r="I8" s="18">
        <f t="shared" si="0"/>
        <v>1.1920928955078125E-7</v>
      </c>
      <c r="J8" s="30">
        <f t="shared" si="1"/>
        <v>1</v>
      </c>
      <c r="K8" s="22">
        <v>-7</v>
      </c>
      <c r="L8" s="26">
        <f t="shared" si="2"/>
        <v>7.8125E-3</v>
      </c>
    </row>
    <row r="9" spans="1:13">
      <c r="A9" s="10" t="s">
        <v>18</v>
      </c>
      <c r="B9" s="31">
        <v>298.44554970000002</v>
      </c>
      <c r="C9" s="31">
        <v>-596.87685650000003</v>
      </c>
      <c r="D9" s="37">
        <v>1.9708579999999998E-3</v>
      </c>
      <c r="E9" s="38">
        <v>7.0418099999999994E-8</v>
      </c>
      <c r="F9" s="11">
        <v>11</v>
      </c>
      <c r="G9" s="9">
        <f t="shared" si="3"/>
        <v>1023</v>
      </c>
      <c r="H9" s="7">
        <v>24</v>
      </c>
      <c r="I9" s="18">
        <f t="shared" si="0"/>
        <v>5.9604644775390625E-8</v>
      </c>
      <c r="J9" s="30">
        <f t="shared" si="1"/>
        <v>1</v>
      </c>
      <c r="K9" s="21">
        <v>-8</v>
      </c>
      <c r="L9" s="27">
        <f t="shared" si="2"/>
        <v>3.90625E-3</v>
      </c>
    </row>
    <row r="10" spans="1:13">
      <c r="A10" s="10">
        <v>4</v>
      </c>
      <c r="B10" s="31">
        <v>599.15675510000005</v>
      </c>
      <c r="C10" s="31">
        <v>-602.64246809999997</v>
      </c>
      <c r="D10" s="37">
        <v>2.3617600000000001E-3</v>
      </c>
      <c r="E10" s="38">
        <v>7.0101699999999998E-8</v>
      </c>
      <c r="F10" s="11">
        <v>11</v>
      </c>
      <c r="G10" s="5">
        <f t="shared" si="3"/>
        <v>1023</v>
      </c>
      <c r="H10" s="7">
        <v>24</v>
      </c>
      <c r="I10" s="18">
        <f t="shared" si="0"/>
        <v>5.9604644775390625E-8</v>
      </c>
      <c r="J10" s="30">
        <f t="shared" si="1"/>
        <v>1</v>
      </c>
      <c r="K10" s="21">
        <v>-8</v>
      </c>
      <c r="L10" s="26">
        <f t="shared" si="2"/>
        <v>3.90625E-3</v>
      </c>
    </row>
    <row r="11" spans="1:13">
      <c r="A11" s="10" t="s">
        <v>19</v>
      </c>
      <c r="B11" s="31">
        <v>596.88649740000005</v>
      </c>
      <c r="C11" s="31">
        <v>-602.62818749999997</v>
      </c>
      <c r="D11" s="37">
        <v>1.09068E-11</v>
      </c>
      <c r="E11" s="38">
        <v>9.1940300000000004E-17</v>
      </c>
      <c r="F11" s="11">
        <v>11</v>
      </c>
      <c r="G11" s="9">
        <f t="shared" si="3"/>
        <v>1023</v>
      </c>
      <c r="H11" s="7">
        <v>54</v>
      </c>
      <c r="I11" s="18">
        <f t="shared" si="0"/>
        <v>5.5511151231257827E-17</v>
      </c>
      <c r="J11" s="30">
        <f t="shared" si="1"/>
        <v>1</v>
      </c>
      <c r="K11" s="21">
        <v>-38</v>
      </c>
      <c r="L11" s="18">
        <f t="shared" si="2"/>
        <v>3.637978807091713E-12</v>
      </c>
    </row>
    <row r="12" spans="1:13">
      <c r="A12" s="10" t="s">
        <v>20</v>
      </c>
      <c r="B12" s="31">
        <v>1095.686569</v>
      </c>
      <c r="C12" s="31">
        <v>-547.84328430000005</v>
      </c>
      <c r="D12" s="37">
        <v>1.8807500000000001E-9</v>
      </c>
      <c r="E12" s="38">
        <v>1.3473999999999999E-10</v>
      </c>
      <c r="F12" s="11">
        <v>12</v>
      </c>
      <c r="G12" s="5">
        <f t="shared" si="3"/>
        <v>2047</v>
      </c>
      <c r="H12" s="7">
        <v>34</v>
      </c>
      <c r="I12" s="18">
        <f t="shared" si="0"/>
        <v>5.8207660913467407E-11</v>
      </c>
      <c r="J12" s="30">
        <f t="shared" si="1"/>
        <v>1</v>
      </c>
      <c r="K12" s="21">
        <v>-28</v>
      </c>
      <c r="L12" s="19">
        <f t="shared" si="2"/>
        <v>3.7252902984619141E-9</v>
      </c>
    </row>
    <row r="13" spans="1:13">
      <c r="A13" s="10" t="s">
        <v>21</v>
      </c>
      <c r="B13" s="31">
        <v>246.52976530000001</v>
      </c>
      <c r="C13" s="31">
        <v>-493.0595308</v>
      </c>
      <c r="D13" s="37">
        <v>8.4634E-10</v>
      </c>
      <c r="E13" s="38">
        <v>6.0633000000000001E-11</v>
      </c>
      <c r="F13" s="11">
        <v>10</v>
      </c>
      <c r="G13" s="9">
        <f t="shared" si="3"/>
        <v>511</v>
      </c>
      <c r="H13" s="7">
        <v>34</v>
      </c>
      <c r="I13" s="18">
        <f t="shared" si="0"/>
        <v>5.8207660913467407E-11</v>
      </c>
      <c r="J13" s="30">
        <f t="shared" si="1"/>
        <v>1</v>
      </c>
      <c r="K13" s="23">
        <v>-29</v>
      </c>
      <c r="L13" s="18">
        <f t="shared" si="2"/>
        <v>1.862645149230957E-9</v>
      </c>
      <c r="M13" s="3"/>
    </row>
    <row r="14" spans="1:13">
      <c r="A14" s="10" t="s">
        <v>22</v>
      </c>
      <c r="B14" s="31">
        <v>1095.686569</v>
      </c>
      <c r="C14" s="31">
        <v>-547.84328430000005</v>
      </c>
      <c r="D14" s="37">
        <v>1.8708000000000002E-9</v>
      </c>
      <c r="E14" s="38">
        <v>7.2642500000000003E-11</v>
      </c>
      <c r="F14" s="11">
        <v>12</v>
      </c>
      <c r="G14" s="5">
        <f t="shared" si="3"/>
        <v>2047</v>
      </c>
      <c r="H14" s="7">
        <v>34</v>
      </c>
      <c r="I14" s="18">
        <f t="shared" si="0"/>
        <v>5.8207660913467407E-11</v>
      </c>
      <c r="J14" s="30">
        <f t="shared" si="1"/>
        <v>1</v>
      </c>
      <c r="K14" s="23">
        <v>-27</v>
      </c>
      <c r="L14" s="19">
        <f t="shared" si="2"/>
        <v>7.4505805969238281E-9</v>
      </c>
      <c r="M14" s="3"/>
    </row>
    <row r="15" spans="1:13">
      <c r="F15">
        <f>MEDIAN(F3:F14)</f>
        <v>11</v>
      </c>
      <c r="H15">
        <f>MEDIAN(H3:H14)</f>
        <v>31</v>
      </c>
      <c r="J15" s="1"/>
      <c r="K15" s="24"/>
      <c r="L15" s="1"/>
      <c r="M15" s="3"/>
    </row>
    <row r="16" spans="1:13">
      <c r="B16" s="41" t="s">
        <v>23</v>
      </c>
      <c r="C16" s="41"/>
      <c r="D16" s="41"/>
      <c r="E16" s="41"/>
      <c r="F16" s="41"/>
    </row>
    <row r="18" spans="3:9" ht="15" customHeight="1">
      <c r="C18" s="8" t="s">
        <v>24</v>
      </c>
      <c r="D18" s="36" t="s">
        <v>25</v>
      </c>
      <c r="E18" s="28" t="s">
        <v>26</v>
      </c>
    </row>
    <row r="19" spans="3:9" ht="15" customHeight="1">
      <c r="E19" s="35" t="s">
        <v>12</v>
      </c>
      <c r="F19" s="31">
        <v>3.1415926540000001</v>
      </c>
      <c r="G19" s="31">
        <v>-3.1415926540000001</v>
      </c>
      <c r="H19" s="31">
        <v>3.1415926540000001</v>
      </c>
      <c r="I19" s="31">
        <v>6.2831853070000001</v>
      </c>
    </row>
    <row r="20" spans="3:9" ht="15" customHeight="1">
      <c r="E20" s="35" t="s">
        <v>13</v>
      </c>
      <c r="F20" s="31">
        <v>3.794651542</v>
      </c>
      <c r="G20" s="31">
        <v>-4.4478430299999996</v>
      </c>
      <c r="H20" s="31">
        <v>6.4851819999999999E-3</v>
      </c>
      <c r="I20" s="32">
        <v>7.4125799999999996E-10</v>
      </c>
    </row>
    <row r="21" spans="3:9" ht="15" customHeight="1">
      <c r="E21" s="35" t="s">
        <v>14</v>
      </c>
      <c r="F21" s="31">
        <v>3.1415926540000001</v>
      </c>
      <c r="G21" s="31">
        <v>-6.2830353800000003</v>
      </c>
      <c r="H21" s="32">
        <v>2.0746300000000002E-5</v>
      </c>
      <c r="I21" s="32">
        <v>7.4125799999999996E-10</v>
      </c>
    </row>
    <row r="22" spans="3:9" ht="15" customHeight="1">
      <c r="E22" s="35" t="s">
        <v>15</v>
      </c>
      <c r="F22" s="31">
        <v>301.3140937</v>
      </c>
      <c r="G22" s="31">
        <v>-602.62818760000005</v>
      </c>
      <c r="H22" s="32">
        <v>1.03442E-9</v>
      </c>
      <c r="I22" s="32">
        <v>7.4107000000000003E-11</v>
      </c>
    </row>
    <row r="23" spans="3:9" ht="15" customHeight="1">
      <c r="E23" s="35" t="s">
        <v>16</v>
      </c>
      <c r="F23" s="31">
        <v>301.3140937</v>
      </c>
      <c r="G23" s="31">
        <v>-602.61380780000002</v>
      </c>
      <c r="H23" s="31">
        <v>1.9898009999999998E-3</v>
      </c>
      <c r="I23" s="32">
        <v>7.1095000000000002E-8</v>
      </c>
    </row>
    <row r="24" spans="3:9" ht="15" customHeight="1">
      <c r="E24" s="35" t="s">
        <v>17</v>
      </c>
      <c r="F24" s="31">
        <v>1199.4860619999999</v>
      </c>
      <c r="G24" s="31">
        <v>-599.75734239999997</v>
      </c>
      <c r="H24" s="31">
        <v>3.9606429999999998E-3</v>
      </c>
      <c r="I24" s="32">
        <v>1.41513E-7</v>
      </c>
    </row>
    <row r="25" spans="3:9" ht="15" customHeight="1">
      <c r="E25" s="35" t="s">
        <v>18</v>
      </c>
      <c r="F25" s="31">
        <v>298.44554970000002</v>
      </c>
      <c r="G25" s="31">
        <v>-596.87685650000003</v>
      </c>
      <c r="H25" s="31">
        <v>1.9708579999999998E-3</v>
      </c>
      <c r="I25" s="32">
        <v>7.0418099999999994E-8</v>
      </c>
    </row>
    <row r="26" spans="3:9" ht="15" customHeight="1">
      <c r="E26" s="35" t="s">
        <v>27</v>
      </c>
      <c r="F26" s="31">
        <v>599.15675510000005</v>
      </c>
      <c r="G26" s="31">
        <v>-602.64246809999997</v>
      </c>
      <c r="H26" s="31">
        <v>2.3617600000000001E-3</v>
      </c>
      <c r="I26" s="32">
        <v>7.0101699999999998E-8</v>
      </c>
    </row>
    <row r="27" spans="3:9" ht="15" customHeight="1">
      <c r="E27" s="35" t="s">
        <v>19</v>
      </c>
      <c r="F27" s="31">
        <v>596.88649740000005</v>
      </c>
      <c r="G27" s="31">
        <v>-602.62818749999997</v>
      </c>
      <c r="H27" s="32">
        <v>1.09068E-11</v>
      </c>
      <c r="I27" s="32">
        <v>9.1940300000000004E-17</v>
      </c>
    </row>
    <row r="28" spans="3:9" ht="15" customHeight="1">
      <c r="E28" s="35" t="s">
        <v>20</v>
      </c>
      <c r="F28" s="31">
        <v>1095.686569</v>
      </c>
      <c r="G28" s="31">
        <v>-547.84328430000005</v>
      </c>
      <c r="H28" s="32">
        <v>1.8807500000000001E-9</v>
      </c>
      <c r="I28" s="32">
        <v>1.3473999999999999E-10</v>
      </c>
    </row>
    <row r="29" spans="3:9" ht="15" customHeight="1">
      <c r="E29" s="35" t="s">
        <v>21</v>
      </c>
      <c r="F29" s="31">
        <v>246.52976530000001</v>
      </c>
      <c r="G29" s="31">
        <v>-493.0595308</v>
      </c>
      <c r="H29" s="32">
        <v>8.4634E-10</v>
      </c>
      <c r="I29" s="32">
        <v>6.0633000000000001E-11</v>
      </c>
    </row>
    <row r="30" spans="3:9" ht="15" customHeight="1">
      <c r="E30" s="35" t="s">
        <v>22</v>
      </c>
      <c r="F30" s="31">
        <v>1095.686569</v>
      </c>
      <c r="G30" s="31">
        <v>-547.84328430000005</v>
      </c>
      <c r="H30" s="32">
        <v>1.8708000000000002E-9</v>
      </c>
      <c r="I30" s="32">
        <v>7.2642500000000003E-11</v>
      </c>
    </row>
  </sheetData>
  <mergeCells count="2">
    <mergeCell ref="A1:H1"/>
    <mergeCell ref="B16:F16"/>
  </mergeCells>
  <conditionalFormatting sqref="J3:J14">
    <cfRule type="cellIs" dxfId="1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EC94-3F3A-43D4-BFDD-FE13B2A70E58}">
  <dimension ref="A1:M30"/>
  <sheetViews>
    <sheetView workbookViewId="0">
      <selection activeCell="H12" sqref="H12"/>
    </sheetView>
  </sheetViews>
  <sheetFormatPr defaultColWidth="9.140625" defaultRowHeight="15" customHeight="1"/>
  <cols>
    <col min="1" max="4" width="13.7109375" customWidth="1"/>
    <col min="5" max="5" width="16.42578125" style="13" customWidth="1"/>
    <col min="6" max="6" width="12" bestFit="1" customWidth="1"/>
    <col min="7" max="7" width="7.85546875" customWidth="1"/>
    <col min="8" max="8" width="10.5703125" customWidth="1"/>
    <col min="9" max="9" width="17.28515625" style="14" customWidth="1"/>
    <col min="10" max="10" width="13.140625" customWidth="1"/>
    <col min="11" max="11" width="25.28515625" style="20" bestFit="1" customWidth="1"/>
    <col min="12" max="12" width="21.7109375" bestFit="1" customWidth="1"/>
    <col min="13" max="13" width="14.85546875" style="2" bestFit="1" customWidth="1"/>
  </cols>
  <sheetData>
    <row r="1" spans="1:13">
      <c r="A1" s="39" t="s">
        <v>0</v>
      </c>
      <c r="B1" s="39"/>
      <c r="C1" s="39"/>
      <c r="D1" s="39"/>
      <c r="E1" s="39"/>
      <c r="F1" s="39"/>
      <c r="G1" s="39"/>
      <c r="H1" s="39"/>
    </row>
    <row r="2" spans="1:13">
      <c r="A2" s="5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6" t="s">
        <v>6</v>
      </c>
      <c r="G2" s="5" t="s">
        <v>7</v>
      </c>
      <c r="H2" s="7" t="s">
        <v>8</v>
      </c>
      <c r="I2" s="17" t="s">
        <v>9</v>
      </c>
      <c r="J2" s="12" t="s">
        <v>10</v>
      </c>
      <c r="K2" s="25" t="s">
        <v>11</v>
      </c>
      <c r="L2" s="17" t="s">
        <v>9</v>
      </c>
    </row>
    <row r="3" spans="1:13">
      <c r="A3" s="10" t="s">
        <v>12</v>
      </c>
      <c r="B3" s="1">
        <v>3.1415926500000002</v>
      </c>
      <c r="C3" s="1">
        <v>-3.1415926540000001</v>
      </c>
      <c r="D3" s="1">
        <v>3.1415926540000001</v>
      </c>
      <c r="E3" s="1">
        <v>6.2831853070000001</v>
      </c>
      <c r="F3" s="11">
        <v>3</v>
      </c>
      <c r="G3" s="9">
        <f>POWER(2,F3-1)-1</f>
        <v>3</v>
      </c>
      <c r="H3" s="7">
        <v>8</v>
      </c>
      <c r="I3" s="18">
        <f>POWER(2,-H3)</f>
        <v>3.90625E-3</v>
      </c>
      <c r="J3" s="30">
        <f>SIGN(E3-I3)</f>
        <v>1</v>
      </c>
      <c r="K3" s="21">
        <v>-10</v>
      </c>
      <c r="L3" s="18">
        <f>POWER(2,K3)</f>
        <v>9.765625E-4</v>
      </c>
    </row>
    <row r="4" spans="1:13">
      <c r="A4" s="10" t="s">
        <v>13</v>
      </c>
      <c r="B4" s="1">
        <v>3.7492134899999998</v>
      </c>
      <c r="C4" s="1">
        <v>-4.348747285</v>
      </c>
      <c r="D4" s="1">
        <v>6.4831089999999999E-3</v>
      </c>
      <c r="E4" s="29">
        <v>2.5078000000000001E-8</v>
      </c>
      <c r="F4" s="11">
        <v>4</v>
      </c>
      <c r="G4" s="5">
        <f>POWER(2,F4-1)-1</f>
        <v>7</v>
      </c>
      <c r="H4" s="7">
        <v>27</v>
      </c>
      <c r="I4" s="18">
        <f t="shared" ref="I4:I14" si="0">POWER(2,-H4)</f>
        <v>7.4505805969238281E-9</v>
      </c>
      <c r="J4" s="30">
        <f t="shared" ref="J4:J14" si="1">SIGN(E4-I4)</f>
        <v>1</v>
      </c>
      <c r="K4" s="21">
        <v>-5</v>
      </c>
      <c r="L4" s="26">
        <f t="shared" ref="L4:L14" si="2">POWER(2,K4)</f>
        <v>3.125E-2</v>
      </c>
    </row>
    <row r="5" spans="1:13">
      <c r="A5" s="10" t="s">
        <v>14</v>
      </c>
      <c r="B5" s="1">
        <v>3.140625</v>
      </c>
      <c r="C5" s="1">
        <v>-6.2890625</v>
      </c>
      <c r="D5" s="1">
        <v>3.90625E-3</v>
      </c>
      <c r="E5" s="1">
        <v>3.90625E-3</v>
      </c>
      <c r="F5" s="11">
        <f>4</f>
        <v>4</v>
      </c>
      <c r="G5" s="9">
        <f t="shared" ref="G5:G14" si="3">POWER(2,F5-1)-1</f>
        <v>7</v>
      </c>
      <c r="H5" s="7">
        <v>9</v>
      </c>
      <c r="I5" s="18">
        <f t="shared" si="0"/>
        <v>1.953125E-3</v>
      </c>
      <c r="J5" s="30">
        <f>SIGN(E5-I5)</f>
        <v>1</v>
      </c>
      <c r="K5" s="21">
        <v>-13</v>
      </c>
      <c r="L5" s="27">
        <f t="shared" si="2"/>
        <v>1.220703125E-4</v>
      </c>
    </row>
    <row r="6" spans="1:13">
      <c r="A6" s="10" t="s">
        <v>15</v>
      </c>
      <c r="B6" s="1">
        <v>301.21777300000002</v>
      </c>
      <c r="C6" s="1">
        <v>-602.43542479999996</v>
      </c>
      <c r="D6" s="1">
        <v>2.4414100000000002E-4</v>
      </c>
      <c r="E6" s="1">
        <v>2.4414100000000002E-4</v>
      </c>
      <c r="F6" s="11">
        <v>11</v>
      </c>
      <c r="G6" s="5">
        <f>POWER(2,F6-1)-1</f>
        <v>1023</v>
      </c>
      <c r="H6" s="7">
        <v>12</v>
      </c>
      <c r="I6" s="18">
        <f t="shared" si="0"/>
        <v>2.44140625E-4</v>
      </c>
      <c r="J6" s="30">
        <f t="shared" si="1"/>
        <v>1</v>
      </c>
      <c r="K6" s="21">
        <v>-26</v>
      </c>
      <c r="L6" s="19">
        <f t="shared" si="2"/>
        <v>1.4901161193847656E-8</v>
      </c>
    </row>
    <row r="7" spans="1:13">
      <c r="A7" s="10" t="s">
        <v>16</v>
      </c>
      <c r="B7" s="1">
        <v>301.21777300000002</v>
      </c>
      <c r="C7" s="1">
        <v>-603.18481450000002</v>
      </c>
      <c r="D7" s="1">
        <v>0.37451171900000002</v>
      </c>
      <c r="E7" s="1">
        <v>0.37451171900000002</v>
      </c>
      <c r="F7" s="11">
        <v>11</v>
      </c>
      <c r="G7" s="9">
        <f t="shared" si="3"/>
        <v>1023</v>
      </c>
      <c r="H7" s="7">
        <v>10</v>
      </c>
      <c r="I7" s="18">
        <f t="shared" si="0"/>
        <v>9.765625E-4</v>
      </c>
      <c r="J7" s="30">
        <f t="shared" si="1"/>
        <v>1</v>
      </c>
      <c r="K7" s="21">
        <v>-8</v>
      </c>
      <c r="L7" s="27">
        <f t="shared" si="2"/>
        <v>3.90625E-3</v>
      </c>
    </row>
    <row r="8" spans="1:13">
      <c r="A8" s="10" t="s">
        <v>17</v>
      </c>
      <c r="B8" s="1">
        <v>1023.99976</v>
      </c>
      <c r="C8" s="1">
        <v>-599.56494139999995</v>
      </c>
      <c r="D8" s="1">
        <v>0.74560546900000002</v>
      </c>
      <c r="E8" s="1">
        <v>0.74560546900000002</v>
      </c>
      <c r="F8" s="33">
        <v>11</v>
      </c>
      <c r="G8" s="5">
        <f t="shared" si="3"/>
        <v>1023</v>
      </c>
      <c r="H8" s="7">
        <v>1</v>
      </c>
      <c r="I8" s="18">
        <f t="shared" si="0"/>
        <v>0.5</v>
      </c>
      <c r="J8" s="30">
        <f t="shared" si="1"/>
        <v>1</v>
      </c>
      <c r="K8" s="22">
        <v>-7</v>
      </c>
      <c r="L8" s="26">
        <f t="shared" si="2"/>
        <v>7.8125E-3</v>
      </c>
    </row>
    <row r="9" spans="1:13">
      <c r="A9" s="10" t="s">
        <v>18</v>
      </c>
      <c r="B9" s="1">
        <v>298.346924</v>
      </c>
      <c r="C9" s="1">
        <v>-597.43627930000002</v>
      </c>
      <c r="D9" s="1">
        <v>0.37084960900000002</v>
      </c>
      <c r="E9" s="1">
        <v>0.37084960900000002</v>
      </c>
      <c r="F9" s="11">
        <v>11</v>
      </c>
      <c r="G9" s="9">
        <f t="shared" si="3"/>
        <v>1023</v>
      </c>
      <c r="H9" s="7">
        <v>2</v>
      </c>
      <c r="I9" s="18">
        <f t="shared" si="0"/>
        <v>0.25</v>
      </c>
      <c r="J9" s="30">
        <f t="shared" si="1"/>
        <v>1</v>
      </c>
      <c r="K9" s="21">
        <v>-8</v>
      </c>
      <c r="L9" s="27">
        <f t="shared" si="2"/>
        <v>3.90625E-3</v>
      </c>
    </row>
    <row r="10" spans="1:13">
      <c r="A10" s="10" t="s">
        <v>27</v>
      </c>
      <c r="B10" s="1">
        <v>599.69506799999999</v>
      </c>
      <c r="C10" s="1">
        <v>-601.69335939999996</v>
      </c>
      <c r="D10" s="1">
        <v>3.6621090000000002E-3</v>
      </c>
      <c r="E10" s="1">
        <v>3.4179689999999999E-3</v>
      </c>
      <c r="F10" s="11">
        <v>11</v>
      </c>
      <c r="G10" s="5">
        <f t="shared" si="3"/>
        <v>1023</v>
      </c>
      <c r="H10" s="7">
        <v>9</v>
      </c>
      <c r="I10" s="18">
        <f t="shared" si="0"/>
        <v>1.953125E-3</v>
      </c>
      <c r="J10" s="30">
        <f t="shared" si="1"/>
        <v>1</v>
      </c>
      <c r="K10" s="21">
        <v>-8</v>
      </c>
      <c r="L10" s="26">
        <f t="shared" si="2"/>
        <v>3.90625E-3</v>
      </c>
    </row>
    <row r="11" spans="1:13">
      <c r="A11" s="10" t="s">
        <v>19</v>
      </c>
      <c r="B11" s="1">
        <v>596.69433600000002</v>
      </c>
      <c r="C11" s="1">
        <v>-602.43530269999997</v>
      </c>
      <c r="D11" s="1">
        <v>2.4414100000000002E-4</v>
      </c>
      <c r="E11" s="1">
        <v>2.4414100000000002E-4</v>
      </c>
      <c r="F11" s="11">
        <v>11</v>
      </c>
      <c r="G11" s="9">
        <f t="shared" si="3"/>
        <v>1023</v>
      </c>
      <c r="H11" s="7">
        <v>11</v>
      </c>
      <c r="I11" s="18">
        <f t="shared" si="0"/>
        <v>4.8828125E-4</v>
      </c>
      <c r="J11" s="30">
        <f t="shared" si="1"/>
        <v>-1</v>
      </c>
      <c r="K11" s="21">
        <v>-38</v>
      </c>
      <c r="L11" s="18">
        <f t="shared" si="2"/>
        <v>3.637978807091713E-12</v>
      </c>
    </row>
    <row r="12" spans="1:13">
      <c r="A12" s="10" t="s">
        <v>20</v>
      </c>
      <c r="B12" s="1">
        <v>1023.99976</v>
      </c>
      <c r="C12" s="1">
        <v>-547.66796880000004</v>
      </c>
      <c r="D12" s="1">
        <v>2.4414100000000002E-4</v>
      </c>
      <c r="E12" s="1">
        <v>2.4414100000000002E-4</v>
      </c>
      <c r="F12" s="33">
        <v>11</v>
      </c>
      <c r="G12" s="5">
        <f t="shared" si="3"/>
        <v>1023</v>
      </c>
      <c r="H12" s="7">
        <v>10</v>
      </c>
      <c r="I12" s="18">
        <f t="shared" si="0"/>
        <v>9.765625E-4</v>
      </c>
      <c r="J12" s="30">
        <f t="shared" si="1"/>
        <v>-1</v>
      </c>
      <c r="K12" s="21">
        <v>-28</v>
      </c>
      <c r="L12" s="19">
        <f t="shared" si="2"/>
        <v>3.7252902984619141E-9</v>
      </c>
    </row>
    <row r="13" spans="1:13">
      <c r="A13" s="10" t="s">
        <v>21</v>
      </c>
      <c r="B13" s="1">
        <v>246.450928</v>
      </c>
      <c r="C13" s="1">
        <v>-492.90161130000001</v>
      </c>
      <c r="D13" s="1">
        <v>2.4414100000000002E-4</v>
      </c>
      <c r="E13" s="1">
        <v>2.4414100000000002E-4</v>
      </c>
      <c r="F13" s="11">
        <v>10</v>
      </c>
      <c r="G13" s="9">
        <f t="shared" si="3"/>
        <v>511</v>
      </c>
      <c r="H13" s="7">
        <v>10</v>
      </c>
      <c r="I13" s="18">
        <f t="shared" si="0"/>
        <v>9.765625E-4</v>
      </c>
      <c r="J13" s="30">
        <f t="shared" si="1"/>
        <v>-1</v>
      </c>
      <c r="K13" s="23">
        <v>-29</v>
      </c>
      <c r="L13" s="18">
        <f t="shared" si="2"/>
        <v>1.862645149230957E-9</v>
      </c>
      <c r="M13" s="3"/>
    </row>
    <row r="14" spans="1:13">
      <c r="A14" s="10" t="s">
        <v>22</v>
      </c>
      <c r="B14" s="1">
        <v>1023.99976</v>
      </c>
      <c r="C14" s="1">
        <v>-547.66796880000004</v>
      </c>
      <c r="D14" s="1">
        <v>2.4414100000000002E-4</v>
      </c>
      <c r="E14" s="1">
        <v>2.4414100000000002E-4</v>
      </c>
      <c r="F14" s="33">
        <v>11</v>
      </c>
      <c r="G14" s="5">
        <f t="shared" si="3"/>
        <v>1023</v>
      </c>
      <c r="H14" s="7">
        <v>10</v>
      </c>
      <c r="I14" s="18">
        <f t="shared" si="0"/>
        <v>9.765625E-4</v>
      </c>
      <c r="J14" s="30">
        <f t="shared" si="1"/>
        <v>-1</v>
      </c>
      <c r="K14" s="23">
        <v>-27</v>
      </c>
      <c r="L14" s="19">
        <f t="shared" si="2"/>
        <v>7.4505805969238281E-9</v>
      </c>
      <c r="M14" s="3"/>
    </row>
    <row r="15" spans="1:13">
      <c r="F15">
        <f>MEDIAN(F3:F14)</f>
        <v>11</v>
      </c>
      <c r="H15">
        <f>MEDIAN(H3:H14)</f>
        <v>10</v>
      </c>
      <c r="J15" s="1"/>
      <c r="K15" s="24"/>
      <c r="L15" s="1"/>
      <c r="M15" s="3"/>
    </row>
    <row r="16" spans="1:13"/>
    <row r="18" spans="3:9" ht="15" customHeight="1">
      <c r="C18" s="8" t="s">
        <v>24</v>
      </c>
      <c r="D18" s="4" t="s">
        <v>25</v>
      </c>
      <c r="E18" s="13" t="s">
        <v>26</v>
      </c>
    </row>
    <row r="19" spans="3:9" ht="15" customHeight="1">
      <c r="E19" s="10" t="s">
        <v>12</v>
      </c>
      <c r="F19" s="31">
        <v>3.1415926540000001</v>
      </c>
      <c r="G19" s="31">
        <v>-3.1415926540000001</v>
      </c>
      <c r="H19" s="31">
        <v>3.1415926540000001</v>
      </c>
      <c r="I19" s="31">
        <v>6.2831853070000001</v>
      </c>
    </row>
    <row r="20" spans="3:9" ht="15" customHeight="1">
      <c r="E20" s="10" t="s">
        <v>13</v>
      </c>
      <c r="F20" s="31">
        <v>3.794651542</v>
      </c>
      <c r="G20" s="31">
        <v>-4.4478430299999996</v>
      </c>
      <c r="H20" s="31">
        <v>6.4851819999999999E-3</v>
      </c>
      <c r="I20" s="32">
        <v>7.4125799999999996E-10</v>
      </c>
    </row>
    <row r="21" spans="3:9" ht="15" customHeight="1">
      <c r="E21" s="10" t="s">
        <v>14</v>
      </c>
      <c r="F21" s="31">
        <v>3.1415926540000001</v>
      </c>
      <c r="G21" s="31">
        <v>-6.2830353800000003</v>
      </c>
      <c r="H21" s="32">
        <v>2.0746300000000002E-5</v>
      </c>
      <c r="I21" s="32">
        <v>7.4125799999999996E-10</v>
      </c>
    </row>
    <row r="22" spans="3:9" ht="15" customHeight="1">
      <c r="E22" s="10" t="s">
        <v>15</v>
      </c>
      <c r="F22" s="31">
        <v>301.3140937</v>
      </c>
      <c r="G22" s="31">
        <v>-602.62818760000005</v>
      </c>
      <c r="H22" s="32">
        <v>1.03442E-9</v>
      </c>
      <c r="I22" s="32">
        <v>7.4107000000000003E-11</v>
      </c>
    </row>
    <row r="23" spans="3:9" ht="15" customHeight="1">
      <c r="E23" s="10" t="s">
        <v>16</v>
      </c>
      <c r="F23" s="31">
        <v>301.3140937</v>
      </c>
      <c r="G23" s="31">
        <v>-602.61380780000002</v>
      </c>
      <c r="H23" s="31">
        <v>1.9898009999999998E-3</v>
      </c>
      <c r="I23" s="32">
        <v>7.1095000000000002E-8</v>
      </c>
    </row>
    <row r="24" spans="3:9" ht="15" customHeight="1">
      <c r="E24" s="10" t="s">
        <v>17</v>
      </c>
      <c r="F24" s="31">
        <v>1199.4860619999999</v>
      </c>
      <c r="G24" s="31">
        <v>-599.75734239999997</v>
      </c>
      <c r="H24" s="31">
        <v>3.9606429999999998E-3</v>
      </c>
      <c r="I24" s="32">
        <v>1.41513E-7</v>
      </c>
    </row>
    <row r="25" spans="3:9" ht="15" customHeight="1">
      <c r="E25" s="10" t="s">
        <v>18</v>
      </c>
      <c r="F25" s="31">
        <v>298.44554970000002</v>
      </c>
      <c r="G25" s="31">
        <v>-596.87685650000003</v>
      </c>
      <c r="H25" s="31">
        <v>1.9708579999999998E-3</v>
      </c>
      <c r="I25" s="32">
        <v>7.0418099999999994E-8</v>
      </c>
    </row>
    <row r="26" spans="3:9" ht="15" customHeight="1">
      <c r="E26" s="10" t="s">
        <v>27</v>
      </c>
      <c r="F26" s="31">
        <v>599.15675510000005</v>
      </c>
      <c r="G26" s="31">
        <v>-602.64246809999997</v>
      </c>
      <c r="H26" s="31">
        <v>2.3617600000000001E-3</v>
      </c>
      <c r="I26" s="32">
        <v>7.0101699999999998E-8</v>
      </c>
    </row>
    <row r="27" spans="3:9" ht="15" customHeight="1">
      <c r="E27" s="10" t="s">
        <v>19</v>
      </c>
      <c r="F27" s="31">
        <v>596.88649740000005</v>
      </c>
      <c r="G27" s="31">
        <v>-602.62818749999997</v>
      </c>
      <c r="H27" s="32">
        <v>1.09068E-11</v>
      </c>
      <c r="I27" s="32">
        <v>9.1940300000000004E-17</v>
      </c>
    </row>
    <row r="28" spans="3:9" ht="15" customHeight="1">
      <c r="E28" s="10" t="s">
        <v>20</v>
      </c>
      <c r="F28" s="31">
        <v>1095.686569</v>
      </c>
      <c r="G28" s="31">
        <v>-547.84328430000005</v>
      </c>
      <c r="H28" s="32">
        <v>1.8807500000000001E-9</v>
      </c>
      <c r="I28" s="32">
        <v>1.3473999999999999E-10</v>
      </c>
    </row>
    <row r="29" spans="3:9" ht="15" customHeight="1">
      <c r="E29" s="10" t="s">
        <v>21</v>
      </c>
      <c r="F29" s="31">
        <v>246.52976530000001</v>
      </c>
      <c r="G29" s="31">
        <v>-493.0595308</v>
      </c>
      <c r="H29" s="32">
        <v>8.4634E-10</v>
      </c>
      <c r="I29" s="32">
        <v>6.0633000000000001E-11</v>
      </c>
    </row>
    <row r="30" spans="3:9" ht="15" customHeight="1">
      <c r="E30" s="10" t="s">
        <v>22</v>
      </c>
      <c r="F30" s="31">
        <v>1095.686569</v>
      </c>
      <c r="G30" s="31">
        <v>-547.84328430000005</v>
      </c>
      <c r="H30" s="32">
        <v>1.8708000000000002E-9</v>
      </c>
      <c r="I30" s="32">
        <v>7.2642500000000003E-11</v>
      </c>
    </row>
  </sheetData>
  <mergeCells count="1">
    <mergeCell ref="A1:H1"/>
  </mergeCells>
  <conditionalFormatting sqref="J3:J14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2FDF79E85F64185E8C95900BE17E6" ma:contentTypeVersion="7" ma:contentTypeDescription="Crear nuevo documento." ma:contentTypeScope="" ma:versionID="4a93a82d1c804cf1f6c7b1d931fd2892">
  <xsd:schema xmlns:xsd="http://www.w3.org/2001/XMLSchema" xmlns:xs="http://www.w3.org/2001/XMLSchema" xmlns:p="http://schemas.microsoft.com/office/2006/metadata/properties" xmlns:ns3="e0fc965b-b44b-49ee-9541-ce2583d0a93c" xmlns:ns4="2bcc588f-2df1-46d8-aa9a-cb8ce610b501" targetNamespace="http://schemas.microsoft.com/office/2006/metadata/properties" ma:root="true" ma:fieldsID="70d5efd38943092a5e9b44190c30c5c3" ns3:_="" ns4:_="">
    <xsd:import namespace="e0fc965b-b44b-49ee-9541-ce2583d0a93c"/>
    <xsd:import namespace="2bcc588f-2df1-46d8-aa9a-cb8ce610b5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fc965b-b44b-49ee-9541-ce2583d0a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c588f-2df1-46d8-aa9a-cb8ce610b5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fc965b-b44b-49ee-9541-ce2583d0a93c" xsi:nil="true"/>
  </documentManagement>
</p:properties>
</file>

<file path=customXml/itemProps1.xml><?xml version="1.0" encoding="utf-8"?>
<ds:datastoreItem xmlns:ds="http://schemas.openxmlformats.org/officeDocument/2006/customXml" ds:itemID="{C6414CAB-B4AA-4747-9746-4598762D8B14}"/>
</file>

<file path=customXml/itemProps2.xml><?xml version="1.0" encoding="utf-8"?>
<ds:datastoreItem xmlns:ds="http://schemas.openxmlformats.org/officeDocument/2006/customXml" ds:itemID="{765B983F-18FD-46B9-91B9-EB3A7BE24960}"/>
</file>

<file path=customXml/itemProps3.xml><?xml version="1.0" encoding="utf-8"?>
<ds:datastoreItem xmlns:ds="http://schemas.openxmlformats.org/officeDocument/2006/customXml" ds:itemID="{DD8DEC25-E269-43B8-837B-5CF5E63326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Carmona</dc:creator>
  <cp:keywords/>
  <dc:description/>
  <cp:lastModifiedBy/>
  <cp:revision/>
  <dcterms:created xsi:type="dcterms:W3CDTF">2023-12-11T16:20:29Z</dcterms:created>
  <dcterms:modified xsi:type="dcterms:W3CDTF">2023-12-21T18:15:11Z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0x0101000EF2FDF79E85F64185E8C95900BE17E6</vt:lpwstr>
  </property>
</Properties>
</file>