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27f17b4ef5f84f2/文档/科研/LHAASO AGN APL/数据处理/B2 2234^M28A/"/>
    </mc:Choice>
  </mc:AlternateContent>
  <xr:revisionPtr revIDLastSave="66" documentId="11_AD4DA82427541F7ACA7EB8CF4889062E6BE8DE1F" xr6:coauthVersionLast="47" xr6:coauthVersionMax="47" xr10:uidLastSave="{8C89A504-CA2B-48AA-9F1D-4A40FCE39927}"/>
  <bookViews>
    <workbookView xWindow="-98" yWindow="-98" windowWidth="21795" windowHeight="12975" xr2:uid="{00000000-000D-0000-FFFF-FFFF00000000}"/>
  </bookViews>
  <sheets>
    <sheet name="Fermi" sheetId="1" r:id="rId1"/>
    <sheet name="MA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2" i="2"/>
  <c r="I3" i="1"/>
  <c r="I4" i="1"/>
  <c r="I2" i="1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D8" i="2"/>
  <c r="H8" i="2" s="1"/>
  <c r="C8" i="2"/>
  <c r="D7" i="2"/>
  <c r="C7" i="2"/>
  <c r="D6" i="2"/>
  <c r="C6" i="2"/>
  <c r="D5" i="2"/>
  <c r="C5" i="2"/>
  <c r="D4" i="2"/>
  <c r="C4" i="2"/>
  <c r="D3" i="2"/>
  <c r="C3" i="2"/>
  <c r="D2" i="2"/>
  <c r="C2" i="2"/>
  <c r="H2" i="1"/>
  <c r="F4" i="1"/>
  <c r="F3" i="1"/>
  <c r="F2" i="1"/>
  <c r="D3" i="1"/>
  <c r="G2" i="1" s="1"/>
  <c r="D4" i="1"/>
  <c r="D5" i="1"/>
  <c r="G3" i="1" s="1"/>
  <c r="D6" i="1"/>
  <c r="H3" i="1" s="1"/>
  <c r="D7" i="1"/>
  <c r="D8" i="1"/>
  <c r="G4" i="1" s="1"/>
  <c r="D9" i="1"/>
  <c r="D10" i="1"/>
  <c r="D2" i="1"/>
  <c r="C3" i="1"/>
  <c r="C4" i="1"/>
  <c r="C5" i="1"/>
  <c r="C6" i="1"/>
  <c r="C7" i="1"/>
  <c r="C8" i="1"/>
  <c r="C9" i="1"/>
  <c r="C10" i="1"/>
  <c r="C2" i="1"/>
  <c r="G8" i="2" l="1"/>
  <c r="H4" i="1"/>
</calcChain>
</file>

<file path=xl/sharedStrings.xml><?xml version="1.0" encoding="utf-8"?>
<sst xmlns="http://schemas.openxmlformats.org/spreadsheetml/2006/main" count="16" uniqueCount="9">
  <si>
    <t>log GeV</t>
    <phoneticPr fontId="1" type="noConversion"/>
  </si>
  <si>
    <t>log flux</t>
    <phoneticPr fontId="1" type="noConversion"/>
  </si>
  <si>
    <t>TeV</t>
    <phoneticPr fontId="1" type="noConversion"/>
  </si>
  <si>
    <t>TeV cm-2 s-1</t>
    <phoneticPr fontId="1" type="noConversion"/>
  </si>
  <si>
    <t>Eaverage</t>
    <phoneticPr fontId="1" type="noConversion"/>
  </si>
  <si>
    <t>fluxaverage</t>
    <phoneticPr fontId="1" type="noConversion"/>
  </si>
  <si>
    <t>dflux</t>
    <phoneticPr fontId="1" type="noConversion"/>
  </si>
  <si>
    <t>dflux up</t>
    <phoneticPr fontId="1" type="noConversion"/>
  </si>
  <si>
    <t>dflux 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</si>
</sst>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G16" sqref="G16"/>
    </sheetView>
  </sheetViews>
  <sheetFormatPr defaultRowHeight="13.9" x14ac:dyDescent="0.4"/>
  <cols>
    <col min="4" max="4" width="12.796875" bestFit="1" customWidth="1"/>
    <col min="7" max="9" width="12.4648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4">
      <c r="A2">
        <v>-0.30118097669964899</v>
      </c>
      <c r="B2">
        <v>-10.6773380146824</v>
      </c>
      <c r="C2">
        <f t="shared" ref="C2:C10" si="0">10^(A2-3)</f>
        <v>4.9982620687002543E-4</v>
      </c>
      <c r="D2">
        <f t="shared" ref="D2:D10" si="1">10^(B2)</f>
        <v>2.1021416901134406E-11</v>
      </c>
      <c r="F2">
        <f>AVERAGE(C2:C4)</f>
        <v>5.1014667736039505E-4</v>
      </c>
      <c r="G2">
        <f>AVERAGE(D2:D4)</f>
        <v>1.6434858693940493E-11</v>
      </c>
      <c r="H2">
        <f>STDEV(D2:D4)</f>
        <v>4.6784069535243346E-12</v>
      </c>
      <c r="I2">
        <f>H2</f>
        <v>4.6784069535243346E-12</v>
      </c>
    </row>
    <row r="3" spans="1:9" x14ac:dyDescent="0.4">
      <c r="A3">
        <v>-0.28879668049792501</v>
      </c>
      <c r="B3">
        <v>-10.779540376635801</v>
      </c>
      <c r="C3">
        <f t="shared" si="0"/>
        <v>5.1428436283337874E-4</v>
      </c>
      <c r="D3">
        <f t="shared" si="1"/>
        <v>1.6613442143521091E-11</v>
      </c>
      <c r="F3">
        <f>AVERAGE(C5:C7)</f>
        <v>1.6281943955015563E-3</v>
      </c>
      <c r="G3">
        <f>AVERAGE(D5:D7)</f>
        <v>1.576684167640592E-11</v>
      </c>
      <c r="H3">
        <f>STDEV(D5:D7)</f>
        <v>5.8365870754615064E-12</v>
      </c>
      <c r="I3">
        <f t="shared" ref="I3:I4" si="2">H3</f>
        <v>5.8365870754615064E-12</v>
      </c>
    </row>
    <row r="4" spans="1:9" x14ac:dyDescent="0.4">
      <c r="A4">
        <v>-0.28707309288222099</v>
      </c>
      <c r="B4">
        <v>-10.932939674433401</v>
      </c>
      <c r="C4">
        <f t="shared" si="0"/>
        <v>5.1632946237778108E-4</v>
      </c>
      <c r="D4">
        <f t="shared" si="1"/>
        <v>1.1669717037165981E-11</v>
      </c>
      <c r="F4">
        <f>AVERAGE(C8:C10)</f>
        <v>5.2130995978477493E-3</v>
      </c>
      <c r="G4">
        <f>AVERAGE(D8:D10)</f>
        <v>3.6017317372650945E-11</v>
      </c>
      <c r="H4">
        <f>STDEV(D8:D10)</f>
        <v>1.4464799395101003E-11</v>
      </c>
      <c r="I4">
        <f t="shared" si="2"/>
        <v>1.4464799395101003E-11</v>
      </c>
    </row>
    <row r="5" spans="1:9" x14ac:dyDescent="0.4">
      <c r="A5">
        <v>0.209958506224066</v>
      </c>
      <c r="B5">
        <v>-10.668751994893</v>
      </c>
      <c r="C5">
        <f t="shared" si="0"/>
        <v>1.6216551522400967E-3</v>
      </c>
      <c r="D5">
        <f t="shared" si="1"/>
        <v>2.1441146543978571E-11</v>
      </c>
    </row>
    <row r="6" spans="1:9" x14ac:dyDescent="0.4">
      <c r="A6">
        <v>0.21136291094797199</v>
      </c>
      <c r="B6">
        <v>-10.7937440153207</v>
      </c>
      <c r="C6">
        <f t="shared" si="0"/>
        <v>1.6269076861894836E-3</v>
      </c>
      <c r="D6">
        <f t="shared" si="1"/>
        <v>1.607888705981453E-11</v>
      </c>
    </row>
    <row r="7" spans="1:9" x14ac:dyDescent="0.4">
      <c r="A7">
        <v>0.21378870092562999</v>
      </c>
      <c r="B7">
        <v>-11.0096393233322</v>
      </c>
      <c r="C7">
        <f t="shared" si="0"/>
        <v>1.6360203480750891E-3</v>
      </c>
      <c r="D7">
        <f t="shared" si="1"/>
        <v>9.7804914254246677E-12</v>
      </c>
    </row>
    <row r="8" spans="1:9" x14ac:dyDescent="0.4">
      <c r="A8">
        <v>0.71139482923715303</v>
      </c>
      <c r="B8">
        <v>-10.2965847430577</v>
      </c>
      <c r="C8">
        <f t="shared" si="0"/>
        <v>5.1451119551240831E-3</v>
      </c>
      <c r="D8">
        <f t="shared" si="1"/>
        <v>5.051440675200298E-11</v>
      </c>
    </row>
    <row r="9" spans="1:9" x14ac:dyDescent="0.4">
      <c r="A9">
        <v>0.71867219917012404</v>
      </c>
      <c r="B9">
        <v>-10.4442706670922</v>
      </c>
      <c r="C9">
        <f t="shared" si="0"/>
        <v>5.2320537768833653E-3</v>
      </c>
      <c r="D9">
        <f t="shared" si="1"/>
        <v>3.5952519698691943E-11</v>
      </c>
    </row>
    <row r="10" spans="1:9" x14ac:dyDescent="0.4">
      <c r="A10">
        <v>0.72116182572614096</v>
      </c>
      <c r="B10">
        <v>-10.665847430577699</v>
      </c>
      <c r="C10">
        <f t="shared" si="0"/>
        <v>5.2621330615357995E-3</v>
      </c>
      <c r="D10">
        <f t="shared" si="1"/>
        <v>2.1585025667257911E-11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964F-9B2A-4E8F-8172-8FFE0AB096CD}">
  <dimension ref="A1:I8"/>
  <sheetViews>
    <sheetView workbookViewId="0">
      <selection activeCell="F22" sqref="F22"/>
    </sheetView>
  </sheetViews>
  <sheetFormatPr defaultRowHeight="13.9" x14ac:dyDescent="0.4"/>
  <cols>
    <col min="4" max="4" width="13.9296875" bestFit="1" customWidth="1"/>
    <col min="6" max="6" width="9.19921875" customWidth="1"/>
    <col min="7" max="7" width="11.6640625" bestFit="1" customWidth="1"/>
    <col min="9" max="9" width="12.46484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1.6683689754229101</v>
      </c>
      <c r="B2">
        <v>-10.467283753590801</v>
      </c>
      <c r="C2">
        <f t="shared" ref="C2:C8" si="0">10^(A2-3)</f>
        <v>4.6598182229612553E-2</v>
      </c>
      <c r="D2">
        <f t="shared" ref="D2:D8" si="1">10^(B2)</f>
        <v>3.4097006031483258E-11</v>
      </c>
      <c r="F2">
        <f>MAGIC!C2</f>
        <v>4.6598182229612553E-2</v>
      </c>
      <c r="G2">
        <f>MAGIC!D2</f>
        <v>3.4097006031483258E-11</v>
      </c>
      <c r="H2">
        <f>MAGIC!D2*0.3</f>
        <v>1.0229101809444978E-11</v>
      </c>
      <c r="I2">
        <f>0.0001*H2</f>
        <v>1.0229101809444979E-15</v>
      </c>
    </row>
    <row r="3" spans="1:9" x14ac:dyDescent="0.4">
      <c r="A3">
        <v>1.8729652090647899</v>
      </c>
      <c r="B3">
        <v>-11.176348547717801</v>
      </c>
      <c r="C3">
        <f t="shared" si="0"/>
        <v>7.4638896347529529E-2</v>
      </c>
      <c r="D3">
        <f t="shared" si="1"/>
        <v>6.6627183094229248E-12</v>
      </c>
      <c r="F3">
        <f>MAGIC!C3</f>
        <v>7.4638896347529529E-2</v>
      </c>
      <c r="G3">
        <f>MAGIC!D3</f>
        <v>6.6627183094229248E-12</v>
      </c>
      <c r="H3">
        <f>MAGIC!D3*0.3</f>
        <v>1.9988154928268775E-12</v>
      </c>
      <c r="I3">
        <f t="shared" ref="I3:I8" si="2">0.0001*H3</f>
        <v>1.9988154928268777E-16</v>
      </c>
    </row>
    <row r="4" spans="1:9" x14ac:dyDescent="0.4">
      <c r="A4">
        <v>2.0759655282476799</v>
      </c>
      <c r="B4">
        <v>-11.243376954995201</v>
      </c>
      <c r="C4">
        <f t="shared" si="0"/>
        <v>0.11911474579663203</v>
      </c>
      <c r="D4">
        <f t="shared" si="1"/>
        <v>5.7098282502134117E-12</v>
      </c>
      <c r="F4">
        <f>MAGIC!C4</f>
        <v>0.11911474579663203</v>
      </c>
      <c r="G4">
        <f>MAGIC!D4</f>
        <v>5.7098282502134117E-12</v>
      </c>
      <c r="H4">
        <f>MAGIC!D4*0.3</f>
        <v>1.7129484750640235E-12</v>
      </c>
      <c r="I4">
        <f t="shared" si="2"/>
        <v>1.7129484750640235E-16</v>
      </c>
    </row>
    <row r="5" spans="1:9" x14ac:dyDescent="0.4">
      <c r="A5">
        <v>2.2767315671879902</v>
      </c>
      <c r="B5">
        <v>-11.611554420682999</v>
      </c>
      <c r="C5">
        <f t="shared" si="0"/>
        <v>0.1891174342525207</v>
      </c>
      <c r="D5">
        <f t="shared" si="1"/>
        <v>2.4459387605331411E-12</v>
      </c>
      <c r="F5">
        <f>MAGIC!C5</f>
        <v>0.1891174342525207</v>
      </c>
      <c r="G5">
        <f>MAGIC!D5</f>
        <v>2.4459387605331411E-12</v>
      </c>
      <c r="H5">
        <f>MAGIC!D5*0.3</f>
        <v>7.3378162815994228E-13</v>
      </c>
      <c r="I5">
        <f t="shared" si="2"/>
        <v>7.3378162815994229E-17</v>
      </c>
    </row>
    <row r="6" spans="1:9" x14ac:dyDescent="0.4">
      <c r="A6">
        <v>2.4766677306096399</v>
      </c>
      <c r="B6">
        <v>-11.905872965208999</v>
      </c>
      <c r="C6">
        <f t="shared" si="0"/>
        <v>0.29968688016399508</v>
      </c>
      <c r="D6">
        <f t="shared" si="1"/>
        <v>1.2420155544659813E-12</v>
      </c>
      <c r="F6">
        <f>MAGIC!C6</f>
        <v>0.29968688016399508</v>
      </c>
      <c r="G6">
        <f>MAGIC!D6</f>
        <v>1.2420155544659813E-12</v>
      </c>
      <c r="H6">
        <f>MAGIC!D6*0.3</f>
        <v>3.7260466633979438E-13</v>
      </c>
      <c r="I6">
        <f t="shared" si="2"/>
        <v>3.7260466633979441E-17</v>
      </c>
    </row>
    <row r="7" spans="1:9" x14ac:dyDescent="0.4">
      <c r="A7">
        <v>2.6844557931694801</v>
      </c>
      <c r="B7">
        <v>-12.399010533035399</v>
      </c>
      <c r="C7">
        <f t="shared" si="0"/>
        <v>0.48356603961496031</v>
      </c>
      <c r="D7">
        <f t="shared" si="1"/>
        <v>3.9901522484462734E-13</v>
      </c>
      <c r="F7">
        <f>MAGIC!C7</f>
        <v>0.48356603961496031</v>
      </c>
      <c r="G7">
        <f>MAGIC!D7</f>
        <v>3.9901522484462734E-13</v>
      </c>
      <c r="H7">
        <f>MAGIC!D7*0.3</f>
        <v>1.197045674533882E-13</v>
      </c>
      <c r="I7">
        <f t="shared" si="2"/>
        <v>1.1970456745338821E-17</v>
      </c>
    </row>
    <row r="8" spans="1:9" x14ac:dyDescent="0.4">
      <c r="A8">
        <v>2.8737312480050998</v>
      </c>
      <c r="B8">
        <v>-12.744526013405601</v>
      </c>
      <c r="C8">
        <f t="shared" si="0"/>
        <v>0.74770665823971116</v>
      </c>
      <c r="D8">
        <f t="shared" si="1"/>
        <v>1.8008352646366844E-13</v>
      </c>
      <c r="F8">
        <f>MAGIC!C8</f>
        <v>0.74770665823971116</v>
      </c>
      <c r="G8">
        <f>MAGIC!D8</f>
        <v>1.8008352646366844E-13</v>
      </c>
      <c r="H8">
        <f>MAGIC!D8*0.3</f>
        <v>5.4025057939100529E-14</v>
      </c>
      <c r="I8">
        <f t="shared" si="2"/>
        <v>5.4025057939100536E-18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Fermi</vt:lpstr>
      <vt:lpstr>MAGIC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Yuchong Chen</dc:creator>
  <cp:lastModifiedBy>俞充 陈</cp:lastModifiedBy>
  <dcterms:created xsi:type="dcterms:W3CDTF">2015-06-05T18:19:34Z</dcterms:created>
  <dcterms:modified xsi:type="dcterms:W3CDTF">2024-09-04T07:16:33Z</dcterms:modified>
</cp:coreProperties>
</file>