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D:\GIT_CodeExamples\CodeExamples\GAT 315 Proj 1_b\"/>
    </mc:Choice>
  </mc:AlternateContent>
  <bookViews>
    <workbookView xWindow="0" yWindow="0" windowWidth="28800" windowHeight="12435" tabRatio="646" activeTab="2"/>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Final!$A$1:$H$16</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B22" i="9" l="1"/>
  <c r="H1" i="13"/>
  <c r="B3" i="13"/>
  <c r="B2" i="13"/>
  <c r="G1" i="4"/>
  <c r="G15" i="4"/>
  <c r="G22" i="4" s="1"/>
  <c r="G16" i="4"/>
  <c r="G17" i="4"/>
  <c r="G18" i="4"/>
  <c r="G19" i="4"/>
  <c r="G20" i="4"/>
  <c r="G21" i="4"/>
  <c r="F13" i="4"/>
  <c r="F12" i="4"/>
  <c r="F11" i="4"/>
  <c r="F10" i="4"/>
  <c r="F9" i="4"/>
  <c r="F8" i="4"/>
  <c r="F7" i="4"/>
  <c r="F6" i="4"/>
  <c r="E11" i="4"/>
  <c r="E9" i="4"/>
  <c r="E8" i="4"/>
  <c r="E7" i="4"/>
  <c r="E6" i="4"/>
  <c r="E22" i="9"/>
  <c r="E23" i="9" s="1"/>
  <c r="B18" i="9"/>
  <c r="E18" i="9" s="1"/>
  <c r="E19" i="9" s="1"/>
  <c r="B14" i="9"/>
  <c r="B13" i="9"/>
  <c r="B3" i="11"/>
  <c r="B2" i="11"/>
  <c r="B3" i="12"/>
  <c r="B2" i="12"/>
  <c r="B12" i="9" l="1"/>
  <c r="B3" i="4"/>
  <c r="B2" i="4"/>
  <c r="E12" i="4"/>
  <c r="E13" i="4"/>
  <c r="E10" i="4"/>
  <c r="G8" i="4"/>
  <c r="G7" i="4"/>
  <c r="G6" i="4"/>
  <c r="G2" i="4" l="1"/>
  <c r="G3" i="4" s="1"/>
  <c r="H1" i="11" l="1"/>
  <c r="E1" i="12"/>
  <c r="B7" i="9" s="1"/>
  <c r="F5" i="4" l="1"/>
  <c r="E5" i="4"/>
  <c r="E7" i="9" l="1"/>
  <c r="E8" i="9" s="1"/>
  <c r="B11" i="9"/>
  <c r="E11" i="9" s="1"/>
  <c r="E12" i="9" s="1"/>
  <c r="D3" i="9" l="1"/>
</calcChain>
</file>

<file path=xl/sharedStrings.xml><?xml version="1.0" encoding="utf-8"?>
<sst xmlns="http://schemas.openxmlformats.org/spreadsheetml/2006/main" count="667" uniqueCount="344">
  <si>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</si>
  <si>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</si>
  <si>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</si>
  <si>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</si>
  <si>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</si>
  <si>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</si>
  <si>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</si>
  <si>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</si>
  <si>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</si>
  <si>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</si>
  <si>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</si>
  <si>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</si>
  <si>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</si>
  <si>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</si>
  <si>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</si>
  <si>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</si>
  <si>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</si>
  <si>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</si>
  <si>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</si>
  <si>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</si>
  <si>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</si>
  <si>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</si>
  <si>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</si>
  <si>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</si>
  <si>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</si>
  <si>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</si>
  <si>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</si>
  <si>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</si>
  <si>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</si>
  <si>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</si>
  <si>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</si>
  <si>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</si>
  <si>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</si>
  <si>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</si>
  <si>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</si>
  <si>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</si>
  <si>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</si>
  <si>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</si>
  <si>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</si>
  <si>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</si>
  <si>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</si>
  <si>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</si>
  <si>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</si>
  <si>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</si>
  <si>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</si>
  <si>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</si>
  <si>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</si>
  <si>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</si>
  <si>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</si>
  <si>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</si>
  <si>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</si>
  <si>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</si>
  <si>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</si>
  <si>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</si>
  <si>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</si>
  <si>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</si>
  <si>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</si>
  <si>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</si>
  <si>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</si>
  <si>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</si>
  <si>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</si>
  <si>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</si>
  <si>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</si>
  <si>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</si>
  <si>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</si>
  <si>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</si>
  <si>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</si>
  <si>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</si>
  <si>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</si>
  <si>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</si>
  <si>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</si>
  <si>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</si>
  <si>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</si>
  <si>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</si>
  <si>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</si>
  <si>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</si>
  <si>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</si>
  <si>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</si>
  <si>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</si>
  <si>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</si>
  <si>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</si>
  <si>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</si>
  <si>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</si>
  <si>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</si>
  <si>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scheme val="minor"/>
      </rPr>
      <t>must</t>
    </r>
    <r>
      <rPr>
        <sz val="10"/>
        <color rgb="FF000000"/>
        <rFont val="Calibri"/>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</si>
  <si>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</si>
  <si>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scheme val="minor"/>
      </rPr>
      <t xml:space="preserve">Note: A Main Menu is </t>
    </r>
    <r>
      <rPr>
        <b/>
        <u/>
        <sz val="10"/>
        <color rgb="FF000000"/>
        <rFont val="Calibri"/>
        <family val="2"/>
        <scheme val="minor"/>
      </rPr>
      <t>not</t>
    </r>
    <r>
      <rPr>
        <b/>
        <sz val="10"/>
        <color rgb="FF000000"/>
        <rFont val="Calibri"/>
        <scheme val="minor"/>
      </rPr>
      <t xml:space="preserve"> required in any way. </t>
    </r>
    <r>
      <rPr>
        <sz val="10"/>
        <color rgb="FF000000"/>
        <rFont val="Calibri"/>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</si>
  <si>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scheme val="minor"/>
      </rPr>
      <t>not</t>
    </r>
    <r>
      <rPr>
        <sz val="10"/>
        <color rgb="FF000000"/>
        <rFont val="Calibri"/>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</si>
  <si>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</si>
  <si>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</si>
  <si>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</si>
  <si>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</si>
  <si>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</si>
  <si>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</si>
  <si>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</si>
  <si>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</si>
  <si>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</si>
  <si>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</si>
  <si>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</si>
  <si>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</si>
  <si>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</si>
  <si>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</si>
  <si>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</si>
  <si>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</si>
  <si>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</si>
  <si>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</si>
  <si>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</si>
  <si>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</si>
  <si>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</si>
  <si>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</si>
  <si>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</si>
  <si>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</si>
  <si>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</si>
  <si>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</si>
  <si>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</si>
  <si>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</si>
  <si>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</si>
  <si>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</si>
  <si>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</si>
  <si>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</si>
  <si>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</si>
  <si>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</si>
  <si>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</si>
  <si>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</si>
  <si>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</si>
  <si>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</si>
  <si>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</si>
  <si>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</si>
  <si>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</si>
  <si>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</si>
  <si>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</si>
  <si>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</si>
  <si>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</si>
  <si>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</si>
  <si>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</si>
  <si>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</si>
  <si>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</si>
  <si>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</si>
  <si>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</si>
  <si>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</si>
  <si>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</si>
  <si>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</si>
  <si>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</si>
  <si>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</si>
  <si>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</si>
  <si>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</si>
  <si>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</si>
  <si>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</si>
  <si>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</si>
  <si>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</si>
  <si>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</si>
  <si>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</si>
  <si>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</si>
  <si>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</si>
  <si>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</si>
  <si>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</si>
  <si>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</si>
  <si>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</si>
  <si>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</si>
  <si>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</si>
  <si>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</si>
  <si>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</si>
  <si>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</si>
  <si>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</si>
  <si>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</si>
  <si>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</si>
  <si>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</si>
  <si>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</si>
  <si>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</si>
  <si>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</si>
  <si>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</si>
  <si>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</si>
  <si>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</si>
  <si>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</si>
  <si>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</si>
  <si>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</si>
  <si>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</si>
  <si>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</si>
  <si>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</si>
  <si>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r>
      <t xml:space="preserve">Notes
</t>
    </r>
    <r>
      <rPr>
        <i/>
        <sz val="11"/>
        <color rgb="FF000000"/>
        <rFont val="Calibri"/>
        <family val="2"/>
      </rPr>
      <t>(about controls, bugs, tips, etc.)</t>
    </r>
  </si>
  <si>
    <t>File or folder is named incorrectly, submission email is incorrect, has extra files in the base folder (like thumbs.db), etc.</t>
  </si>
  <si>
    <t>Game is submitted to the wrong location, no submission email sent, file content is incorrect,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</si>
  <si>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</si>
  <si>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Replace lastname with your last name.</t>
    </r>
  </si>
  <si>
    <r>
      <rPr>
        <b/>
        <sz val="10"/>
        <color rgb="FF000000"/>
        <rFont val="Calibri"/>
        <scheme val="minor"/>
      </rPr>
      <t>Submit to Moodle or Class Folder:</t>
    </r>
    <r>
      <rPr>
        <sz val="10"/>
        <color rgb="FF000000"/>
        <rFont val="Calibri"/>
        <scheme val="minor"/>
      </rPr>
      <t xml:space="preserve"> Your entire submission must be uploaded to Moodle or to your Submit folder on the Class drive. </t>
    </r>
    <r>
      <rPr>
        <b/>
        <sz val="10"/>
        <color rgb="FF000000"/>
        <rFont val="Calibri"/>
        <scheme val="minor"/>
      </rPr>
      <t xml:space="preserve"> </t>
    </r>
    <r>
      <rPr>
        <sz val="10"/>
        <color rgb="FF000000"/>
        <rFont val="Calibri"/>
        <scheme val="minor"/>
      </rPr>
      <t xml:space="preserve">If you use the class drive, your submission must be in a folder named "Project3_gamename". </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</si>
  <si>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your instructor</t>
    </r>
    <r>
      <rPr>
        <sz val="10"/>
        <color theme="1"/>
        <rFont val="Calibri"/>
        <scheme val="minor"/>
      </rPr>
      <t xml:space="preserve"> with the following subject line “GAT315 </t>
    </r>
    <r>
      <rPr>
        <b/>
        <sz val="10"/>
        <color theme="1"/>
        <rFont val="Calibri"/>
        <scheme val="minor"/>
      </rPr>
      <t>gamename</t>
    </r>
    <r>
      <rPr>
        <sz val="10"/>
        <color theme="1"/>
        <rFont val="Calibri"/>
        <scheme val="minor"/>
      </rPr>
      <t xml:space="preserve"> Submitted".</t>
    </r>
  </si>
  <si>
    <r>
      <t>lastname</t>
    </r>
    <r>
      <rPr>
        <sz val="10"/>
        <color rgb="FF000000"/>
        <rFont val="Calibri"/>
        <scheme val="minor"/>
      </rPr>
      <t>_project1_</t>
    </r>
    <r>
      <rPr>
        <b/>
        <sz val="10"/>
        <color rgb="FF000000"/>
        <rFont val="Calibri"/>
        <scheme val="minor"/>
      </rPr>
      <t>gamename</t>
    </r>
    <r>
      <rPr>
        <sz val="10"/>
        <color rgb="FF000000"/>
        <rFont val="Calibri"/>
        <scheme val="minor"/>
      </rPr>
      <t>_rubric.xlsx</t>
    </r>
  </si>
  <si>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scheme val="minor"/>
      </rPr>
      <t>Do not convert this file into an OpenOffice spreadsheet (or any other format) and do not edit it any way (except to fill in the data for your game).</t>
    </r>
  </si>
  <si>
    <r>
      <t>lastname</t>
    </r>
    <r>
      <rPr>
        <sz val="10"/>
        <color rgb="FF000000"/>
        <rFont val="Calibri"/>
        <scheme val="minor"/>
      </rPr>
      <t>_project1_</t>
    </r>
    <r>
      <rPr>
        <b/>
        <sz val="10"/>
        <color rgb="FF000000"/>
        <rFont val="Calibri"/>
        <scheme val="minor"/>
      </rPr>
      <t>gamename</t>
    </r>
    <r>
      <rPr>
        <sz val="10"/>
        <color rgb="FF000000"/>
        <rFont val="Calibri"/>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</si>
  <si>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scheme val="minor"/>
      </rPr>
      <t>Make sure you test the installer.</t>
    </r>
    <r>
      <rPr>
        <sz val="10"/>
        <color rgb="FF000000"/>
        <rFont val="Calibri"/>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</si>
  <si>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r>
      <t>lastname</t>
    </r>
    <r>
      <rPr>
        <sz val="10"/>
        <color rgb="FF000000"/>
        <rFont val="Calibri"/>
        <scheme val="minor"/>
      </rPr>
      <t>_project1_</t>
    </r>
    <r>
      <rPr>
        <b/>
        <sz val="10"/>
        <color rgb="FF000000"/>
        <rFont val="Calibri"/>
        <scheme val="minor"/>
      </rPr>
      <t>gamename</t>
    </r>
    <r>
      <rPr>
        <sz val="10"/>
        <color rgb="FF000000"/>
        <rFont val="Calibri"/>
        <scheme val="minor"/>
      </rPr>
      <t>_source.zip</t>
    </r>
  </si>
  <si>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</si>
  <si>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</si>
  <si>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</si>
  <si>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</si>
  <si>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</si>
  <si>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</si>
  <si>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</si>
  <si>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</si>
  <si>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</si>
  <si>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</si>
  <si>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</si>
  <si>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</si>
  <si>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</si>
  <si>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</si>
  <si>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</si>
  <si>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</si>
  <si>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</si>
  <si>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</si>
  <si>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</si>
  <si>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</si>
  <si>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user experience is slick, with tightly tuned controls, strong teaching of the player, and the user interface enhances the core engagement type in a significant way.</t>
  </si>
  <si>
    <t>The game's user experience is solid throughout, or even occasionally noteworthy, good controls, has good teaching of the player, is generally intuitive to play, and enhances the core engagement type.</t>
  </si>
  <si>
    <t>The game's user experience is serviceable with mostly solid controls, generally the game controls are taught to and understood by the player, and the user interface is generally correctly interpreted and/or learnable with minimal effort.</t>
  </si>
  <si>
    <t>The game's user experience is marginal, with uneven or weak controls, portions of the game are not taught to the player, has aspects of the interface that detract from the experience, and/or the game is not fully understood.</t>
  </si>
  <si>
    <t>The user experience is poor with difficult to use controls, poor teaching of the player, a jarring/confusing interface, and/or how to play is not understood such that it detracts from the game experience in a significant way.</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</si>
  <si>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</si>
  <si>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</si>
  <si>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</si>
  <si>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</si>
  <si>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</si>
  <si>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</si>
  <si>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</si>
  <si>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</si>
  <si>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</si>
  <si>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</si>
  <si>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</si>
  <si>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</si>
  <si>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</si>
  <si>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</si>
  <si>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</si>
  <si>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</si>
  <si>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</si>
  <si>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</si>
  <si>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</si>
  <si>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</si>
  <si>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</si>
  <si>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</si>
  <si>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</si>
  <si>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</si>
  <si>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</si>
  <si>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</si>
  <si>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</si>
  <si>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</si>
  <si>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</si>
  <si>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</si>
  <si>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</si>
  <si>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</si>
  <si>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</si>
  <si>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</si>
  <si>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</si>
  <si>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</si>
  <si>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</si>
  <si>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</si>
  <si>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</si>
  <si>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</si>
  <si>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</si>
  <si>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</si>
  <si>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</si>
  <si>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</si>
  <si>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</si>
  <si>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</si>
  <si>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</si>
  <si>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</si>
  <si>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</si>
  <si>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</si>
  <si>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</si>
  <si>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</si>
  <si>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</si>
  <si>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</si>
  <si>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</si>
  <si>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</si>
  <si>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</si>
  <si>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</si>
  <si>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</si>
  <si>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</si>
  <si>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</si>
  <si>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</si>
  <si>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</si>
  <si>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</si>
  <si>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</si>
  <si>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</si>
  <si>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</si>
  <si>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Menus and HUD are not sloppy, stretched, clipped, etc. All text and symbols are clearly readable and centered/aligned appropriatedly. Text must be sans-serif fonts and be large, bold, and game-like, not thin and small normal fonts.</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</si>
  <si>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</si>
  <si>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</si>
  <si>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</si>
  <si>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</si>
  <si>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</si>
  <si>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</si>
  <si>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</si>
  <si>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</si>
  <si>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</si>
  <si>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</si>
  <si>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</si>
  <si>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</si>
  <si>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</si>
  <si>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</si>
  <si>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</si>
  <si>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</si>
  <si>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</si>
  <si>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</si>
  <si>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</si>
  <si>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</si>
  <si>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</si>
  <si>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</si>
  <si>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</si>
  <si>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</si>
  <si>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</si>
  <si>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</si>
  <si>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</si>
  <si>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</si>
  <si>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</si>
  <si>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</si>
  <si>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</si>
  <si>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</si>
  <si>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</si>
  <si>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</si>
  <si>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</si>
  <si>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</si>
  <si>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</si>
  <si>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</si>
  <si>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</si>
  <si>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Late submission of the prototype is 50% off if delivered before the final project is due, or 0% if submitted after the final project is due. This same penalty will apply to the final project.</t>
  </si>
  <si>
    <t>GAT 315 Participation Assessment</t>
  </si>
  <si>
    <t>Peer Review 1</t>
  </si>
  <si>
    <t>Peer Reviews</t>
  </si>
  <si>
    <t>&lt;Person 1&gt;</t>
  </si>
  <si>
    <t>&lt;Person 3&gt;</t>
  </si>
  <si>
    <t>&lt;Person 2&gt;</t>
  </si>
  <si>
    <t>Classroom Participation</t>
  </si>
  <si>
    <t>Poor classroom participation</t>
  </si>
  <si>
    <t>Marginal classroom participation</t>
  </si>
  <si>
    <t>&lt;Person 4&gt;</t>
  </si>
  <si>
    <t>Quality Rating</t>
  </si>
  <si>
    <t>Peer Rating</t>
  </si>
  <si>
    <t>Peer Review 2</t>
  </si>
  <si>
    <t>Peer Review 3</t>
  </si>
  <si>
    <t>Peer Review 4</t>
  </si>
  <si>
    <t>Christopher Christensen</t>
  </si>
  <si>
    <t>RabbleRots</t>
  </si>
  <si>
    <t>GAT 315-A</t>
  </si>
  <si>
    <t>Spring 2016</t>
  </si>
  <si>
    <t>Dual-Controller Co-op Mech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</si>
</sst>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9">
    <font>
      <sz val="12"/>
      <color theme="1"/>
      <name val="Calibri"/>
      <family val="2"/>
      <scheme val="minor"/>
    </font>
    <font>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i/>
      <sz val="10"/>
      <color rgb="FF000000"/>
      <name val="Calibri"/>
      <scheme val="minor"/>
    </font>
    <font>
      <b/>
      <i/>
      <sz val="10"/>
      <color rgb="FFFF0000"/>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0"/>
      <color rgb="FF000000"/>
      <name val="Calibri"/>
      <family val="2"/>
      <scheme val="minor"/>
    </font>
    <font>
      <b/>
      <u/>
      <sz val="10"/>
      <color rgb="FF000000"/>
      <name val="Calibri"/>
      <family val="2"/>
      <scheme val="minor"/>
    </font>
    <font>
      <b/>
      <sz val="10"/>
      <color theme="1"/>
      <name val="Calibri"/>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s>
  <fills count="2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9" fillId="8" borderId="27" applyNumberFormat="0" applyAlignment="0" applyProtection="0"/>
    <xf numFmtId="0" fontId="27" fillId="0" borderId="0"/>
    <xf numFmtId="9" fontId="27" fillId="0" borderId="0" applyFont="0" applyFill="0" applyBorder="0" applyAlignment="0" applyProtection="0"/>
    <xf numFmtId="9" fontId="26" fillId="0" borderId="0" applyFont="0" applyFill="0" applyBorder="0" applyAlignment="0" applyProtection="0"/>
  </cellStyleXfs>
  <cellXfs count="245">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2" fillId="9" borderId="28" xfId="0" applyFont="1" applyFill="1" applyBorder="1" applyAlignment="1">
      <alignment vertical="top"/>
    </xf>
    <xf numFmtId="0" fontId="24" fillId="9" borderId="28" xfId="0" applyFont="1" applyFill="1" applyBorder="1"/>
    <xf numFmtId="0" fontId="22" fillId="9" borderId="28" xfId="0" applyFont="1" applyFill="1" applyBorder="1" applyAlignment="1">
      <alignment vertical="top" wrapText="1"/>
    </xf>
    <xf numFmtId="0" fontId="27" fillId="0" borderId="0" xfId="646"/>
    <xf numFmtId="0" fontId="28" fillId="0" borderId="0" xfId="646" applyFont="1" applyAlignment="1">
      <alignment vertical="center"/>
    </xf>
    <xf numFmtId="0" fontId="27" fillId="0" borderId="0" xfId="646" applyAlignment="1"/>
    <xf numFmtId="9" fontId="0" fillId="0" borderId="21" xfId="647" applyFont="1" applyBorder="1"/>
    <xf numFmtId="0" fontId="27" fillId="0" borderId="19" xfId="646" applyBorder="1"/>
    <xf numFmtId="9" fontId="0" fillId="0" borderId="25" xfId="647" applyFont="1" applyBorder="1"/>
    <xf numFmtId="0" fontId="27" fillId="0" borderId="22" xfId="646" applyBorder="1"/>
    <xf numFmtId="9" fontId="0" fillId="0" borderId="30" xfId="647" applyFont="1" applyBorder="1"/>
    <xf numFmtId="0" fontId="27" fillId="0" borderId="31" xfId="646" applyBorder="1"/>
    <xf numFmtId="9" fontId="29" fillId="0" borderId="32" xfId="647" applyFont="1" applyBorder="1"/>
    <xf numFmtId="0" fontId="29" fillId="0" borderId="32" xfId="646" applyFont="1" applyBorder="1"/>
    <xf numFmtId="0" fontId="30" fillId="11" borderId="32" xfId="646" applyFont="1" applyFill="1" applyBorder="1" applyAlignment="1">
      <alignment horizontal="center" vertical="center"/>
    </xf>
    <xf numFmtId="0" fontId="29" fillId="13" borderId="32" xfId="646" applyFont="1" applyFill="1" applyBorder="1" applyAlignment="1">
      <alignment vertical="top" wrapText="1"/>
    </xf>
    <xf numFmtId="0" fontId="29" fillId="14" borderId="32" xfId="646" applyFont="1" applyFill="1" applyBorder="1" applyAlignment="1">
      <alignment vertical="top" wrapText="1"/>
    </xf>
    <xf numFmtId="0" fontId="26" fillId="0" borderId="0" xfId="646" applyFont="1"/>
    <xf numFmtId="0" fontId="25" fillId="10" borderId="0" xfId="646" applyFont="1" applyFill="1" applyAlignment="1">
      <alignment horizontal="center"/>
    </xf>
    <xf numFmtId="0" fontId="25" fillId="10" borderId="0" xfId="646" applyFont="1" applyFill="1" applyBorder="1" applyAlignment="1">
      <alignment horizontal="left" vertical="center"/>
    </xf>
    <xf numFmtId="0" fontId="29" fillId="0" borderId="0" xfId="646" applyFont="1" applyBorder="1"/>
    <xf numFmtId="9" fontId="29" fillId="0" borderId="0" xfId="646" applyNumberFormat="1" applyFont="1" applyBorder="1"/>
    <xf numFmtId="0" fontId="29" fillId="0" borderId="0" xfId="646" applyFont="1" applyBorder="1" applyAlignment="1">
      <alignment vertical="top" wrapText="1"/>
    </xf>
    <xf numFmtId="0" fontId="30" fillId="0" borderId="0" xfId="646" applyFont="1" applyFill="1" applyBorder="1" applyAlignment="1">
      <alignment horizontal="center" vertical="center"/>
    </xf>
    <xf numFmtId="9" fontId="29" fillId="0" borderId="32" xfId="646" applyNumberFormat="1" applyFont="1" applyBorder="1"/>
    <xf numFmtId="0" fontId="29" fillId="0" borderId="32" xfId="646" applyFont="1" applyBorder="1" applyAlignment="1">
      <alignment vertical="top" wrapText="1"/>
    </xf>
    <xf numFmtId="0" fontId="27" fillId="0" borderId="0" xfId="646" applyFont="1"/>
    <xf numFmtId="0" fontId="31" fillId="10" borderId="0" xfId="646" applyFont="1" applyFill="1" applyAlignment="1">
      <alignment horizontal="center"/>
    </xf>
    <xf numFmtId="0" fontId="31" fillId="10" borderId="37" xfId="646" applyFont="1" applyFill="1" applyBorder="1" applyAlignment="1">
      <alignment horizontal="center"/>
    </xf>
    <xf numFmtId="9" fontId="26" fillId="0" borderId="36" xfId="647" applyFont="1" applyBorder="1"/>
    <xf numFmtId="0" fontId="26" fillId="0" borderId="36" xfId="646" applyFont="1" applyBorder="1"/>
    <xf numFmtId="9" fontId="26" fillId="0" borderId="0" xfId="647" applyFont="1"/>
    <xf numFmtId="0" fontId="32" fillId="0" borderId="0" xfId="646" applyFont="1"/>
    <xf numFmtId="9" fontId="33" fillId="0" borderId="0" xfId="647" applyFont="1"/>
    <xf numFmtId="0" fontId="33" fillId="0" borderId="0" xfId="646" applyFont="1"/>
    <xf numFmtId="0" fontId="29" fillId="12" borderId="32" xfId="646" applyFont="1" applyFill="1" applyBorder="1"/>
    <xf numFmtId="0" fontId="27" fillId="0" borderId="0" xfId="646" applyBorder="1"/>
    <xf numFmtId="9" fontId="0" fillId="0" borderId="0" xfId="647" applyFont="1" applyBorder="1"/>
    <xf numFmtId="0" fontId="28" fillId="0" borderId="0" xfId="646" applyFont="1" applyBorder="1" applyAlignment="1">
      <alignment vertical="center"/>
    </xf>
    <xf numFmtId="0" fontId="27"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4" fillId="15" borderId="8" xfId="0" applyFont="1" applyFill="1" applyBorder="1" applyAlignment="1">
      <alignment horizontal="left" vertical="center"/>
    </xf>
    <xf numFmtId="0" fontId="0" fillId="0" borderId="0" xfId="0" applyFill="1" applyAlignment="1">
      <alignment vertical="center"/>
    </xf>
    <xf numFmtId="0" fontId="34"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4"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5" fillId="23" borderId="0" xfId="646" applyFont="1" applyFill="1" applyAlignment="1">
      <alignment horizontal="center"/>
    </xf>
    <xf numFmtId="0" fontId="25" fillId="23" borderId="0" xfId="646" applyFont="1" applyFill="1" applyBorder="1" applyAlignment="1">
      <alignment horizontal="left" vertical="center"/>
    </xf>
    <xf numFmtId="0" fontId="25" fillId="10" borderId="36" xfId="646" applyFont="1" applyFill="1" applyBorder="1" applyAlignment="1">
      <alignment horizontal="left"/>
    </xf>
    <xf numFmtId="0" fontId="29" fillId="0" borderId="33" xfId="646" applyFont="1" applyFill="1" applyBorder="1" applyAlignment="1">
      <alignment horizontal="left" vertical="top" wrapText="1"/>
    </xf>
    <xf numFmtId="0" fontId="29" fillId="0" borderId="34" xfId="646" applyFont="1" applyFill="1" applyBorder="1" applyAlignment="1">
      <alignment horizontal="left" vertical="top" wrapText="1"/>
    </xf>
    <xf numFmtId="0" fontId="29" fillId="0" borderId="35" xfId="646" applyFont="1" applyFill="1" applyBorder="1" applyAlignment="1">
      <alignment horizontal="left" vertical="top" wrapText="1"/>
    </xf>
    <xf numFmtId="9" fontId="29" fillId="0" borderId="0" xfId="647" applyFont="1" applyBorder="1"/>
    <xf numFmtId="0" fontId="29" fillId="0" borderId="36" xfId="646" applyFont="1" applyFill="1" applyBorder="1" applyAlignment="1">
      <alignment horizontal="center" vertical="top" wrapText="1"/>
    </xf>
    <xf numFmtId="0" fontId="29" fillId="0" borderId="0" xfId="646" applyFont="1" applyFill="1" applyBorder="1" applyAlignment="1">
      <alignment horizontal="center" vertical="top" wrapText="1"/>
    </xf>
    <xf numFmtId="0" fontId="29" fillId="0" borderId="32" xfId="646" applyFont="1" applyFill="1" applyBorder="1" applyAlignment="1">
      <alignment vertical="top" wrapText="1"/>
    </xf>
    <xf numFmtId="0" fontId="35" fillId="2" borderId="4" xfId="0" applyFont="1" applyFill="1" applyBorder="1" applyAlignment="1">
      <alignment horizontal="center" vertical="top" wrapText="1"/>
    </xf>
    <xf numFmtId="0" fontId="34" fillId="10" borderId="24" xfId="0" applyFont="1" applyFill="1" applyBorder="1" applyAlignment="1">
      <alignment horizontal="center" vertical="top" wrapText="1"/>
    </xf>
    <xf numFmtId="0" fontId="34" fillId="10" borderId="23" xfId="0" applyFont="1" applyFill="1" applyBorder="1" applyAlignment="1">
      <alignment horizontal="center" vertical="top" wrapText="1"/>
    </xf>
    <xf numFmtId="165" fontId="4" fillId="17" borderId="18" xfId="0" applyNumberFormat="1" applyFont="1" applyFill="1" applyBorder="1" applyAlignment="1">
      <alignment horizontal="center" vertical="top" wrapText="1"/>
    </xf>
    <xf numFmtId="165" fontId="4" fillId="4" borderId="18" xfId="0" applyNumberFormat="1" applyFont="1" applyFill="1" applyBorder="1" applyAlignment="1">
      <alignment horizontal="center" vertical="top" wrapText="1"/>
    </xf>
    <xf numFmtId="165" fontId="4" fillId="4" borderId="39" xfId="0" applyNumberFormat="1" applyFont="1" applyFill="1" applyBorder="1" applyAlignment="1">
      <alignment horizontal="center" vertical="top" wrapText="1"/>
    </xf>
    <xf numFmtId="0" fontId="16" fillId="17" borderId="26"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8" xfId="0" applyFont="1" applyFill="1" applyBorder="1" applyAlignment="1">
      <alignment horizontal="left" vertical="top" wrapText="1"/>
    </xf>
    <xf numFmtId="0" fontId="36" fillId="11" borderId="24" xfId="0" applyFont="1" applyFill="1" applyBorder="1" applyAlignment="1">
      <alignment horizontal="center" vertical="top" wrapText="1"/>
    </xf>
    <xf numFmtId="0" fontId="36" fillId="11" borderId="23" xfId="0" applyFont="1" applyFill="1" applyBorder="1" applyAlignment="1">
      <alignment horizontal="center" vertical="top" wrapText="1"/>
    </xf>
    <xf numFmtId="0" fontId="36" fillId="11" borderId="4" xfId="0" applyFont="1" applyFill="1" applyBorder="1" applyAlignment="1">
      <alignment horizontal="center" vertical="top" wrapText="1"/>
    </xf>
    <xf numFmtId="0" fontId="36" fillId="11" borderId="2" xfId="0" applyFont="1" applyFill="1" applyBorder="1" applyAlignment="1">
      <alignment horizontal="center" vertical="top" wrapText="1"/>
    </xf>
    <xf numFmtId="9" fontId="4" fillId="3" borderId="19"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5" fillId="2" borderId="1" xfId="0" applyFont="1" applyFill="1" applyBorder="1" applyAlignment="1">
      <alignment horizontal="center" vertical="top" wrapText="1"/>
    </xf>
    <xf numFmtId="9" fontId="26" fillId="0" borderId="0" xfId="648" applyFont="1"/>
    <xf numFmtId="9" fontId="0" fillId="0" borderId="36" xfId="647" applyFont="1" applyBorder="1"/>
    <xf numFmtId="0" fontId="0" fillId="0" borderId="0" xfId="646" applyFont="1"/>
    <xf numFmtId="0" fontId="35" fillId="2" borderId="2" xfId="0" applyFont="1" applyFill="1" applyBorder="1" applyAlignment="1">
      <alignment horizontal="center" vertical="top" wrapText="1"/>
    </xf>
    <xf numFmtId="0" fontId="16" fillId="3" borderId="26" xfId="0" applyFont="1" applyFill="1" applyBorder="1" applyAlignment="1">
      <alignment horizontal="left" vertical="top" wrapText="1"/>
    </xf>
    <xf numFmtId="0" fontId="36" fillId="22" borderId="24" xfId="0" applyFont="1" applyFill="1" applyBorder="1" applyAlignment="1">
      <alignment horizontal="center" vertical="top" wrapText="1"/>
    </xf>
    <xf numFmtId="0" fontId="36" fillId="22" borderId="23" xfId="0" applyFont="1" applyFill="1" applyBorder="1" applyAlignment="1">
      <alignment horizontal="center" vertical="top" wrapText="1"/>
    </xf>
    <xf numFmtId="0" fontId="36" fillId="22" borderId="4" xfId="0" applyFont="1" applyFill="1" applyBorder="1" applyAlignment="1">
      <alignment horizontal="center" vertical="top" wrapText="1"/>
    </xf>
    <xf numFmtId="0" fontId="36"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8"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21"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6" xfId="0" applyFont="1" applyFill="1" applyBorder="1" applyAlignment="1">
      <alignment horizontal="left" vertical="top" wrapText="1"/>
    </xf>
    <xf numFmtId="9" fontId="4" fillId="4" borderId="18" xfId="0" applyNumberFormat="1" applyFont="1" applyFill="1" applyBorder="1" applyAlignment="1">
      <alignment horizontal="center"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0" fontId="19" fillId="8" borderId="27" xfId="645" applyAlignment="1">
      <alignment horizontal="left"/>
    </xf>
    <xf numFmtId="0" fontId="19" fillId="8" borderId="27" xfId="645" applyAlignment="1">
      <alignment horizontal="center"/>
    </xf>
    <xf numFmtId="0" fontId="24" fillId="9" borderId="28" xfId="0" applyFont="1" applyFill="1" applyBorder="1" applyAlignment="1">
      <alignment horizontal="left" vertical="center" wrapText="1"/>
    </xf>
    <xf numFmtId="0" fontId="23" fillId="8" borderId="27" xfId="645" applyFont="1" applyAlignment="1">
      <alignment horizontal="center" vertical="center"/>
    </xf>
    <xf numFmtId="0" fontId="19" fillId="8" borderId="27" xfId="645"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16" xfId="0" applyFont="1" applyBorder="1" applyAlignment="1">
      <alignment vertical="center" wrapText="1"/>
    </xf>
    <xf numFmtId="0" fontId="1" fillId="0" borderId="29" xfId="0" applyFont="1" applyBorder="1" applyAlignment="1">
      <alignment vertical="center" wrapText="1"/>
    </xf>
    <xf numFmtId="0" fontId="1" fillId="0" borderId="17" xfId="0" applyFont="1" applyBorder="1" applyAlignment="1">
      <alignmen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38" fillId="3" borderId="11" xfId="0" applyFont="1" applyFill="1" applyBorder="1" applyAlignment="1">
      <alignment horizontal="left" vertical="center" wrapText="1"/>
    </xf>
    <xf numFmtId="0" fontId="38" fillId="3" borderId="12" xfId="0" applyFont="1" applyFill="1" applyBorder="1" applyAlignment="1">
      <alignment horizontal="left" vertical="center" wrapText="1"/>
    </xf>
    <xf numFmtId="0" fontId="38" fillId="3" borderId="8" xfId="0" applyFont="1" applyFill="1" applyBorder="1" applyAlignment="1">
      <alignment horizontal="left" vertical="center" wrapText="1"/>
    </xf>
    <xf numFmtId="0" fontId="38" fillId="3" borderId="10" xfId="0" applyFont="1" applyFill="1" applyBorder="1" applyAlignment="1">
      <alignment horizontal="left" vertical="center"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35" fillId="2" borderId="2" xfId="0"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29" fillId="12" borderId="35" xfId="646" applyFont="1" applyFill="1" applyBorder="1" applyAlignment="1"/>
    <xf numFmtId="0" fontId="29" fillId="12" borderId="34" xfId="646" applyFont="1" applyFill="1" applyBorder="1" applyAlignment="1"/>
    <xf numFmtId="0" fontId="29" fillId="12" borderId="33" xfId="646" applyFont="1" applyFill="1" applyBorder="1" applyAlignment="1"/>
    <xf numFmtId="0" fontId="29" fillId="0" borderId="35" xfId="646" applyFont="1" applyBorder="1" applyAlignment="1"/>
    <xf numFmtId="0" fontId="29" fillId="0" borderId="34" xfId="646" applyFont="1" applyBorder="1" applyAlignment="1"/>
    <xf numFmtId="0" fontId="29" fillId="0" borderId="33" xfId="646" applyFont="1" applyBorder="1" applyAlignment="1"/>
    <xf numFmtId="0" fontId="25" fillId="10" borderId="36" xfId="646" applyFont="1" applyFill="1" applyBorder="1" applyAlignment="1"/>
    <xf numFmtId="0" fontId="29" fillId="12" borderId="35" xfId="646" applyFont="1" applyFill="1" applyBorder="1" applyAlignment="1">
      <alignment vertical="top" wrapText="1"/>
    </xf>
    <xf numFmtId="0" fontId="29" fillId="12" borderId="34" xfId="646" applyFont="1" applyFill="1" applyBorder="1" applyAlignment="1">
      <alignment vertical="top" wrapText="1"/>
    </xf>
    <xf numFmtId="0" fontId="29" fillId="12" borderId="33" xfId="646" applyFont="1" applyFill="1" applyBorder="1" applyAlignment="1">
      <alignment vertical="top" wrapText="1"/>
    </xf>
    <xf numFmtId="0" fontId="29" fillId="0" borderId="35" xfId="646" applyFont="1" applyFill="1" applyBorder="1" applyAlignment="1">
      <alignment horizontal="center" vertical="top" wrapText="1"/>
    </xf>
    <xf numFmtId="0" fontId="29" fillId="0" borderId="34" xfId="646" applyFont="1" applyFill="1" applyBorder="1" applyAlignment="1">
      <alignment horizontal="center" vertical="top" wrapText="1"/>
    </xf>
    <xf numFmtId="0" fontId="29" fillId="0" borderId="33" xfId="646" applyFont="1" applyFill="1" applyBorder="1" applyAlignment="1">
      <alignment horizontal="center" vertical="top" wrapText="1"/>
    </xf>
    <xf numFmtId="0" fontId="29" fillId="0" borderId="35" xfId="646" applyFont="1" applyFill="1" applyBorder="1" applyAlignment="1"/>
    <xf numFmtId="0" fontId="29" fillId="0" borderId="34" xfId="646" applyFont="1" applyFill="1" applyBorder="1" applyAlignment="1"/>
    <xf numFmtId="0" fontId="29" fillId="0" borderId="33" xfId="646" applyFont="1" applyFill="1" applyBorder="1" applyAlignment="1"/>
    <xf numFmtId="0" fontId="25" fillId="23" borderId="36" xfId="646" applyFont="1" applyFill="1" applyBorder="1" applyAlignment="1">
      <alignment horizontal="left"/>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37" fillId="4" borderId="20"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9" fontId="14" fillId="0" borderId="8" xfId="0" applyNumberFormat="1" applyFont="1" applyBorder="1" applyAlignment="1">
      <alignment horizontal="center" vertical="top" wrapText="1"/>
    </xf>
    <xf numFmtId="9" fontId="14" fillId="0" borderId="10" xfId="0" applyNumberFormat="1" applyFont="1" applyBorder="1" applyAlignment="1">
      <alignment horizontal="center" vertical="top" wrapText="1"/>
    </xf>
    <xf numFmtId="0" fontId="2" fillId="2" borderId="1"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7" borderId="1" xfId="0" applyFont="1" applyFill="1" applyBorder="1" applyAlignment="1">
      <alignment horizontal="center" vertical="top" wrapText="1"/>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97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7" sqref="B7:F7"/>
    </sheetView>
  </sheetViews>
  <sheetFormatPr defaultColWidth="10.875" defaultRowHeight="15.75"/>
  <cols>
    <col min="1" max="1" width="35.5" style="10" customWidth="1"/>
    <col min="2" max="2" width="12.625" style="10" customWidth="1"/>
    <col min="3" max="3" width="6.125" style="10" customWidth="1"/>
    <col min="4" max="4" width="8" style="10" customWidth="1"/>
    <col min="5" max="5" width="7.625" style="10" customWidth="1"/>
    <col min="6" max="6" width="94.125" style="10" customWidth="1"/>
    <col min="7" max="16384" width="10.875" style="10"/>
  </cols>
  <sheetData>
    <row r="1" spans="1:6">
      <c r="A1" s="28" t="s">
        <v>170</v>
      </c>
      <c r="B1" s="164" t="s">
        <v>339</v>
      </c>
      <c r="C1" s="164"/>
      <c r="D1" s="164"/>
      <c r="E1" s="164"/>
      <c r="F1" s="163" t="s">
        <v>171</v>
      </c>
    </row>
    <row r="2" spans="1:6">
      <c r="A2" s="28" t="s">
        <v>172</v>
      </c>
      <c r="B2" s="164" t="s">
        <v>340</v>
      </c>
      <c r="C2" s="164"/>
      <c r="D2" s="164"/>
      <c r="E2" s="164"/>
      <c r="F2" s="163"/>
    </row>
    <row r="3" spans="1:6">
      <c r="A3" s="28" t="s">
        <v>173</v>
      </c>
      <c r="B3" s="164" t="s">
        <v>341</v>
      </c>
      <c r="C3" s="164"/>
      <c r="D3" s="164"/>
      <c r="E3" s="164"/>
      <c r="F3" s="163"/>
    </row>
    <row r="4" spans="1:6">
      <c r="A4" s="28" t="s">
        <v>174</v>
      </c>
      <c r="B4" s="164" t="s">
        <v>342</v>
      </c>
      <c r="C4" s="164"/>
      <c r="D4" s="164"/>
      <c r="E4" s="164"/>
      <c r="F4" s="163"/>
    </row>
    <row r="5" spans="1:6">
      <c r="A5" s="28" t="s">
        <v>175</v>
      </c>
      <c r="B5" s="161"/>
      <c r="C5" s="161"/>
      <c r="D5" s="161"/>
      <c r="E5" s="161"/>
      <c r="F5" s="29" t="s">
        <v>176</v>
      </c>
    </row>
    <row r="6" spans="1:6">
      <c r="A6" s="28" t="s">
        <v>177</v>
      </c>
      <c r="B6" s="162"/>
      <c r="C6" s="162"/>
      <c r="D6" s="162"/>
      <c r="E6" s="162"/>
      <c r="F6" s="29" t="s">
        <v>178</v>
      </c>
    </row>
    <row r="7" spans="1:6" ht="30">
      <c r="A7" s="30" t="s">
        <v>179</v>
      </c>
      <c r="B7" s="165" t="s">
        <v>343</v>
      </c>
      <c r="C7" s="165"/>
      <c r="D7" s="165"/>
      <c r="E7" s="165"/>
      <c r="F7" s="165"/>
    </row>
    <row r="8" spans="1:6" ht="16.5" thickBot="1">
      <c r="A8" s="25"/>
      <c r="B8" s="25"/>
      <c r="C8" s="25"/>
      <c r="D8" s="25"/>
      <c r="E8" s="25"/>
      <c r="F8" s="25"/>
    </row>
    <row r="9" spans="1:6" ht="16.5" thickBot="1">
      <c r="A9" s="166" t="s">
        <v>169</v>
      </c>
      <c r="B9" s="167"/>
      <c r="C9" s="167"/>
      <c r="D9" s="167"/>
      <c r="E9" s="167"/>
      <c r="F9" s="168"/>
    </row>
    <row r="10" spans="1:6" ht="16.5" thickBot="1">
      <c r="A10" s="169" t="s">
        <v>183</v>
      </c>
      <c r="B10" s="170"/>
      <c r="C10" s="170"/>
      <c r="D10" s="170"/>
      <c r="E10" s="170"/>
      <c r="F10" s="171"/>
    </row>
    <row r="11" spans="1:6" ht="16.5" thickBot="1">
      <c r="A11" s="175" t="s">
        <v>184</v>
      </c>
      <c r="B11" s="176"/>
      <c r="C11" s="176"/>
      <c r="D11" s="176"/>
      <c r="E11" s="176"/>
      <c r="F11" s="177"/>
    </row>
    <row r="12" spans="1:6" ht="16.5" thickBot="1">
      <c r="A12" s="178" t="s">
        <v>185</v>
      </c>
      <c r="B12" s="179"/>
      <c r="C12" s="179"/>
      <c r="D12" s="179"/>
      <c r="E12" s="179"/>
      <c r="F12" s="180"/>
    </row>
    <row r="13" spans="1:6" ht="16.5" thickBot="1">
      <c r="A13" s="25"/>
      <c r="B13" s="25"/>
      <c r="C13" s="25"/>
      <c r="D13" s="25"/>
      <c r="E13" s="25"/>
      <c r="F13" s="25"/>
    </row>
    <row r="14" spans="1:6" ht="16.5" thickBot="1">
      <c r="A14" s="7" t="s">
        <v>14</v>
      </c>
      <c r="B14" s="166" t="s">
        <v>15</v>
      </c>
      <c r="C14" s="167"/>
      <c r="D14" s="167"/>
      <c r="E14" s="167"/>
      <c r="F14" s="168"/>
    </row>
    <row r="15" spans="1:6" ht="39" customHeight="1" thickBot="1">
      <c r="A15" s="11" t="s">
        <v>186</v>
      </c>
      <c r="B15" s="172" t="s">
        <v>187</v>
      </c>
      <c r="C15" s="173"/>
      <c r="D15" s="173"/>
      <c r="E15" s="173"/>
      <c r="F15" s="174"/>
    </row>
    <row r="16" spans="1:6" ht="96" customHeight="1" thickBot="1">
      <c r="A16" s="11" t="s">
        <v>188</v>
      </c>
      <c r="B16" s="169" t="s">
        <v>189</v>
      </c>
      <c r="C16" s="170"/>
      <c r="D16" s="170"/>
      <c r="E16" s="170"/>
      <c r="F16" s="171"/>
    </row>
    <row r="17" spans="1:6" ht="49.5" customHeight="1" thickBot="1">
      <c r="A17" s="11" t="s">
        <v>190</v>
      </c>
      <c r="B17" s="172" t="s">
        <v>191</v>
      </c>
      <c r="C17" s="173"/>
      <c r="D17" s="173"/>
      <c r="E17" s="173"/>
      <c r="F17" s="174"/>
    </row>
  </sheetData>
  <mergeCells count="16">
    <mergeCell ref="B7:F7"/>
    <mergeCell ref="A9:F9"/>
    <mergeCell ref="B16:F16"/>
    <mergeCell ref="B17:F17"/>
    <mergeCell ref="A10:F10"/>
    <mergeCell ref="A11:F11"/>
    <mergeCell ref="A12:F12"/>
    <mergeCell ref="B14:F14"/>
    <mergeCell ref="B15:F15"/>
    <mergeCell ref="B5:E5"/>
    <mergeCell ref="B6:E6"/>
    <mergeCell ref="F1:F4"/>
    <mergeCell ref="B2:E2"/>
    <mergeCell ref="B3:E3"/>
    <mergeCell ref="B4:E4"/>
    <mergeCell ref="B1:E1"/>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topLeftCell="A11" zoomScale="85" zoomScaleNormal="85" workbookViewId="0">
      <selection activeCell="E18" sqref="E18"/>
    </sheetView>
  </sheetViews>
  <sheetFormatPr defaultRowHeight="15.75"/>
  <cols>
    <col min="1" max="1" width="22.875" style="31" customWidth="1"/>
    <col min="2" max="4" width="27.125" style="31" customWidth="1"/>
    <col min="5" max="16384" width="9" style="31"/>
  </cols>
  <sheetData>
    <row r="1" spans="1:5" s="60" customFormat="1" ht="18.75">
      <c r="A1" s="62" t="s">
        <v>235</v>
      </c>
      <c r="C1" s="62"/>
      <c r="D1" s="62" t="s">
        <v>236</v>
      </c>
      <c r="E1" s="61">
        <f>MIN(MAX((E8*0.05)+(E9*0.05)+(E10*0.05)+(E11*0.05)+(E12*0.05)+(E13*0.05)+(E14*0.05)+(E15*0.05)+(E16*0.05)+(E17*0.05)+SUM(E20:E22),0),1)</f>
        <v>0.70000000000000007</v>
      </c>
    </row>
    <row r="2" spans="1:5" s="45" customFormat="1">
      <c r="A2" s="45" t="s">
        <v>233</v>
      </c>
      <c r="B2" s="45" t="str">
        <f>IF(Submission!B2="&lt;enter your game name here&gt;","ENTER NAME ON SUBMISSION TAB",Submission!B2)</f>
        <v>RabbleRots</v>
      </c>
      <c r="D2" s="59"/>
    </row>
    <row r="3" spans="1:5" s="45" customFormat="1">
      <c r="A3" s="58" t="s">
        <v>232</v>
      </c>
      <c r="B3" s="58" t="str">
        <f>IF(Submission!B1="&lt;enter your name here&gt;","ENTER NAME ON SUBMISSION TAB",Submission!B1)</f>
        <v>Christopher Christensen</v>
      </c>
      <c r="C3" s="58"/>
      <c r="D3" s="58"/>
      <c r="E3" s="57"/>
    </row>
    <row r="4" spans="1:5">
      <c r="A4" s="51"/>
      <c r="B4" s="50"/>
      <c r="C4" s="50"/>
      <c r="D4" s="50"/>
      <c r="E4" s="48"/>
    </row>
    <row r="5" spans="1:5">
      <c r="A5" s="51"/>
      <c r="B5" s="50"/>
      <c r="C5" s="50"/>
      <c r="D5" s="50"/>
      <c r="E5" s="48"/>
    </row>
    <row r="6" spans="1:5" s="54" customFormat="1">
      <c r="B6" s="55" t="s">
        <v>231</v>
      </c>
      <c r="C6" s="55" t="s">
        <v>230</v>
      </c>
      <c r="D6" s="55" t="s">
        <v>229</v>
      </c>
      <c r="E6" s="55"/>
    </row>
    <row r="7" spans="1:5" s="54" customFormat="1">
      <c r="B7" s="55">
        <v>0</v>
      </c>
      <c r="C7" s="55">
        <v>1</v>
      </c>
      <c r="D7" s="55">
        <v>2</v>
      </c>
      <c r="E7" s="55" t="s">
        <v>209</v>
      </c>
    </row>
    <row r="8" spans="1:5" ht="36">
      <c r="A8" s="42" t="s">
        <v>237</v>
      </c>
      <c r="B8" s="53" t="s">
        <v>238</v>
      </c>
      <c r="C8" s="53" t="s">
        <v>239</v>
      </c>
      <c r="D8" s="53" t="s">
        <v>240</v>
      </c>
      <c r="E8" s="41">
        <v>2</v>
      </c>
    </row>
    <row r="9" spans="1:5" ht="72">
      <c r="A9" s="42" t="s">
        <v>241</v>
      </c>
      <c r="B9" s="53" t="s">
        <v>242</v>
      </c>
      <c r="C9" s="53" t="s">
        <v>243</v>
      </c>
      <c r="D9" s="53" t="s">
        <v>244</v>
      </c>
      <c r="E9" s="41">
        <v>1</v>
      </c>
    </row>
    <row r="10" spans="1:5" ht="72">
      <c r="A10" s="42" t="s">
        <v>221</v>
      </c>
      <c r="B10" s="53" t="s">
        <v>245</v>
      </c>
      <c r="C10" s="53" t="s">
        <v>246</v>
      </c>
      <c r="D10" s="53" t="s">
        <v>247</v>
      </c>
      <c r="E10" s="41">
        <v>2</v>
      </c>
    </row>
    <row r="11" spans="1:5" ht="48">
      <c r="A11" s="42" t="s">
        <v>248</v>
      </c>
      <c r="B11" s="53" t="s">
        <v>249</v>
      </c>
      <c r="C11" s="53" t="s">
        <v>250</v>
      </c>
      <c r="D11" s="53" t="s">
        <v>251</v>
      </c>
      <c r="E11" s="41">
        <v>1</v>
      </c>
    </row>
    <row r="12" spans="1:5" ht="48">
      <c r="A12" s="42" t="s">
        <v>252</v>
      </c>
      <c r="B12" s="53" t="s">
        <v>253</v>
      </c>
      <c r="C12" s="53" t="s">
        <v>254</v>
      </c>
      <c r="D12" s="53" t="s">
        <v>255</v>
      </c>
      <c r="E12" s="41">
        <v>1</v>
      </c>
    </row>
    <row r="13" spans="1:5" ht="72">
      <c r="A13" s="42" t="s">
        <v>256</v>
      </c>
      <c r="B13" s="53" t="s">
        <v>257</v>
      </c>
      <c r="C13" s="53" t="s">
        <v>258</v>
      </c>
      <c r="D13" s="53" t="s">
        <v>259</v>
      </c>
      <c r="E13" s="41">
        <v>1</v>
      </c>
    </row>
    <row r="14" spans="1:5" ht="72">
      <c r="A14" s="42" t="s">
        <v>260</v>
      </c>
      <c r="B14" s="53" t="s">
        <v>261</v>
      </c>
      <c r="C14" s="53" t="s">
        <v>262</v>
      </c>
      <c r="D14" s="53" t="s">
        <v>263</v>
      </c>
      <c r="E14" s="41">
        <v>2</v>
      </c>
    </row>
    <row r="15" spans="1:5" ht="84">
      <c r="A15" s="42" t="s">
        <v>264</v>
      </c>
      <c r="B15" s="53" t="s">
        <v>265</v>
      </c>
      <c r="C15" s="53" t="s">
        <v>266</v>
      </c>
      <c r="D15" s="53" t="s">
        <v>267</v>
      </c>
      <c r="E15" s="41">
        <v>1</v>
      </c>
    </row>
    <row r="16" spans="1:5" ht="72">
      <c r="A16" s="42" t="s">
        <v>268</v>
      </c>
      <c r="B16" s="53" t="s">
        <v>269</v>
      </c>
      <c r="C16" s="53" t="s">
        <v>270</v>
      </c>
      <c r="D16" s="53" t="s">
        <v>271</v>
      </c>
      <c r="E16" s="41">
        <v>1</v>
      </c>
    </row>
    <row r="17" spans="1:5" ht="60">
      <c r="A17" s="42" t="s">
        <v>272</v>
      </c>
      <c r="B17" s="53" t="s">
        <v>273</v>
      </c>
      <c r="C17" s="53" t="s">
        <v>274</v>
      </c>
      <c r="D17" s="53" t="s">
        <v>275</v>
      </c>
      <c r="E17" s="41">
        <v>2</v>
      </c>
    </row>
    <row r="18" spans="1:5">
      <c r="A18" s="51"/>
      <c r="B18" s="50"/>
      <c r="C18" s="50"/>
      <c r="D18" s="50"/>
      <c r="E18" s="48"/>
    </row>
    <row r="19" spans="1:5" s="45" customFormat="1">
      <c r="A19" s="47" t="s">
        <v>210</v>
      </c>
      <c r="B19" s="46">
        <v>-15</v>
      </c>
      <c r="C19" s="46">
        <v>-5</v>
      </c>
      <c r="D19" s="46">
        <v>0</v>
      </c>
      <c r="E19" s="46" t="s">
        <v>209</v>
      </c>
    </row>
    <row r="20" spans="1:5" ht="36">
      <c r="A20" s="42" t="s">
        <v>208</v>
      </c>
      <c r="B20" s="44" t="s">
        <v>276</v>
      </c>
      <c r="C20" s="44" t="s">
        <v>277</v>
      </c>
      <c r="D20" s="43" t="s">
        <v>205</v>
      </c>
      <c r="E20" s="40">
        <v>0</v>
      </c>
    </row>
    <row r="21" spans="1:5" ht="24">
      <c r="A21" s="42" t="s">
        <v>278</v>
      </c>
      <c r="B21" s="44" t="s">
        <v>279</v>
      </c>
      <c r="C21" s="44" t="s">
        <v>280</v>
      </c>
      <c r="D21" s="63" t="s">
        <v>281</v>
      </c>
      <c r="E21" s="40">
        <v>0</v>
      </c>
    </row>
    <row r="22" spans="1:5">
      <c r="A22" s="42" t="s">
        <v>196</v>
      </c>
      <c r="B22" s="41"/>
      <c r="C22" s="41"/>
      <c r="D22" s="41"/>
      <c r="E22" s="40">
        <v>0</v>
      </c>
    </row>
    <row r="23" spans="1:5" ht="63" customHeight="1">
      <c r="A23" s="42" t="s">
        <v>5</v>
      </c>
      <c r="B23" s="41"/>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80" workbookViewId="0">
      <selection activeCell="J94" sqref="J94"/>
    </sheetView>
  </sheetViews>
  <sheetFormatPr defaultColWidth="10.875" defaultRowHeight="15.75"/>
  <cols>
    <col min="1" max="1" width="13.375" style="6" customWidth="1"/>
    <col min="2" max="2" width="26.375" style="6" customWidth="1"/>
    <col min="3" max="3" width="66" style="6" customWidth="1"/>
    <col min="4" max="4" width="24" style="6" customWidth="1"/>
    <col min="5" max="6" width="12" style="6" customWidth="1"/>
    <col min="7" max="7" width="24" style="6" customWidth="1"/>
    <col min="8" max="8" width="8" style="6" customWidth="1"/>
    <col min="9" max="16384" width="10.875" style="6"/>
  </cols>
  <sheetData>
    <row r="1" spans="1:8" s="60" customFormat="1" ht="18.75">
      <c r="A1" s="62" t="s">
        <v>311</v>
      </c>
      <c r="C1" s="62"/>
      <c r="D1" s="181" t="s">
        <v>62</v>
      </c>
      <c r="E1" s="62" t="s">
        <v>308</v>
      </c>
      <c r="F1" s="61"/>
      <c r="G1" s="61">
        <f>MIN(MAX((F6*H6)+(F7*H7)+(F8*H8)+(F9*H9)+(F10*H10)+(F11*H11)+(F12*H12)+(F13*H13)+G22,0),1)</f>
        <v>0</v>
      </c>
    </row>
    <row r="2" spans="1:8" s="45" customFormat="1" ht="15.75" customHeight="1">
      <c r="A2" s="45" t="s">
        <v>233</v>
      </c>
      <c r="B2" s="45" t="str">
        <f>IF(Submission!B2="&lt;enter your game name here&gt;","ENTER NAME ON SUBMISSION TAB",Submission!B2)</f>
        <v>RabbleRots</v>
      </c>
      <c r="D2" s="182"/>
      <c r="E2" s="123" t="s">
        <v>310</v>
      </c>
      <c r="G2" s="121">
        <f>MIN(MAX((E6*H6)+(E7*H7)+(E8*H8)+(E9*H9)+(E10*H10)+(E11*H11)+(E12*H12)+(E13*H13),0),1)</f>
        <v>0.89750000000000019</v>
      </c>
    </row>
    <row r="3" spans="1:8" s="45" customFormat="1" ht="15.75" customHeight="1" thickBot="1">
      <c r="A3" s="58" t="s">
        <v>232</v>
      </c>
      <c r="B3" s="58" t="str">
        <f>IF(Submission!B1="&lt;enter your name here&gt;","ENTER NAME ON SUBMISSION TAB",Submission!B1)</f>
        <v>Christopher Christensen</v>
      </c>
      <c r="C3" s="58"/>
      <c r="D3" s="183"/>
      <c r="E3" s="122" t="s">
        <v>309</v>
      </c>
      <c r="F3" s="57"/>
      <c r="G3" s="57">
        <f>IF(ABS(G1-G2)&gt;0.05,0,0.03-ABS(G1-G2)/2)</f>
        <v>0</v>
      </c>
    </row>
    <row r="4" spans="1:8" s="31" customFormat="1" ht="16.5" thickBot="1">
      <c r="A4" s="51"/>
      <c r="B4" s="50"/>
      <c r="C4" s="50"/>
      <c r="D4" s="50"/>
      <c r="E4" s="48"/>
    </row>
    <row r="5" spans="1:8" ht="16.5" thickBot="1">
      <c r="A5" s="3" t="s">
        <v>17</v>
      </c>
      <c r="B5" s="3" t="s">
        <v>18</v>
      </c>
      <c r="C5" s="3" t="s">
        <v>302</v>
      </c>
      <c r="D5" s="3"/>
      <c r="E5" s="2" t="str">
        <f>""&amp;COUNTIF(E$25:E$175,$A$6)&amp;" "&amp;$A$6</f>
        <v>0 Untested</v>
      </c>
      <c r="F5" s="2" t="str">
        <f>""&amp;COUNTIF(F$25:F$175,$A$6)&amp;" "&amp;$A$6</f>
        <v>55 Untested</v>
      </c>
      <c r="G5" s="3"/>
      <c r="H5" s="120" t="s">
        <v>61</v>
      </c>
    </row>
    <row r="6" spans="1:8" ht="16.5" thickBot="1">
      <c r="A6" s="11" t="s">
        <v>20</v>
      </c>
      <c r="B6" s="9" t="s">
        <v>21</v>
      </c>
      <c r="C6" s="204" t="s">
        <v>168</v>
      </c>
      <c r="D6" s="205"/>
      <c r="E6" s="13">
        <f>SUMPRODUCT(($A$26:$A$56="Required")*(E$26:E$56="Completed"))+SUMPRODUCT(($A$26:$A$56="Required")*(E$26:E$56="Pre-Passed"))+0.5*SUMPRODUCT((($A$26:$A$56="Required")*(E$26:E$56="Partial")))</f>
        <v>9</v>
      </c>
      <c r="F6" s="143">
        <f>SUMPRODUCT(($A$26:$A$56="Required")*(F$26:F$56="Completed"))+SUMPRODUCT(($A$26:$A$56="Required")*(F$26:F$56="Pre-Passed"))+0.5*SUMPRODUCT((($A$26:$A$56="Required")*(F$26:F$56="Partial")))</f>
        <v>0</v>
      </c>
      <c r="G6" s="87" t="str">
        <f>"Required TECHs "&amp;A9</f>
        <v>Required TECHs Completed</v>
      </c>
      <c r="H6" s="119">
        <v>0.03</v>
      </c>
    </row>
    <row r="7" spans="1:8" ht="16.5" thickBot="1">
      <c r="A7" s="11" t="s">
        <v>22</v>
      </c>
      <c r="B7" s="9" t="s">
        <v>23</v>
      </c>
      <c r="C7" s="206"/>
      <c r="D7" s="207"/>
      <c r="E7" s="13">
        <f>SUMPRODUCT(($A$26:$A$56="Basic")*(E$26:E$56="Completed"))+SUMPRODUCT(($A$26:$A$56="Basic")*(E$26:E$56="Pre-Passed"))+0.5*SUMPRODUCT((($A$26:$A$56="Basic")*(E$26:E$56="Partial")))</f>
        <v>14</v>
      </c>
      <c r="F7" s="143">
        <f>SUMPRODUCT(($A$26:$A$56="Basic")*(F$26:F$56="Completed"))+SUMPRODUCT(($A$26:$A$56="Basic")*(F$26:F$56="Pre-Passed"))+0.5*SUMPRODUCT((($A$26:$A$56="Basic")*(F$26:F$56="Partial")))</f>
        <v>0</v>
      </c>
      <c r="G7" s="87" t="str">
        <f>"Basic TECHs "&amp;A9</f>
        <v>Basic TECHs Completed</v>
      </c>
      <c r="H7" s="118">
        <v>1.4999999999999999E-2</v>
      </c>
    </row>
    <row r="8" spans="1:8" ht="16.5" thickBot="1">
      <c r="A8" s="11" t="s">
        <v>24</v>
      </c>
      <c r="B8" s="9" t="s">
        <v>25</v>
      </c>
      <c r="C8" s="206"/>
      <c r="D8" s="207"/>
      <c r="E8" s="13">
        <f>SUMPRODUCT(($A$26:$A$56="Intermediate")*(E$26:E$56="Completed"))+SUMPRODUCT(($A$26:$A$56="Intermediate")*(E$26:E$56="Pre-Passed"))+0.5*SUMPRODUCT(($A$26:$A$56="Intermediate")*(E$26:E$56="Partial"))</f>
        <v>3</v>
      </c>
      <c r="F8" s="143">
        <f>SUMPRODUCT(($A$26:$A$56="Intermediate")*(F$26:F$56="Completed"))+SUMPRODUCT(($A$26:$A$56="Intermediate")*(F$26:F$56="Pre-Passed"))+0.5*SUMPRODUCT(($A$26:$A$56="Intermediate")*(F$26:F$56="Partial"))</f>
        <v>0</v>
      </c>
      <c r="G8" s="87" t="str">
        <f>"Intermediate TECHs "&amp;A9</f>
        <v>Intermediate TECHs Completed</v>
      </c>
      <c r="H8" s="117">
        <v>0.01</v>
      </c>
    </row>
    <row r="9" spans="1:8" ht="16.5" thickBot="1">
      <c r="A9" s="11" t="s">
        <v>26</v>
      </c>
      <c r="B9" s="9" t="s">
        <v>27</v>
      </c>
      <c r="C9" s="206"/>
      <c r="D9" s="207"/>
      <c r="E9" s="13">
        <f>SUMPRODUCT(($A$58:$A$87="Required")*(E$58:E$87="Completed"))+SUMPRODUCT(($A$58:$A$87="Required")*(E$58:E$87="Pre-Passed"))+0.5*SUMPRODUCT(($A$58:$A$87="Required")*(E$58:E$87="Partial"))</f>
        <v>5</v>
      </c>
      <c r="F9" s="143">
        <f>SUMPRODUCT(($A$58:$A$87="Required")*(F$58:F$87="Completed"))+SUMPRODUCT(($A$58:$A$87="Required")*(F$58:F$87="Pre-Passed"))+0.5*SUMPRODUCT(($A$58:$A$87="Required")*(F$58:F$87="Partial"))</f>
        <v>0</v>
      </c>
      <c r="G9" s="89" t="s">
        <v>296</v>
      </c>
      <c r="H9" s="119">
        <v>0.03</v>
      </c>
    </row>
    <row r="10" spans="1:8" ht="16.5" thickBot="1">
      <c r="A10" s="11" t="s">
        <v>28</v>
      </c>
      <c r="B10" s="9" t="s">
        <v>64</v>
      </c>
      <c r="C10" s="206"/>
      <c r="D10" s="207"/>
      <c r="E10" s="13">
        <f>SUMPRODUCT(($A$58:$A$87="Basic")*(E$58:E$87="Completed"))+SUMPRODUCT(($A$58:$A$87="Basic")*(E$58:E$87="Pre-Passed"))+0.5*SUMPRODUCT(($A$58:$A$87="Basic")*(E$58:E$87="Partial"))</f>
        <v>8.5</v>
      </c>
      <c r="F10" s="143">
        <f>SUMPRODUCT(($A$58:$A$87="Basic")*(F$58:F$87="Completed"))+SUMPRODUCT(($A$58:$A$87="Basic")*(F$58:F$87="Pre-Passed"))+0.5*SUMPRODUCT(($A$58:$A$87="Basic")*(F$58:F$87="Partial"))</f>
        <v>0</v>
      </c>
      <c r="G10" s="89" t="s">
        <v>297</v>
      </c>
      <c r="H10" s="118">
        <v>1.4999999999999999E-2</v>
      </c>
    </row>
    <row r="11" spans="1:8" ht="16.5" thickBot="1">
      <c r="A11" s="8" t="s">
        <v>29</v>
      </c>
      <c r="B11" s="9" t="s">
        <v>30</v>
      </c>
      <c r="C11" s="206"/>
      <c r="D11" s="207"/>
      <c r="E11" s="13">
        <f>SUMPRODUCT(($A$58:$A$87="Intermediate")*(E$58:E$87="Completed"))+SUMPRODUCT(($A$58:$A$87="Intermediate")*(E$58:E$87="Pre-Passed"))+0.5*SUMPRODUCT(($A$58:$A$87="Intermediate")*(E$58:E$87="Partial"))</f>
        <v>5</v>
      </c>
      <c r="F11" s="143">
        <f>SUMPRODUCT(($A$58:$A$87="Intermediate")*(F$58:F$87="Completed"))+SUMPRODUCT(($A$58:$A$87="Intermediate")*(F$58:F$87="Pre-Passed"))+0.5*SUMPRODUCT(($A$58:$A$87="Intermediate")*(F$58:F$87="Partial"))</f>
        <v>0</v>
      </c>
      <c r="G11" s="89" t="s">
        <v>298</v>
      </c>
      <c r="H11" s="117">
        <v>0.01</v>
      </c>
    </row>
    <row r="12" spans="1:8" ht="16.5" thickBot="1">
      <c r="A12" s="200" t="s">
        <v>65</v>
      </c>
      <c r="B12" s="201"/>
      <c r="C12" s="206"/>
      <c r="D12" s="207"/>
      <c r="E12" s="13">
        <f>SUMPRODUCT(($A$89:$A$96="Required")*(E$89:E$96="Completed"))+SUMPRODUCT(($A$89:$A$96="Required")*(E$89:E$96="Pre-Passed"))+0.5*SUMPRODUCT(($A$89:$A$96="Required")*(E$89:E$96="Partial"))</f>
        <v>2</v>
      </c>
      <c r="F12" s="143">
        <f>SUMPRODUCT(($A$89:$A$96="Required")*(F$89:F$96="Completed"))+SUMPRODUCT(($A$89:$A$96="Required")*(F$89:F$96="Pre-Passed"))+0.5*SUMPRODUCT(($A$89:$A$96="Required")*(F$89:F$96="Partial"))</f>
        <v>0</v>
      </c>
      <c r="G12" s="88" t="s">
        <v>299</v>
      </c>
      <c r="H12" s="119">
        <v>0.03</v>
      </c>
    </row>
    <row r="13" spans="1:8" ht="16.5" thickBot="1">
      <c r="A13" s="202"/>
      <c r="B13" s="203"/>
      <c r="C13" s="208"/>
      <c r="D13" s="209"/>
      <c r="E13" s="13">
        <f>SUMPRODUCT(($A$89:$A$96="Basic")*(E$89:E$96="Completed"))+SUMPRODUCT(($A$89:$A$96="Basic")*(E$89:E$96="Pre-Passed"))+0.5*SUMPRODUCT(($A$89:$A$96="Basic")*(E$89:E$96="Partial"))</f>
        <v>0</v>
      </c>
      <c r="F13" s="143">
        <f>SUMPRODUCT(($A$89:$A$96="Basic")*(F$89:F$96="Completed"))+SUMPRODUCT(($A$89:$A$96="Basic")*(F$89:F$96="Pre-Passed"))+0.5*SUMPRODUCT(($A$89:$A$96="Basic")*(F$89:F$96="Partial"))</f>
        <v>0</v>
      </c>
      <c r="G13" s="88" t="s">
        <v>300</v>
      </c>
      <c r="H13" s="118">
        <v>1.4999999999999999E-2</v>
      </c>
    </row>
    <row r="14" spans="1:8" s="141" customFormat="1" ht="16.5" thickBot="1">
      <c r="A14" s="187" t="s">
        <v>2</v>
      </c>
      <c r="B14" s="188"/>
      <c r="C14" s="138" t="s">
        <v>5</v>
      </c>
      <c r="D14" s="158"/>
      <c r="E14" s="136" t="s">
        <v>0</v>
      </c>
      <c r="F14" s="136" t="s">
        <v>3</v>
      </c>
      <c r="G14" s="158" t="s">
        <v>4</v>
      </c>
    </row>
    <row r="15" spans="1:8" s="141" customFormat="1">
      <c r="A15" s="175" t="s">
        <v>6</v>
      </c>
      <c r="B15" s="176"/>
      <c r="C15" s="189" t="s">
        <v>180</v>
      </c>
      <c r="D15" s="190"/>
      <c r="E15" s="134">
        <v>0</v>
      </c>
      <c r="F15" s="139">
        <v>-0.01</v>
      </c>
      <c r="G15" s="145">
        <f t="shared" ref="G15:G21" si="0">E15*F15</f>
        <v>0</v>
      </c>
    </row>
    <row r="16" spans="1:8" s="141" customFormat="1">
      <c r="A16" s="184" t="s">
        <v>7</v>
      </c>
      <c r="B16" s="185"/>
      <c r="C16" s="191" t="s">
        <v>181</v>
      </c>
      <c r="D16" s="192"/>
      <c r="E16" s="133">
        <v>0</v>
      </c>
      <c r="F16" s="139">
        <v>-0.02</v>
      </c>
      <c r="G16" s="145">
        <f t="shared" si="0"/>
        <v>0</v>
      </c>
    </row>
    <row r="17" spans="1:7" s="141" customFormat="1">
      <c r="A17" s="186" t="s">
        <v>8</v>
      </c>
      <c r="B17" s="186"/>
      <c r="C17" s="191" t="s">
        <v>16</v>
      </c>
      <c r="D17" s="192"/>
      <c r="E17" s="133">
        <v>0</v>
      </c>
      <c r="F17" s="139">
        <v>-0.01</v>
      </c>
      <c r="G17" s="145">
        <f t="shared" si="0"/>
        <v>0</v>
      </c>
    </row>
    <row r="18" spans="1:7" s="141" customFormat="1">
      <c r="A18" s="186" t="s">
        <v>9</v>
      </c>
      <c r="B18" s="186"/>
      <c r="C18" s="191" t="s">
        <v>67</v>
      </c>
      <c r="D18" s="192"/>
      <c r="E18" s="133">
        <v>0</v>
      </c>
      <c r="F18" s="139">
        <v>-0.05</v>
      </c>
      <c r="G18" s="145">
        <f t="shared" si="0"/>
        <v>0</v>
      </c>
    </row>
    <row r="19" spans="1:7" s="141" customFormat="1">
      <c r="A19" s="184" t="s">
        <v>10</v>
      </c>
      <c r="B19" s="185"/>
      <c r="C19" s="191" t="s">
        <v>11</v>
      </c>
      <c r="D19" s="192"/>
      <c r="E19" s="133">
        <v>0</v>
      </c>
      <c r="F19" s="139">
        <v>-0.05</v>
      </c>
      <c r="G19" s="145">
        <f t="shared" si="0"/>
        <v>0</v>
      </c>
    </row>
    <row r="20" spans="1:7" s="141" customFormat="1">
      <c r="A20" s="210" t="s">
        <v>12</v>
      </c>
      <c r="B20" s="185"/>
      <c r="C20" s="193" t="s">
        <v>182</v>
      </c>
      <c r="D20" s="194"/>
      <c r="E20" s="133">
        <v>0</v>
      </c>
      <c r="F20" s="139">
        <v>-0.3</v>
      </c>
      <c r="G20" s="145">
        <f t="shared" si="0"/>
        <v>0</v>
      </c>
    </row>
    <row r="21" spans="1:7" s="141" customFormat="1" ht="26.25" customHeight="1" thickBot="1">
      <c r="A21" s="211" t="s">
        <v>322</v>
      </c>
      <c r="B21" s="212"/>
      <c r="C21" s="195" t="s">
        <v>323</v>
      </c>
      <c r="D21" s="196"/>
      <c r="E21" s="135">
        <v>0</v>
      </c>
      <c r="F21" s="142">
        <v>-0.5</v>
      </c>
      <c r="G21" s="146">
        <f t="shared" si="0"/>
        <v>0</v>
      </c>
    </row>
    <row r="22" spans="1:7" s="141" customFormat="1" ht="38.25">
      <c r="A22" s="159"/>
      <c r="C22" s="160"/>
      <c r="F22" s="160" t="s">
        <v>13</v>
      </c>
      <c r="G22" s="147">
        <f>SUM(G15:G21)</f>
        <v>0</v>
      </c>
    </row>
    <row r="23" spans="1:7" s="141" customFormat="1" ht="16.5" thickBot="1">
      <c r="A23" s="159"/>
      <c r="B23" s="159"/>
      <c r="C23" s="159"/>
      <c r="D23" s="159"/>
      <c r="E23" s="159"/>
      <c r="F23" s="159"/>
    </row>
    <row r="24" spans="1:7" s="74" customFormat="1" ht="19.5" thickBot="1">
      <c r="A24" s="73" t="s">
        <v>19</v>
      </c>
      <c r="B24" s="68"/>
      <c r="C24" s="69"/>
      <c r="D24" s="70"/>
      <c r="E24" s="71"/>
      <c r="F24" s="71"/>
      <c r="G24" s="72"/>
    </row>
    <row r="25" spans="1:7" ht="16.5" thickBot="1">
      <c r="A25" s="197" t="s">
        <v>303</v>
      </c>
      <c r="B25" s="198"/>
      <c r="C25" s="3" t="s">
        <v>31</v>
      </c>
      <c r="D25" s="3" t="s">
        <v>68</v>
      </c>
      <c r="E25" s="3" t="s">
        <v>32</v>
      </c>
      <c r="F25" s="3" t="s">
        <v>33</v>
      </c>
      <c r="G25" s="3" t="s">
        <v>69</v>
      </c>
    </row>
    <row r="26" spans="1:7" ht="39" thickBot="1">
      <c r="A26" s="148" t="s">
        <v>34</v>
      </c>
      <c r="B26" s="140" t="s">
        <v>305</v>
      </c>
      <c r="C26" s="140" t="s">
        <v>304</v>
      </c>
      <c r="D26" s="140"/>
      <c r="E26" s="242" t="s">
        <v>26</v>
      </c>
      <c r="F26" s="131" t="s">
        <v>20</v>
      </c>
      <c r="G26" s="140"/>
    </row>
    <row r="27" spans="1:7" s="137" customFormat="1" ht="16.5" thickBot="1">
      <c r="A27" s="148" t="s">
        <v>34</v>
      </c>
      <c r="B27" s="155" t="s">
        <v>321</v>
      </c>
      <c r="C27" s="155" t="s">
        <v>320</v>
      </c>
      <c r="D27" s="140"/>
      <c r="E27" s="242" t="s">
        <v>26</v>
      </c>
      <c r="F27" s="131" t="s">
        <v>20</v>
      </c>
      <c r="G27" s="140"/>
    </row>
    <row r="28" spans="1:7" ht="16.5" thickBot="1">
      <c r="A28" s="197" t="s">
        <v>157</v>
      </c>
      <c r="B28" s="198"/>
      <c r="C28" s="3" t="s">
        <v>31</v>
      </c>
      <c r="D28" s="3" t="s">
        <v>68</v>
      </c>
      <c r="E28" s="242" t="s">
        <v>32</v>
      </c>
      <c r="F28" s="3" t="s">
        <v>33</v>
      </c>
      <c r="G28" s="3" t="s">
        <v>69</v>
      </c>
    </row>
    <row r="29" spans="1:7" ht="26.25" thickBot="1">
      <c r="A29" s="14" t="s">
        <v>34</v>
      </c>
      <c r="B29" s="9" t="s">
        <v>37</v>
      </c>
      <c r="C29" s="9" t="s">
        <v>83</v>
      </c>
      <c r="D29" s="9"/>
      <c r="E29" s="242" t="s">
        <v>26</v>
      </c>
      <c r="F29" s="3" t="s">
        <v>20</v>
      </c>
      <c r="G29" s="9"/>
    </row>
    <row r="30" spans="1:7" ht="51.75" thickBot="1">
      <c r="A30" s="14" t="s">
        <v>34</v>
      </c>
      <c r="B30" s="9" t="s">
        <v>38</v>
      </c>
      <c r="C30" s="9" t="s">
        <v>86</v>
      </c>
      <c r="D30" s="9"/>
      <c r="E30" s="242" t="s">
        <v>26</v>
      </c>
      <c r="F30" s="3" t="s">
        <v>20</v>
      </c>
      <c r="G30" s="9"/>
    </row>
    <row r="31" spans="1:7" ht="77.25" thickBot="1">
      <c r="A31" s="15" t="s">
        <v>35</v>
      </c>
      <c r="B31" s="9" t="s">
        <v>39</v>
      </c>
      <c r="C31" s="9" t="s">
        <v>87</v>
      </c>
      <c r="D31" s="9"/>
      <c r="E31" s="242" t="s">
        <v>26</v>
      </c>
      <c r="F31" s="3" t="s">
        <v>20</v>
      </c>
      <c r="G31" s="9"/>
    </row>
    <row r="32" spans="1:7" ht="39" thickBot="1">
      <c r="A32" s="15" t="s">
        <v>35</v>
      </c>
      <c r="B32" s="9" t="s">
        <v>40</v>
      </c>
      <c r="C32" s="9" t="s">
        <v>84</v>
      </c>
      <c r="D32" s="9"/>
      <c r="E32" s="242" t="s">
        <v>26</v>
      </c>
      <c r="F32" s="3" t="s">
        <v>20</v>
      </c>
      <c r="G32" s="9"/>
    </row>
    <row r="33" spans="1:7" ht="51.75" thickBot="1">
      <c r="A33" s="15" t="s">
        <v>35</v>
      </c>
      <c r="B33" s="9" t="s">
        <v>41</v>
      </c>
      <c r="C33" s="9" t="s">
        <v>195</v>
      </c>
      <c r="D33" s="9"/>
      <c r="E33" s="242" t="s">
        <v>26</v>
      </c>
      <c r="F33" s="3" t="s">
        <v>20</v>
      </c>
      <c r="G33" s="9"/>
    </row>
    <row r="34" spans="1:7" ht="39" thickBot="1">
      <c r="A34" s="15" t="s">
        <v>35</v>
      </c>
      <c r="B34" s="9" t="s">
        <v>42</v>
      </c>
      <c r="C34" s="24" t="s">
        <v>76</v>
      </c>
      <c r="D34" s="9"/>
      <c r="E34" s="242" t="s">
        <v>26</v>
      </c>
      <c r="F34" s="3" t="s">
        <v>20</v>
      </c>
      <c r="G34" s="9"/>
    </row>
    <row r="35" spans="1:7" ht="26.25" thickBot="1">
      <c r="A35" s="15" t="s">
        <v>35</v>
      </c>
      <c r="B35" s="9" t="s">
        <v>43</v>
      </c>
      <c r="C35" s="24" t="s">
        <v>77</v>
      </c>
      <c r="D35" s="9"/>
      <c r="E35" s="242" t="s">
        <v>26</v>
      </c>
      <c r="F35" s="3" t="s">
        <v>20</v>
      </c>
      <c r="G35" s="9"/>
    </row>
    <row r="36" spans="1:7" ht="102.75" thickBot="1">
      <c r="A36" s="15" t="s">
        <v>35</v>
      </c>
      <c r="B36" s="9" t="s">
        <v>156</v>
      </c>
      <c r="C36" s="9" t="s">
        <v>192</v>
      </c>
      <c r="D36" s="9"/>
      <c r="E36" s="242" t="s">
        <v>26</v>
      </c>
      <c r="F36" s="3" t="s">
        <v>20</v>
      </c>
      <c r="G36" s="9"/>
    </row>
    <row r="37" spans="1:7" ht="16.5" thickBot="1">
      <c r="A37" s="197" t="s">
        <v>70</v>
      </c>
      <c r="B37" s="198"/>
      <c r="C37" s="3" t="s">
        <v>31</v>
      </c>
      <c r="D37" s="3" t="s">
        <v>68</v>
      </c>
      <c r="E37" s="242" t="s">
        <v>32</v>
      </c>
      <c r="F37" s="3" t="s">
        <v>33</v>
      </c>
      <c r="G37" s="3" t="s">
        <v>69</v>
      </c>
    </row>
    <row r="38" spans="1:7" ht="26.25" thickBot="1">
      <c r="A38" s="14" t="s">
        <v>34</v>
      </c>
      <c r="B38" s="9" t="s">
        <v>96</v>
      </c>
      <c r="C38" s="9" t="s">
        <v>97</v>
      </c>
      <c r="D38" s="9"/>
      <c r="E38" s="242" t="s">
        <v>26</v>
      </c>
      <c r="F38" s="3" t="s">
        <v>20</v>
      </c>
      <c r="G38" s="9"/>
    </row>
    <row r="39" spans="1:7" ht="26.25" thickBot="1">
      <c r="A39" s="15" t="s">
        <v>35</v>
      </c>
      <c r="B39" s="9" t="s">
        <v>71</v>
      </c>
      <c r="C39" s="9" t="s">
        <v>89</v>
      </c>
      <c r="D39" s="9"/>
      <c r="E39" s="242" t="s">
        <v>26</v>
      </c>
      <c r="F39" s="3" t="s">
        <v>20</v>
      </c>
      <c r="G39" s="9"/>
    </row>
    <row r="40" spans="1:7" ht="51.75" thickBot="1">
      <c r="A40" s="15" t="s">
        <v>35</v>
      </c>
      <c r="B40" s="9" t="s">
        <v>72</v>
      </c>
      <c r="C40" s="9" t="s">
        <v>151</v>
      </c>
      <c r="D40" s="9"/>
      <c r="E40" s="242" t="s">
        <v>26</v>
      </c>
      <c r="F40" s="3" t="s">
        <v>20</v>
      </c>
      <c r="G40" s="9"/>
    </row>
    <row r="41" spans="1:7" ht="77.25" thickBot="1">
      <c r="A41" s="15" t="s">
        <v>35</v>
      </c>
      <c r="B41" s="9" t="s">
        <v>152</v>
      </c>
      <c r="C41" s="9" t="s">
        <v>153</v>
      </c>
      <c r="D41" s="9"/>
      <c r="E41" s="242" t="s">
        <v>26</v>
      </c>
      <c r="F41" s="3" t="s">
        <v>20</v>
      </c>
      <c r="G41" s="9"/>
    </row>
    <row r="42" spans="1:7" ht="51.75" thickBot="1">
      <c r="A42" s="15" t="s">
        <v>35</v>
      </c>
      <c r="B42" s="9" t="s">
        <v>150</v>
      </c>
      <c r="C42" s="9" t="s">
        <v>154</v>
      </c>
      <c r="D42" s="9"/>
      <c r="E42" s="242" t="s">
        <v>26</v>
      </c>
      <c r="F42" s="3" t="s">
        <v>20</v>
      </c>
      <c r="G42" s="9"/>
    </row>
    <row r="43" spans="1:7" ht="16.5" thickBot="1">
      <c r="A43" s="197" t="s">
        <v>145</v>
      </c>
      <c r="B43" s="198"/>
      <c r="C43" s="3" t="s">
        <v>31</v>
      </c>
      <c r="D43" s="3" t="s">
        <v>68</v>
      </c>
      <c r="E43" s="242" t="s">
        <v>32</v>
      </c>
      <c r="F43" s="3" t="s">
        <v>33</v>
      </c>
      <c r="G43" s="3" t="s">
        <v>69</v>
      </c>
    </row>
    <row r="44" spans="1:7" ht="16.5" thickBot="1">
      <c r="A44" s="14" t="s">
        <v>34</v>
      </c>
      <c r="B44" s="9" t="s">
        <v>146</v>
      </c>
      <c r="C44" s="9" t="s">
        <v>149</v>
      </c>
      <c r="D44" s="9"/>
      <c r="E44" s="242" t="s">
        <v>26</v>
      </c>
      <c r="F44" s="3" t="s">
        <v>20</v>
      </c>
      <c r="G44" s="9"/>
    </row>
    <row r="45" spans="1:7" ht="16.5" thickBot="1">
      <c r="A45" s="14" t="s">
        <v>34</v>
      </c>
      <c r="B45" s="9" t="s">
        <v>74</v>
      </c>
      <c r="C45" s="9" t="s">
        <v>98</v>
      </c>
      <c r="D45" s="9"/>
      <c r="E45" s="242" t="s">
        <v>26</v>
      </c>
      <c r="F45" s="3" t="s">
        <v>20</v>
      </c>
      <c r="G45" s="9"/>
    </row>
    <row r="46" spans="1:7" ht="26.25" thickBot="1">
      <c r="A46" s="15" t="s">
        <v>35</v>
      </c>
      <c r="B46" s="9" t="s">
        <v>147</v>
      </c>
      <c r="C46" s="9" t="s">
        <v>148</v>
      </c>
      <c r="D46" s="9"/>
      <c r="E46" s="242" t="s">
        <v>26</v>
      </c>
      <c r="F46" s="3" t="s">
        <v>20</v>
      </c>
      <c r="G46" s="9"/>
    </row>
    <row r="47" spans="1:7" ht="26.25" thickBot="1">
      <c r="A47" s="15" t="s">
        <v>35</v>
      </c>
      <c r="B47" s="9" t="s">
        <v>73</v>
      </c>
      <c r="C47" s="9" t="s">
        <v>88</v>
      </c>
      <c r="D47" s="9"/>
      <c r="E47" s="242" t="s">
        <v>26</v>
      </c>
      <c r="F47" s="3" t="s">
        <v>20</v>
      </c>
      <c r="G47" s="9"/>
    </row>
    <row r="48" spans="1:7" ht="16.5" thickBot="1">
      <c r="A48" s="197" t="s">
        <v>44</v>
      </c>
      <c r="B48" s="198"/>
      <c r="C48" s="3" t="s">
        <v>31</v>
      </c>
      <c r="D48" s="3" t="s">
        <v>68</v>
      </c>
      <c r="E48" s="242" t="s">
        <v>32</v>
      </c>
      <c r="F48" s="3" t="s">
        <v>33</v>
      </c>
      <c r="G48" s="3" t="s">
        <v>69</v>
      </c>
    </row>
    <row r="49" spans="1:7" ht="26.25" thickBot="1">
      <c r="A49" s="14" t="s">
        <v>34</v>
      </c>
      <c r="B49" s="9" t="s">
        <v>45</v>
      </c>
      <c r="C49" s="9" t="s">
        <v>91</v>
      </c>
      <c r="D49" s="9"/>
      <c r="E49" s="242" t="s">
        <v>26</v>
      </c>
      <c r="F49" s="3" t="s">
        <v>20</v>
      </c>
      <c r="G49" s="9"/>
    </row>
    <row r="50" spans="1:7" ht="16.5" thickBot="1">
      <c r="A50" s="15" t="s">
        <v>35</v>
      </c>
      <c r="B50" s="9" t="s">
        <v>46</v>
      </c>
      <c r="C50" s="9" t="s">
        <v>90</v>
      </c>
      <c r="D50" s="9"/>
      <c r="E50" s="242" t="s">
        <v>26</v>
      </c>
      <c r="F50" s="3" t="s">
        <v>20</v>
      </c>
      <c r="G50" s="9"/>
    </row>
    <row r="51" spans="1:7" ht="16.5" thickBot="1">
      <c r="A51" s="16" t="s">
        <v>36</v>
      </c>
      <c r="B51" s="9" t="s">
        <v>47</v>
      </c>
      <c r="C51" s="9" t="s">
        <v>284</v>
      </c>
      <c r="D51" s="9"/>
      <c r="E51" s="242" t="s">
        <v>26</v>
      </c>
      <c r="F51" s="3" t="s">
        <v>20</v>
      </c>
      <c r="G51" s="9"/>
    </row>
    <row r="52" spans="1:7" ht="16.5" thickBot="1">
      <c r="A52" s="197" t="s">
        <v>48</v>
      </c>
      <c r="B52" s="198"/>
      <c r="C52" s="3" t="s">
        <v>31</v>
      </c>
      <c r="D52" s="3" t="s">
        <v>68</v>
      </c>
      <c r="E52" s="242" t="s">
        <v>32</v>
      </c>
      <c r="F52" s="3" t="s">
        <v>33</v>
      </c>
      <c r="G52" s="3" t="s">
        <v>69</v>
      </c>
    </row>
    <row r="53" spans="1:7" ht="26.25" thickBot="1">
      <c r="A53" s="14" t="s">
        <v>34</v>
      </c>
      <c r="B53" s="9" t="s">
        <v>49</v>
      </c>
      <c r="C53" s="9" t="s">
        <v>92</v>
      </c>
      <c r="D53" s="9"/>
      <c r="E53" s="242" t="s">
        <v>26</v>
      </c>
      <c r="F53" s="3" t="s">
        <v>20</v>
      </c>
      <c r="G53" s="9"/>
    </row>
    <row r="54" spans="1:7" ht="16.5" thickBot="1">
      <c r="A54" s="14" t="s">
        <v>35</v>
      </c>
      <c r="B54" s="9" t="s">
        <v>50</v>
      </c>
      <c r="C54" s="9" t="s">
        <v>93</v>
      </c>
      <c r="D54" s="9"/>
      <c r="E54" s="242" t="s">
        <v>26</v>
      </c>
      <c r="F54" s="3" t="s">
        <v>20</v>
      </c>
      <c r="G54" s="9"/>
    </row>
    <row r="55" spans="1:7" ht="26.25" thickBot="1">
      <c r="A55" s="15" t="s">
        <v>36</v>
      </c>
      <c r="B55" s="9" t="s">
        <v>51</v>
      </c>
      <c r="C55" s="9" t="s">
        <v>94</v>
      </c>
      <c r="D55" s="9"/>
      <c r="E55" s="242" t="s">
        <v>26</v>
      </c>
      <c r="F55" s="3" t="s">
        <v>20</v>
      </c>
      <c r="G55" s="9"/>
    </row>
    <row r="56" spans="1:7" ht="16.5" thickBot="1">
      <c r="A56" s="16" t="s">
        <v>36</v>
      </c>
      <c r="B56" s="9" t="s">
        <v>52</v>
      </c>
      <c r="C56" s="9" t="s">
        <v>95</v>
      </c>
      <c r="D56" s="9"/>
      <c r="E56" s="242" t="s">
        <v>26</v>
      </c>
      <c r="F56" s="3" t="s">
        <v>20</v>
      </c>
      <c r="G56" s="9"/>
    </row>
    <row r="57" spans="1:7" s="74" customFormat="1" ht="19.5" thickBot="1">
      <c r="A57" s="75" t="s">
        <v>285</v>
      </c>
      <c r="B57" s="76"/>
      <c r="C57" s="77"/>
      <c r="D57" s="78"/>
      <c r="E57" s="243"/>
      <c r="F57" s="79"/>
      <c r="G57" s="80"/>
    </row>
    <row r="58" spans="1:7" ht="16.5" thickBot="1">
      <c r="A58" s="197" t="s">
        <v>54</v>
      </c>
      <c r="B58" s="198"/>
      <c r="C58" s="3" t="s">
        <v>31</v>
      </c>
      <c r="D58" s="3" t="s">
        <v>68</v>
      </c>
      <c r="E58" s="242" t="s">
        <v>32</v>
      </c>
      <c r="F58" s="3" t="s">
        <v>33</v>
      </c>
      <c r="G58" s="3" t="s">
        <v>69</v>
      </c>
    </row>
    <row r="59" spans="1:7" ht="26.25" thickBot="1">
      <c r="A59" s="14" t="s">
        <v>34</v>
      </c>
      <c r="B59" s="9" t="s">
        <v>55</v>
      </c>
      <c r="C59" s="26" t="s">
        <v>132</v>
      </c>
      <c r="D59" s="9"/>
      <c r="E59" s="242" t="s">
        <v>26</v>
      </c>
      <c r="F59" s="3" t="s">
        <v>20</v>
      </c>
      <c r="G59" s="9"/>
    </row>
    <row r="60" spans="1:7" ht="26.25" thickBot="1">
      <c r="A60" s="15" t="s">
        <v>35</v>
      </c>
      <c r="B60" s="9" t="s">
        <v>133</v>
      </c>
      <c r="C60" s="26" t="s">
        <v>134</v>
      </c>
      <c r="D60" s="9"/>
      <c r="E60" s="242" t="s">
        <v>26</v>
      </c>
      <c r="F60" s="3" t="s">
        <v>20</v>
      </c>
      <c r="G60" s="9"/>
    </row>
    <row r="61" spans="1:7" ht="16.5" thickBot="1">
      <c r="A61" s="15" t="s">
        <v>35</v>
      </c>
      <c r="B61" s="9" t="s">
        <v>56</v>
      </c>
      <c r="C61" s="26" t="s">
        <v>135</v>
      </c>
      <c r="D61" s="9"/>
      <c r="E61" s="242" t="s">
        <v>26</v>
      </c>
      <c r="F61" s="3" t="s">
        <v>20</v>
      </c>
      <c r="G61" s="9"/>
    </row>
    <row r="62" spans="1:7" ht="16.5" thickBot="1">
      <c r="A62" s="15" t="s">
        <v>35</v>
      </c>
      <c r="B62" s="9" t="s">
        <v>136</v>
      </c>
      <c r="C62" s="26" t="s">
        <v>137</v>
      </c>
      <c r="D62" s="9"/>
      <c r="E62" s="242" t="s">
        <v>26</v>
      </c>
      <c r="F62" s="3" t="s">
        <v>20</v>
      </c>
      <c r="G62" s="9"/>
    </row>
    <row r="63" spans="1:7" ht="16.5" thickBot="1">
      <c r="A63" s="16" t="s">
        <v>36</v>
      </c>
      <c r="B63" s="9" t="s">
        <v>57</v>
      </c>
      <c r="C63" s="26" t="s">
        <v>138</v>
      </c>
      <c r="D63" s="9"/>
      <c r="E63" s="242" t="s">
        <v>26</v>
      </c>
      <c r="F63" s="3" t="s">
        <v>20</v>
      </c>
      <c r="G63" s="9"/>
    </row>
    <row r="64" spans="1:7" ht="16.5" thickBot="1">
      <c r="A64" s="197" t="s">
        <v>158</v>
      </c>
      <c r="B64" s="198"/>
      <c r="C64" s="3" t="s">
        <v>31</v>
      </c>
      <c r="D64" s="3" t="s">
        <v>68</v>
      </c>
      <c r="E64" s="242" t="s">
        <v>32</v>
      </c>
      <c r="F64" s="3" t="s">
        <v>33</v>
      </c>
      <c r="G64" s="3" t="s">
        <v>69</v>
      </c>
    </row>
    <row r="65" spans="1:7" ht="26.25" thickBot="1">
      <c r="A65" s="17" t="s">
        <v>34</v>
      </c>
      <c r="B65" s="9" t="s">
        <v>159</v>
      </c>
      <c r="C65" s="9" t="s">
        <v>160</v>
      </c>
      <c r="D65" s="9"/>
      <c r="E65" s="242" t="s">
        <v>26</v>
      </c>
      <c r="F65" s="3" t="s">
        <v>20</v>
      </c>
      <c r="G65" s="9"/>
    </row>
    <row r="66" spans="1:7" ht="84.95" customHeight="1" thickBot="1">
      <c r="A66" s="15" t="s">
        <v>35</v>
      </c>
      <c r="B66" s="9" t="s">
        <v>161</v>
      </c>
      <c r="C66" s="27" t="s">
        <v>162</v>
      </c>
      <c r="D66" s="9"/>
      <c r="E66" s="242" t="s">
        <v>24</v>
      </c>
      <c r="F66" s="3" t="s">
        <v>20</v>
      </c>
      <c r="G66" s="9"/>
    </row>
    <row r="67" spans="1:7" ht="87.95" customHeight="1" thickBot="1">
      <c r="A67" s="16" t="s">
        <v>36</v>
      </c>
      <c r="B67" s="9" t="s">
        <v>163</v>
      </c>
      <c r="C67" s="27" t="s">
        <v>164</v>
      </c>
      <c r="D67" s="9"/>
      <c r="E67" s="242" t="s">
        <v>22</v>
      </c>
      <c r="F67" s="3" t="s">
        <v>20</v>
      </c>
      <c r="G67" s="9"/>
    </row>
    <row r="68" spans="1:7" ht="99.95" customHeight="1" thickBot="1">
      <c r="A68" s="16" t="s">
        <v>36</v>
      </c>
      <c r="B68" s="9" t="s">
        <v>165</v>
      </c>
      <c r="C68" s="27" t="s">
        <v>166</v>
      </c>
      <c r="D68" s="9"/>
      <c r="E68" s="242" t="s">
        <v>22</v>
      </c>
      <c r="F68" s="3" t="s">
        <v>20</v>
      </c>
      <c r="G68" s="9"/>
    </row>
    <row r="69" spans="1:7" ht="16.5" thickBot="1">
      <c r="A69" s="197" t="s">
        <v>82</v>
      </c>
      <c r="B69" s="198"/>
      <c r="C69" s="3" t="s">
        <v>31</v>
      </c>
      <c r="D69" s="3" t="s">
        <v>68</v>
      </c>
      <c r="E69" s="242" t="s">
        <v>32</v>
      </c>
      <c r="F69" s="3" t="s">
        <v>33</v>
      </c>
      <c r="G69" s="3" t="s">
        <v>69</v>
      </c>
    </row>
    <row r="70" spans="1:7" ht="16.5" thickBot="1">
      <c r="A70" s="14" t="s">
        <v>34</v>
      </c>
      <c r="B70" s="9" t="s">
        <v>139</v>
      </c>
      <c r="C70" s="9" t="s">
        <v>140</v>
      </c>
      <c r="D70" s="9"/>
      <c r="E70" s="242" t="s">
        <v>26</v>
      </c>
      <c r="F70" s="3" t="s">
        <v>20</v>
      </c>
      <c r="G70" s="9"/>
    </row>
    <row r="71" spans="1:7" ht="16.5" thickBot="1">
      <c r="A71" s="15" t="s">
        <v>35</v>
      </c>
      <c r="B71" s="9" t="s">
        <v>141</v>
      </c>
      <c r="C71" s="9" t="s">
        <v>143</v>
      </c>
      <c r="D71" s="9"/>
      <c r="E71" s="242" t="s">
        <v>26</v>
      </c>
      <c r="F71" s="3" t="s">
        <v>20</v>
      </c>
      <c r="G71" s="9"/>
    </row>
    <row r="72" spans="1:7" ht="16.5" thickBot="1">
      <c r="A72" s="16" t="s">
        <v>36</v>
      </c>
      <c r="B72" s="9" t="s">
        <v>142</v>
      </c>
      <c r="C72" s="9" t="s">
        <v>144</v>
      </c>
      <c r="D72" s="9"/>
      <c r="E72" s="242" t="s">
        <v>26</v>
      </c>
      <c r="F72" s="3" t="s">
        <v>20</v>
      </c>
      <c r="G72" s="9"/>
    </row>
    <row r="73" spans="1:7" ht="16.5" thickBot="1">
      <c r="A73" s="197" t="s">
        <v>58</v>
      </c>
      <c r="B73" s="198"/>
      <c r="C73" s="3" t="s">
        <v>31</v>
      </c>
      <c r="D73" s="3" t="s">
        <v>68</v>
      </c>
      <c r="E73" s="242" t="s">
        <v>32</v>
      </c>
      <c r="F73" s="3" t="s">
        <v>33</v>
      </c>
      <c r="G73" s="3" t="s">
        <v>69</v>
      </c>
    </row>
    <row r="74" spans="1:7" ht="39" thickBot="1">
      <c r="A74" s="14" t="s">
        <v>34</v>
      </c>
      <c r="B74" s="9" t="s">
        <v>113</v>
      </c>
      <c r="C74" s="12" t="s">
        <v>119</v>
      </c>
      <c r="D74" s="9"/>
      <c r="E74" s="242" t="s">
        <v>26</v>
      </c>
      <c r="F74" s="3" t="s">
        <v>20</v>
      </c>
      <c r="G74" s="9"/>
    </row>
    <row r="75" spans="1:7" ht="51.75" thickBot="1">
      <c r="A75" s="14" t="s">
        <v>35</v>
      </c>
      <c r="B75" s="9" t="s">
        <v>114</v>
      </c>
      <c r="C75" s="12" t="s">
        <v>118</v>
      </c>
      <c r="D75" s="9"/>
      <c r="E75" s="242" t="s">
        <v>22</v>
      </c>
      <c r="F75" s="3" t="s">
        <v>20</v>
      </c>
      <c r="G75" s="9"/>
    </row>
    <row r="76" spans="1:7" ht="16.5" thickBot="1">
      <c r="A76" s="197" t="s">
        <v>116</v>
      </c>
      <c r="B76" s="198"/>
      <c r="C76" s="3" t="s">
        <v>31</v>
      </c>
      <c r="D76" s="3" t="s">
        <v>68</v>
      </c>
      <c r="E76" s="242" t="s">
        <v>32</v>
      </c>
      <c r="F76" s="3" t="s">
        <v>33</v>
      </c>
      <c r="G76" s="3" t="s">
        <v>69</v>
      </c>
    </row>
    <row r="77" spans="1:7" ht="39" thickBot="1">
      <c r="A77" s="14" t="s">
        <v>34</v>
      </c>
      <c r="B77" s="9" t="s">
        <v>109</v>
      </c>
      <c r="C77" s="12" t="s">
        <v>112</v>
      </c>
      <c r="D77" s="9"/>
      <c r="E77" s="242" t="s">
        <v>22</v>
      </c>
      <c r="F77" s="3" t="s">
        <v>20</v>
      </c>
      <c r="G77" s="9"/>
    </row>
    <row r="78" spans="1:7" ht="51.75" thickBot="1">
      <c r="A78" s="14" t="s">
        <v>35</v>
      </c>
      <c r="B78" s="9" t="s">
        <v>111</v>
      </c>
      <c r="C78" s="9" t="s">
        <v>117</v>
      </c>
      <c r="D78" s="9"/>
      <c r="E78" s="242" t="s">
        <v>22</v>
      </c>
      <c r="F78" s="3" t="s">
        <v>20</v>
      </c>
      <c r="G78" s="9"/>
    </row>
    <row r="79" spans="1:7" ht="16.5" thickBot="1">
      <c r="A79" s="197" t="s">
        <v>128</v>
      </c>
      <c r="B79" s="198"/>
      <c r="C79" s="3" t="s">
        <v>31</v>
      </c>
      <c r="D79" s="3" t="s">
        <v>68</v>
      </c>
      <c r="E79" s="242" t="s">
        <v>32</v>
      </c>
      <c r="F79" s="3" t="s">
        <v>33</v>
      </c>
      <c r="G79" s="3" t="s">
        <v>69</v>
      </c>
    </row>
    <row r="80" spans="1:7" ht="16.5" thickBot="1">
      <c r="A80" s="17" t="s">
        <v>34</v>
      </c>
      <c r="B80" s="9" t="s">
        <v>124</v>
      </c>
      <c r="C80" s="9" t="s">
        <v>125</v>
      </c>
      <c r="D80" s="9"/>
      <c r="E80" s="242" t="s">
        <v>26</v>
      </c>
      <c r="F80" s="3" t="s">
        <v>20</v>
      </c>
      <c r="G80" s="9"/>
    </row>
    <row r="81" spans="1:7" ht="39" thickBot="1">
      <c r="A81" s="14" t="s">
        <v>35</v>
      </c>
      <c r="B81" s="9" t="s">
        <v>53</v>
      </c>
      <c r="C81" s="9" t="s">
        <v>99</v>
      </c>
      <c r="D81" s="9"/>
      <c r="E81" s="242" t="s">
        <v>26</v>
      </c>
      <c r="F81" s="3" t="s">
        <v>20</v>
      </c>
      <c r="G81" s="9"/>
    </row>
    <row r="82" spans="1:7" ht="39" thickBot="1">
      <c r="A82" s="14" t="s">
        <v>35</v>
      </c>
      <c r="B82" s="9" t="s">
        <v>282</v>
      </c>
      <c r="C82" s="12" t="s">
        <v>283</v>
      </c>
      <c r="D82" s="9"/>
      <c r="E82" s="242" t="s">
        <v>26</v>
      </c>
      <c r="F82" s="3" t="s">
        <v>20</v>
      </c>
      <c r="G82" s="9"/>
    </row>
    <row r="83" spans="1:7" ht="16.5" thickBot="1">
      <c r="A83" s="14" t="s">
        <v>35</v>
      </c>
      <c r="B83" s="9" t="s">
        <v>78</v>
      </c>
      <c r="C83" s="9" t="s">
        <v>79</v>
      </c>
      <c r="D83" s="9"/>
      <c r="E83" s="242" t="s">
        <v>26</v>
      </c>
      <c r="F83" s="3" t="s">
        <v>20</v>
      </c>
      <c r="G83" s="9"/>
    </row>
    <row r="84" spans="1:7" ht="16.5" thickBot="1">
      <c r="A84" s="14" t="s">
        <v>35</v>
      </c>
      <c r="B84" s="9" t="s">
        <v>126</v>
      </c>
      <c r="C84" s="9" t="s">
        <v>127</v>
      </c>
      <c r="D84" s="9"/>
      <c r="E84" s="242" t="s">
        <v>26</v>
      </c>
      <c r="F84" s="3" t="s">
        <v>20</v>
      </c>
      <c r="G84" s="9"/>
    </row>
    <row r="85" spans="1:7" ht="39" thickBot="1">
      <c r="A85" s="18" t="s">
        <v>36</v>
      </c>
      <c r="B85" s="9" t="s">
        <v>80</v>
      </c>
      <c r="C85" s="9" t="s">
        <v>81</v>
      </c>
      <c r="D85" s="9"/>
      <c r="E85" s="242" t="s">
        <v>26</v>
      </c>
      <c r="F85" s="3" t="s">
        <v>20</v>
      </c>
      <c r="G85" s="9"/>
    </row>
    <row r="86" spans="1:7" ht="16.5" thickBot="1">
      <c r="A86" s="15" t="s">
        <v>36</v>
      </c>
      <c r="B86" s="9" t="s">
        <v>131</v>
      </c>
      <c r="C86" s="9" t="s">
        <v>103</v>
      </c>
      <c r="D86" s="9"/>
      <c r="E86" s="242" t="s">
        <v>26</v>
      </c>
      <c r="F86" s="3" t="s">
        <v>20</v>
      </c>
      <c r="G86" s="9"/>
    </row>
    <row r="87" spans="1:7" ht="26.25" thickBot="1">
      <c r="A87" s="18" t="s">
        <v>36</v>
      </c>
      <c r="B87" s="9" t="s">
        <v>130</v>
      </c>
      <c r="C87" s="9" t="s">
        <v>129</v>
      </c>
      <c r="D87" s="9"/>
      <c r="E87" s="242" t="s">
        <v>26</v>
      </c>
      <c r="F87" s="3" t="s">
        <v>20</v>
      </c>
      <c r="G87" s="9"/>
    </row>
    <row r="88" spans="1:7" ht="19.5" thickBot="1">
      <c r="A88" s="81" t="s">
        <v>286</v>
      </c>
      <c r="B88" s="82"/>
      <c r="C88" s="83"/>
      <c r="D88" s="84"/>
      <c r="E88" s="244"/>
      <c r="F88" s="85"/>
      <c r="G88" s="86"/>
    </row>
    <row r="89" spans="1:7" ht="16.5" thickBot="1">
      <c r="A89" s="197" t="s">
        <v>85</v>
      </c>
      <c r="B89" s="198"/>
      <c r="C89" s="3" t="s">
        <v>31</v>
      </c>
      <c r="D89" s="3" t="s">
        <v>68</v>
      </c>
      <c r="E89" s="242" t="s">
        <v>32</v>
      </c>
      <c r="F89" s="3" t="s">
        <v>33</v>
      </c>
      <c r="G89" s="3" t="s">
        <v>69</v>
      </c>
    </row>
    <row r="90" spans="1:7" ht="51.75" thickBot="1">
      <c r="A90" s="17" t="s">
        <v>34</v>
      </c>
      <c r="B90" s="9" t="s">
        <v>104</v>
      </c>
      <c r="C90" s="12" t="s">
        <v>115</v>
      </c>
      <c r="D90" s="9"/>
      <c r="E90" s="242" t="s">
        <v>26</v>
      </c>
      <c r="F90" s="3" t="s">
        <v>20</v>
      </c>
      <c r="G90" s="9"/>
    </row>
    <row r="91" spans="1:7" ht="26.25" thickBot="1">
      <c r="A91" s="14" t="s">
        <v>35</v>
      </c>
      <c r="B91" s="9" t="s">
        <v>106</v>
      </c>
      <c r="C91" s="9" t="s">
        <v>108</v>
      </c>
      <c r="D91" s="9"/>
      <c r="E91" s="242" t="s">
        <v>22</v>
      </c>
      <c r="F91" s="3" t="s">
        <v>20</v>
      </c>
      <c r="G91" s="9"/>
    </row>
    <row r="92" spans="1:7" ht="16.5" thickBot="1">
      <c r="A92" s="197" t="s">
        <v>120</v>
      </c>
      <c r="B92" s="198"/>
      <c r="C92" s="3" t="s">
        <v>31</v>
      </c>
      <c r="D92" s="3" t="s">
        <v>68</v>
      </c>
      <c r="E92" s="242" t="s">
        <v>32</v>
      </c>
      <c r="F92" s="3" t="s">
        <v>33</v>
      </c>
      <c r="G92" s="3" t="s">
        <v>69</v>
      </c>
    </row>
    <row r="93" spans="1:7" ht="26.25" thickBot="1">
      <c r="A93" s="14" t="s">
        <v>34</v>
      </c>
      <c r="B93" s="9" t="s">
        <v>59</v>
      </c>
      <c r="C93" s="12" t="s">
        <v>100</v>
      </c>
      <c r="D93" s="9"/>
      <c r="E93" s="242" t="s">
        <v>26</v>
      </c>
      <c r="F93" s="3" t="s">
        <v>20</v>
      </c>
      <c r="G93" s="9"/>
    </row>
    <row r="94" spans="1:7" ht="17.100000000000001" customHeight="1" thickBot="1">
      <c r="A94" s="199" t="s">
        <v>287</v>
      </c>
      <c r="B94" s="198"/>
      <c r="C94" s="3" t="s">
        <v>110</v>
      </c>
      <c r="D94" s="3" t="s">
        <v>68</v>
      </c>
      <c r="E94" s="242" t="s">
        <v>32</v>
      </c>
      <c r="F94" s="3" t="s">
        <v>33</v>
      </c>
      <c r="G94" s="3" t="s">
        <v>69</v>
      </c>
    </row>
    <row r="95" spans="1:7" ht="26.25" thickBot="1">
      <c r="A95" s="14" t="s">
        <v>34</v>
      </c>
      <c r="B95" s="9" t="s">
        <v>101</v>
      </c>
      <c r="C95" s="12" t="s">
        <v>102</v>
      </c>
      <c r="D95" s="9"/>
      <c r="E95" s="242" t="s">
        <v>29</v>
      </c>
      <c r="F95" s="3" t="s">
        <v>20</v>
      </c>
      <c r="G95" s="9"/>
    </row>
    <row r="96" spans="1:7" ht="26.25" thickBot="1">
      <c r="A96" s="14" t="s">
        <v>34</v>
      </c>
      <c r="B96" s="9" t="s">
        <v>122</v>
      </c>
      <c r="C96" s="12" t="s">
        <v>123</v>
      </c>
      <c r="D96" s="9"/>
      <c r="E96" s="242" t="s">
        <v>29</v>
      </c>
      <c r="F96" s="3" t="s">
        <v>20</v>
      </c>
      <c r="G96" s="9"/>
    </row>
  </sheetData>
  <mergeCells count="33">
    <mergeCell ref="A92:B92"/>
    <mergeCell ref="A94:B94"/>
    <mergeCell ref="A58:B58"/>
    <mergeCell ref="A64:B64"/>
    <mergeCell ref="A69:B69"/>
    <mergeCell ref="A73:B73"/>
    <mergeCell ref="A76:B76"/>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D1:D3"/>
    <mergeCell ref="A15:B15"/>
    <mergeCell ref="A16:B16"/>
    <mergeCell ref="A17:B17"/>
    <mergeCell ref="A18:B18"/>
    <mergeCell ref="A14:B14"/>
    <mergeCell ref="C15:D15"/>
    <mergeCell ref="C16:D16"/>
    <mergeCell ref="C17:D17"/>
    <mergeCell ref="C18:D18"/>
    <mergeCell ref="A12:B13"/>
    <mergeCell ref="C6:D13"/>
  </mergeCells>
  <conditionalFormatting sqref="A97:A177 A39 A45 A48:A56 A25:A26">
    <cfRule type="beginsWith" dxfId="975" priority="2263" stopIfTrue="1" operator="beginsWith" text="Exceptional">
      <formula>LEFT(A25,LEN("Exceptional"))="Exceptional"</formula>
    </cfRule>
    <cfRule type="beginsWith" dxfId="974" priority="2264" stopIfTrue="1" operator="beginsWith" text="Professional">
      <formula>LEFT(A25,LEN("Professional"))="Professional"</formula>
    </cfRule>
    <cfRule type="beginsWith" dxfId="973" priority="2265" stopIfTrue="1" operator="beginsWith" text="Advanced">
      <formula>LEFT(A25,LEN("Advanced"))="Advanced"</formula>
    </cfRule>
    <cfRule type="beginsWith" dxfId="972" priority="2266" stopIfTrue="1" operator="beginsWith" text="Intermediate">
      <formula>LEFT(A25,LEN("Intermediate"))="Intermediate"</formula>
    </cfRule>
    <cfRule type="beginsWith" dxfId="971" priority="2267" stopIfTrue="1" operator="beginsWith" text="Basic">
      <formula>LEFT(A25,LEN("Basic"))="Basic"</formula>
    </cfRule>
    <cfRule type="beginsWith" dxfId="970" priority="2268" stopIfTrue="1" operator="beginsWith" text="Required">
      <formula>LEFT(A25,LEN("Required"))="Required"</formula>
    </cfRule>
    <cfRule type="notContainsBlanks" dxfId="969" priority="2269" stopIfTrue="1">
      <formula>LEN(TRIM(A25))&gt;0</formula>
    </cfRule>
  </conditionalFormatting>
  <conditionalFormatting sqref="E25 E53:F56 F26 F49:F51 E45:F45 E49:E56 E47:F47 E39:F40 E42:F42 E36:F36 E91:F91 E97:F176">
    <cfRule type="beginsWith" dxfId="968" priority="2255" stopIfTrue="1" operator="beginsWith" text="Not Applicable">
      <formula>LEFT(E25,LEN("Not Applicable"))="Not Applicable"</formula>
    </cfRule>
    <cfRule type="beginsWith" dxfId="967" priority="2256" stopIfTrue="1" operator="beginsWith" text="Waived">
      <formula>LEFT(E25,LEN("Waived"))="Waived"</formula>
    </cfRule>
    <cfRule type="beginsWith" dxfId="966" priority="2258" stopIfTrue="1" operator="beginsWith" text="Pre-Passed">
      <formula>LEFT(E25,LEN("Pre-Passed"))="Pre-Passed"</formula>
    </cfRule>
    <cfRule type="beginsWith" dxfId="965" priority="2259" stopIfTrue="1" operator="beginsWith" text="Completed">
      <formula>LEFT(E25,LEN("Completed"))="Completed"</formula>
    </cfRule>
    <cfRule type="beginsWith" dxfId="964" priority="2260" stopIfTrue="1" operator="beginsWith" text="Partial">
      <formula>LEFT(E25,LEN("Partial"))="Partial"</formula>
    </cfRule>
    <cfRule type="beginsWith" dxfId="963" priority="2261" stopIfTrue="1" operator="beginsWith" text="Missing">
      <formula>LEFT(E25,LEN("Missing"))="Missing"</formula>
    </cfRule>
    <cfRule type="beginsWith" dxfId="962" priority="2262" stopIfTrue="1" operator="beginsWith" text="Untested">
      <formula>LEFT(E25,LEN("Untested"))="Untested"</formula>
    </cfRule>
    <cfRule type="notContainsBlanks" dxfId="961" priority="2270" stopIfTrue="1">
      <formula>LEN(TRIM(E25))&gt;0</formula>
    </cfRule>
  </conditionalFormatting>
  <conditionalFormatting sqref="F25">
    <cfRule type="beginsWith" dxfId="960" priority="1950" stopIfTrue="1" operator="beginsWith" text="Not Applicable">
      <formula>LEFT(F25,LEN("Not Applicable"))="Not Applicable"</formula>
    </cfRule>
    <cfRule type="beginsWith" dxfId="959" priority="1951" stopIfTrue="1" operator="beginsWith" text="Waived">
      <formula>LEFT(F25,LEN("Waived"))="Waived"</formula>
    </cfRule>
    <cfRule type="beginsWith" dxfId="958" priority="1952" stopIfTrue="1" operator="beginsWith" text="Pre-Passed">
      <formula>LEFT(F25,LEN("Pre-Passed"))="Pre-Passed"</formula>
    </cfRule>
    <cfRule type="beginsWith" dxfId="957" priority="1953" stopIfTrue="1" operator="beginsWith" text="Completed">
      <formula>LEFT(F25,LEN("Completed"))="Completed"</formula>
    </cfRule>
    <cfRule type="beginsWith" dxfId="956" priority="1954" stopIfTrue="1" operator="beginsWith" text="Partial">
      <formula>LEFT(F25,LEN("Partial"))="Partial"</formula>
    </cfRule>
    <cfRule type="beginsWith" dxfId="955" priority="1955" stopIfTrue="1" operator="beginsWith" text="Missing">
      <formula>LEFT(F25,LEN("Missing"))="Missing"</formula>
    </cfRule>
    <cfRule type="beginsWith" dxfId="954" priority="1956" stopIfTrue="1" operator="beginsWith" text="Untested">
      <formula>LEFT(F25,LEN("Untested"))="Untested"</formula>
    </cfRule>
    <cfRule type="notContainsBlanks" dxfId="953" priority="1957" stopIfTrue="1">
      <formula>LEN(TRIM(F25))&gt;0</formula>
    </cfRule>
  </conditionalFormatting>
  <conditionalFormatting sqref="F52">
    <cfRule type="beginsWith" dxfId="952" priority="1918" stopIfTrue="1" operator="beginsWith" text="Not Applicable">
      <formula>LEFT(F52,LEN("Not Applicable"))="Not Applicable"</formula>
    </cfRule>
    <cfRule type="beginsWith" dxfId="951" priority="1919" stopIfTrue="1" operator="beginsWith" text="Waived">
      <formula>LEFT(F52,LEN("Waived"))="Waived"</formula>
    </cfRule>
    <cfRule type="beginsWith" dxfId="950" priority="1920" stopIfTrue="1" operator="beginsWith" text="Pre-Passed">
      <formula>LEFT(F52,LEN("Pre-Passed"))="Pre-Passed"</formula>
    </cfRule>
    <cfRule type="beginsWith" dxfId="949" priority="1921" stopIfTrue="1" operator="beginsWith" text="Completed">
      <formula>LEFT(F52,LEN("Completed"))="Completed"</formula>
    </cfRule>
    <cfRule type="beginsWith" dxfId="948" priority="1922" stopIfTrue="1" operator="beginsWith" text="Partial">
      <formula>LEFT(F52,LEN("Partial"))="Partial"</formula>
    </cfRule>
    <cfRule type="beginsWith" dxfId="947" priority="1923" stopIfTrue="1" operator="beginsWith" text="Missing">
      <formula>LEFT(F52,LEN("Missing"))="Missing"</formula>
    </cfRule>
    <cfRule type="beginsWith" dxfId="946" priority="1924" stopIfTrue="1" operator="beginsWith" text="Untested">
      <formula>LEFT(F52,LEN("Untested"))="Untested"</formula>
    </cfRule>
    <cfRule type="notContainsBlanks" dxfId="945" priority="1925" stopIfTrue="1">
      <formula>LEN(TRIM(F52))&gt;0</formula>
    </cfRule>
  </conditionalFormatting>
  <conditionalFormatting sqref="A43">
    <cfRule type="beginsWith" dxfId="944" priority="1708" stopIfTrue="1" operator="beginsWith" text="Exceptional">
      <formula>LEFT(A43,LEN("Exceptional"))="Exceptional"</formula>
    </cfRule>
    <cfRule type="beginsWith" dxfId="943" priority="1709" stopIfTrue="1" operator="beginsWith" text="Professional">
      <formula>LEFT(A43,LEN("Professional"))="Professional"</formula>
    </cfRule>
    <cfRule type="beginsWith" dxfId="942" priority="1710" stopIfTrue="1" operator="beginsWith" text="Advanced">
      <formula>LEFT(A43,LEN("Advanced"))="Advanced"</formula>
    </cfRule>
    <cfRule type="beginsWith" dxfId="941" priority="1711" stopIfTrue="1" operator="beginsWith" text="Intermediate">
      <formula>LEFT(A43,LEN("Intermediate"))="Intermediate"</formula>
    </cfRule>
    <cfRule type="beginsWith" dxfId="940" priority="1712" stopIfTrue="1" operator="beginsWith" text="Basic">
      <formula>LEFT(A43,LEN("Basic"))="Basic"</formula>
    </cfRule>
    <cfRule type="beginsWith" dxfId="939" priority="1713" stopIfTrue="1" operator="beginsWith" text="Required">
      <formula>LEFT(A43,LEN("Required"))="Required"</formula>
    </cfRule>
    <cfRule type="notContainsBlanks" dxfId="938" priority="1714" stopIfTrue="1">
      <formula>LEN(TRIM(A43))&gt;0</formula>
    </cfRule>
  </conditionalFormatting>
  <conditionalFormatting sqref="E48">
    <cfRule type="beginsWith" dxfId="937" priority="1701" stopIfTrue="1" operator="beginsWith" text="Not Applicable">
      <formula>LEFT(E48,LEN("Not Applicable"))="Not Applicable"</formula>
    </cfRule>
    <cfRule type="beginsWith" dxfId="936" priority="1702" stopIfTrue="1" operator="beginsWith" text="Waived">
      <formula>LEFT(E48,LEN("Waived"))="Waived"</formula>
    </cfRule>
    <cfRule type="beginsWith" dxfId="935" priority="1703" stopIfTrue="1" operator="beginsWith" text="Pre-Passed">
      <formula>LEFT(E48,LEN("Pre-Passed"))="Pre-Passed"</formula>
    </cfRule>
    <cfRule type="beginsWith" dxfId="934" priority="1704" stopIfTrue="1" operator="beginsWith" text="Completed">
      <formula>LEFT(E48,LEN("Completed"))="Completed"</formula>
    </cfRule>
    <cfRule type="beginsWith" dxfId="933" priority="1705" stopIfTrue="1" operator="beginsWith" text="Partial">
      <formula>LEFT(E48,LEN("Partial"))="Partial"</formula>
    </cfRule>
    <cfRule type="beginsWith" dxfId="932" priority="1706" stopIfTrue="1" operator="beginsWith" text="Missing">
      <formula>LEFT(E48,LEN("Missing"))="Missing"</formula>
    </cfRule>
    <cfRule type="beginsWith" dxfId="931" priority="1707" stopIfTrue="1" operator="beginsWith" text="Untested">
      <formula>LEFT(E48,LEN("Untested"))="Untested"</formula>
    </cfRule>
    <cfRule type="notContainsBlanks" dxfId="930" priority="1715" stopIfTrue="1">
      <formula>LEN(TRIM(E48))&gt;0</formula>
    </cfRule>
  </conditionalFormatting>
  <conditionalFormatting sqref="F48">
    <cfRule type="beginsWith" dxfId="929" priority="1693" stopIfTrue="1" operator="beginsWith" text="Not Applicable">
      <formula>LEFT(F48,LEN("Not Applicable"))="Not Applicable"</formula>
    </cfRule>
    <cfRule type="beginsWith" dxfId="928" priority="1694" stopIfTrue="1" operator="beginsWith" text="Waived">
      <formula>LEFT(F48,LEN("Waived"))="Waived"</formula>
    </cfRule>
    <cfRule type="beginsWith" dxfId="927" priority="1695" stopIfTrue="1" operator="beginsWith" text="Pre-Passed">
      <formula>LEFT(F48,LEN("Pre-Passed"))="Pre-Passed"</formula>
    </cfRule>
    <cfRule type="beginsWith" dxfId="926" priority="1696" stopIfTrue="1" operator="beginsWith" text="Completed">
      <formula>LEFT(F48,LEN("Completed"))="Completed"</formula>
    </cfRule>
    <cfRule type="beginsWith" dxfId="925" priority="1697" stopIfTrue="1" operator="beginsWith" text="Partial">
      <formula>LEFT(F48,LEN("Partial"))="Partial"</formula>
    </cfRule>
    <cfRule type="beginsWith" dxfId="924" priority="1698" stopIfTrue="1" operator="beginsWith" text="Missing">
      <formula>LEFT(F48,LEN("Missing"))="Missing"</formula>
    </cfRule>
    <cfRule type="beginsWith" dxfId="923" priority="1699" stopIfTrue="1" operator="beginsWith" text="Untested">
      <formula>LEFT(F48,LEN("Untested"))="Untested"</formula>
    </cfRule>
    <cfRule type="notContainsBlanks" dxfId="922" priority="1700" stopIfTrue="1">
      <formula>LEN(TRIM(F48))&gt;0</formula>
    </cfRule>
  </conditionalFormatting>
  <conditionalFormatting sqref="A37">
    <cfRule type="beginsWith" dxfId="921" priority="1678" stopIfTrue="1" operator="beginsWith" text="Exceptional">
      <formula>LEFT(A37,LEN("Exceptional"))="Exceptional"</formula>
    </cfRule>
    <cfRule type="beginsWith" dxfId="920" priority="1679" stopIfTrue="1" operator="beginsWith" text="Professional">
      <formula>LEFT(A37,LEN("Professional"))="Professional"</formula>
    </cfRule>
    <cfRule type="beginsWith" dxfId="919" priority="1680" stopIfTrue="1" operator="beginsWith" text="Advanced">
      <formula>LEFT(A37,LEN("Advanced"))="Advanced"</formula>
    </cfRule>
    <cfRule type="beginsWith" dxfId="918" priority="1681" stopIfTrue="1" operator="beginsWith" text="Intermediate">
      <formula>LEFT(A37,LEN("Intermediate"))="Intermediate"</formula>
    </cfRule>
    <cfRule type="beginsWith" dxfId="917" priority="1682" stopIfTrue="1" operator="beginsWith" text="Basic">
      <formula>LEFT(A37,LEN("Basic"))="Basic"</formula>
    </cfRule>
    <cfRule type="beginsWith" dxfId="916" priority="1683" stopIfTrue="1" operator="beginsWith" text="Required">
      <formula>LEFT(A37,LEN("Required"))="Required"</formula>
    </cfRule>
    <cfRule type="notContainsBlanks" dxfId="915" priority="1684" stopIfTrue="1">
      <formula>LEN(TRIM(A37))&gt;0</formula>
    </cfRule>
  </conditionalFormatting>
  <conditionalFormatting sqref="E43">
    <cfRule type="beginsWith" dxfId="914" priority="1267" stopIfTrue="1" operator="beginsWith" text="Not Applicable">
      <formula>LEFT(E43,LEN("Not Applicable"))="Not Applicable"</formula>
    </cfRule>
    <cfRule type="beginsWith" dxfId="913" priority="1268" stopIfTrue="1" operator="beginsWith" text="Waived">
      <formula>LEFT(E43,LEN("Waived"))="Waived"</formula>
    </cfRule>
    <cfRule type="beginsWith" dxfId="912" priority="1269" stopIfTrue="1" operator="beginsWith" text="Pre-Passed">
      <formula>LEFT(E43,LEN("Pre-Passed"))="Pre-Passed"</formula>
    </cfRule>
    <cfRule type="beginsWith" dxfId="911" priority="1270" stopIfTrue="1" operator="beginsWith" text="Completed">
      <formula>LEFT(E43,LEN("Completed"))="Completed"</formula>
    </cfRule>
    <cfRule type="beginsWith" dxfId="910" priority="1271" stopIfTrue="1" operator="beginsWith" text="Partial">
      <formula>LEFT(E43,LEN("Partial"))="Partial"</formula>
    </cfRule>
    <cfRule type="beginsWith" dxfId="909" priority="1272" stopIfTrue="1" operator="beginsWith" text="Missing">
      <formula>LEFT(E43,LEN("Missing"))="Missing"</formula>
    </cfRule>
    <cfRule type="beginsWith" dxfId="908" priority="1273" stopIfTrue="1" operator="beginsWith" text="Untested">
      <formula>LEFT(E43,LEN("Untested"))="Untested"</formula>
    </cfRule>
    <cfRule type="notContainsBlanks" dxfId="907" priority="1274" stopIfTrue="1">
      <formula>LEN(TRIM(E43))&gt;0</formula>
    </cfRule>
  </conditionalFormatting>
  <conditionalFormatting sqref="F43">
    <cfRule type="beginsWith" dxfId="906" priority="1259" stopIfTrue="1" operator="beginsWith" text="Not Applicable">
      <formula>LEFT(F43,LEN("Not Applicable"))="Not Applicable"</formula>
    </cfRule>
    <cfRule type="beginsWith" dxfId="905" priority="1260" stopIfTrue="1" operator="beginsWith" text="Waived">
      <formula>LEFT(F43,LEN("Waived"))="Waived"</formula>
    </cfRule>
    <cfRule type="beginsWith" dxfId="904" priority="1261" stopIfTrue="1" operator="beginsWith" text="Pre-Passed">
      <formula>LEFT(F43,LEN("Pre-Passed"))="Pre-Passed"</formula>
    </cfRule>
    <cfRule type="beginsWith" dxfId="903" priority="1262" stopIfTrue="1" operator="beginsWith" text="Completed">
      <formula>LEFT(F43,LEN("Completed"))="Completed"</formula>
    </cfRule>
    <cfRule type="beginsWith" dxfId="902" priority="1263" stopIfTrue="1" operator="beginsWith" text="Partial">
      <formula>LEFT(F43,LEN("Partial"))="Partial"</formula>
    </cfRule>
    <cfRule type="beginsWith" dxfId="901" priority="1264" stopIfTrue="1" operator="beginsWith" text="Missing">
      <formula>LEFT(F43,LEN("Missing"))="Missing"</formula>
    </cfRule>
    <cfRule type="beginsWith" dxfId="900" priority="1265" stopIfTrue="1" operator="beginsWith" text="Untested">
      <formula>LEFT(F43,LEN("Untested"))="Untested"</formula>
    </cfRule>
    <cfRule type="notContainsBlanks" dxfId="899" priority="1266" stopIfTrue="1">
      <formula>LEN(TRIM(F43))&gt;0</formula>
    </cfRule>
  </conditionalFormatting>
  <conditionalFormatting sqref="E37">
    <cfRule type="beginsWith" dxfId="898" priority="1251" stopIfTrue="1" operator="beginsWith" text="Not Applicable">
      <formula>LEFT(E37,LEN("Not Applicable"))="Not Applicable"</formula>
    </cfRule>
    <cfRule type="beginsWith" dxfId="897" priority="1252" stopIfTrue="1" operator="beginsWith" text="Waived">
      <formula>LEFT(E37,LEN("Waived"))="Waived"</formula>
    </cfRule>
    <cfRule type="beginsWith" dxfId="896" priority="1253" stopIfTrue="1" operator="beginsWith" text="Pre-Passed">
      <formula>LEFT(E37,LEN("Pre-Passed"))="Pre-Passed"</formula>
    </cfRule>
    <cfRule type="beginsWith" dxfId="895" priority="1254" stopIfTrue="1" operator="beginsWith" text="Completed">
      <formula>LEFT(E37,LEN("Completed"))="Completed"</formula>
    </cfRule>
    <cfRule type="beginsWith" dxfId="894" priority="1255" stopIfTrue="1" operator="beginsWith" text="Partial">
      <formula>LEFT(E37,LEN("Partial"))="Partial"</formula>
    </cfRule>
    <cfRule type="beginsWith" dxfId="893" priority="1256" stopIfTrue="1" operator="beginsWith" text="Missing">
      <formula>LEFT(E37,LEN("Missing"))="Missing"</formula>
    </cfRule>
    <cfRule type="beginsWith" dxfId="892" priority="1257" stopIfTrue="1" operator="beginsWith" text="Untested">
      <formula>LEFT(E37,LEN("Untested"))="Untested"</formula>
    </cfRule>
    <cfRule type="notContainsBlanks" dxfId="891" priority="1258" stopIfTrue="1">
      <formula>LEN(TRIM(E37))&gt;0</formula>
    </cfRule>
  </conditionalFormatting>
  <conditionalFormatting sqref="F37">
    <cfRule type="beginsWith" dxfId="890" priority="1243" stopIfTrue="1" operator="beginsWith" text="Not Applicable">
      <formula>LEFT(F37,LEN("Not Applicable"))="Not Applicable"</formula>
    </cfRule>
    <cfRule type="beginsWith" dxfId="889" priority="1244" stopIfTrue="1" operator="beginsWith" text="Waived">
      <formula>LEFT(F37,LEN("Waived"))="Waived"</formula>
    </cfRule>
    <cfRule type="beginsWith" dxfId="888" priority="1245" stopIfTrue="1" operator="beginsWith" text="Pre-Passed">
      <formula>LEFT(F37,LEN("Pre-Passed"))="Pre-Passed"</formula>
    </cfRule>
    <cfRule type="beginsWith" dxfId="887" priority="1246" stopIfTrue="1" operator="beginsWith" text="Completed">
      <formula>LEFT(F37,LEN("Completed"))="Completed"</formula>
    </cfRule>
    <cfRule type="beginsWith" dxfId="886" priority="1247" stopIfTrue="1" operator="beginsWith" text="Partial">
      <formula>LEFT(F37,LEN("Partial"))="Partial"</formula>
    </cfRule>
    <cfRule type="beginsWith" dxfId="885" priority="1248" stopIfTrue="1" operator="beginsWith" text="Missing">
      <formula>LEFT(F37,LEN("Missing"))="Missing"</formula>
    </cfRule>
    <cfRule type="beginsWith" dxfId="884" priority="1249" stopIfTrue="1" operator="beginsWith" text="Untested">
      <formula>LEFT(F37,LEN("Untested"))="Untested"</formula>
    </cfRule>
    <cfRule type="notContainsBlanks" dxfId="883" priority="1250" stopIfTrue="1">
      <formula>LEN(TRIM(F37))&gt;0</formula>
    </cfRule>
  </conditionalFormatting>
  <conditionalFormatting sqref="A40">
    <cfRule type="beginsWith" dxfId="882" priority="1046" stopIfTrue="1" operator="beginsWith" text="Exceptional">
      <formula>LEFT(A40,LEN("Exceptional"))="Exceptional"</formula>
    </cfRule>
    <cfRule type="beginsWith" dxfId="881" priority="1047" stopIfTrue="1" operator="beginsWith" text="Professional">
      <formula>LEFT(A40,LEN("Professional"))="Professional"</formula>
    </cfRule>
    <cfRule type="beginsWith" dxfId="880" priority="1048" stopIfTrue="1" operator="beginsWith" text="Advanced">
      <formula>LEFT(A40,LEN("Advanced"))="Advanced"</formula>
    </cfRule>
    <cfRule type="beginsWith" dxfId="879" priority="1049" stopIfTrue="1" operator="beginsWith" text="Intermediate">
      <formula>LEFT(A40,LEN("Intermediate"))="Intermediate"</formula>
    </cfRule>
    <cfRule type="beginsWith" dxfId="878" priority="1050" stopIfTrue="1" operator="beginsWith" text="Basic">
      <formula>LEFT(A40,LEN("Basic"))="Basic"</formula>
    </cfRule>
    <cfRule type="beginsWith" dxfId="877" priority="1051" stopIfTrue="1" operator="beginsWith" text="Required">
      <formula>LEFT(A40,LEN("Required"))="Required"</formula>
    </cfRule>
    <cfRule type="notContainsBlanks" dxfId="876" priority="1052" stopIfTrue="1">
      <formula>LEN(TRIM(A40))&gt;0</formula>
    </cfRule>
  </conditionalFormatting>
  <conditionalFormatting sqref="A42">
    <cfRule type="beginsWith" dxfId="875" priority="1032" stopIfTrue="1" operator="beginsWith" text="Exceptional">
      <formula>LEFT(A42,LEN("Exceptional"))="Exceptional"</formula>
    </cfRule>
    <cfRule type="beginsWith" dxfId="874" priority="1033" stopIfTrue="1" operator="beginsWith" text="Professional">
      <formula>LEFT(A42,LEN("Professional"))="Professional"</formula>
    </cfRule>
    <cfRule type="beginsWith" dxfId="873" priority="1034" stopIfTrue="1" operator="beginsWith" text="Advanced">
      <formula>LEFT(A42,LEN("Advanced"))="Advanced"</formula>
    </cfRule>
    <cfRule type="beginsWith" dxfId="872" priority="1035" stopIfTrue="1" operator="beginsWith" text="Intermediate">
      <formula>LEFT(A42,LEN("Intermediate"))="Intermediate"</formula>
    </cfRule>
    <cfRule type="beginsWith" dxfId="871" priority="1036" stopIfTrue="1" operator="beginsWith" text="Basic">
      <formula>LEFT(A42,LEN("Basic"))="Basic"</formula>
    </cfRule>
    <cfRule type="beginsWith" dxfId="870" priority="1037" stopIfTrue="1" operator="beginsWith" text="Required">
      <formula>LEFT(A42,LEN("Required"))="Required"</formula>
    </cfRule>
    <cfRule type="notContainsBlanks" dxfId="869" priority="1038" stopIfTrue="1">
      <formula>LEN(TRIM(A42))&gt;0</formula>
    </cfRule>
  </conditionalFormatting>
  <conditionalFormatting sqref="A47">
    <cfRule type="beginsWith" dxfId="868" priority="1018" stopIfTrue="1" operator="beginsWith" text="Exceptional">
      <formula>LEFT(A47,LEN("Exceptional"))="Exceptional"</formula>
    </cfRule>
    <cfRule type="beginsWith" dxfId="867" priority="1019" stopIfTrue="1" operator="beginsWith" text="Professional">
      <formula>LEFT(A47,LEN("Professional"))="Professional"</formula>
    </cfRule>
    <cfRule type="beginsWith" dxfId="866" priority="1020" stopIfTrue="1" operator="beginsWith" text="Advanced">
      <formula>LEFT(A47,LEN("Advanced"))="Advanced"</formula>
    </cfRule>
    <cfRule type="beginsWith" dxfId="865" priority="1021" stopIfTrue="1" operator="beginsWith" text="Intermediate">
      <formula>LEFT(A47,LEN("Intermediate"))="Intermediate"</formula>
    </cfRule>
    <cfRule type="beginsWith" dxfId="864" priority="1022" stopIfTrue="1" operator="beginsWith" text="Basic">
      <formula>LEFT(A47,LEN("Basic"))="Basic"</formula>
    </cfRule>
    <cfRule type="beginsWith" dxfId="863" priority="1023" stopIfTrue="1" operator="beginsWith" text="Required">
      <formula>LEFT(A47,LEN("Required"))="Required"</formula>
    </cfRule>
    <cfRule type="notContainsBlanks" dxfId="862" priority="1024" stopIfTrue="1">
      <formula>LEN(TRIM(A47))&gt;0</formula>
    </cfRule>
  </conditionalFormatting>
  <conditionalFormatting sqref="A38">
    <cfRule type="beginsWith" dxfId="861" priority="1010" stopIfTrue="1" operator="beginsWith" text="Exceptional">
      <formula>LEFT(A38,LEN("Exceptional"))="Exceptional"</formula>
    </cfRule>
    <cfRule type="beginsWith" dxfId="860" priority="1011" stopIfTrue="1" operator="beginsWith" text="Professional">
      <formula>LEFT(A38,LEN("Professional"))="Professional"</formula>
    </cfRule>
    <cfRule type="beginsWith" dxfId="859" priority="1012" stopIfTrue="1" operator="beginsWith" text="Advanced">
      <formula>LEFT(A38,LEN("Advanced"))="Advanced"</formula>
    </cfRule>
    <cfRule type="beginsWith" dxfId="858" priority="1013" stopIfTrue="1" operator="beginsWith" text="Intermediate">
      <formula>LEFT(A38,LEN("Intermediate"))="Intermediate"</formula>
    </cfRule>
    <cfRule type="beginsWith" dxfId="857" priority="1014" stopIfTrue="1" operator="beginsWith" text="Basic">
      <formula>LEFT(A38,LEN("Basic"))="Basic"</formula>
    </cfRule>
    <cfRule type="beginsWith" dxfId="856" priority="1015" stopIfTrue="1" operator="beginsWith" text="Required">
      <formula>LEFT(A38,LEN("Required"))="Required"</formula>
    </cfRule>
    <cfRule type="notContainsBlanks" dxfId="855" priority="1016" stopIfTrue="1">
      <formula>LEN(TRIM(A38))&gt;0</formula>
    </cfRule>
  </conditionalFormatting>
  <conditionalFormatting sqref="F38">
    <cfRule type="beginsWith" dxfId="854" priority="1003" stopIfTrue="1" operator="beginsWith" text="Not Applicable">
      <formula>LEFT(F38,LEN("Not Applicable"))="Not Applicable"</formula>
    </cfRule>
    <cfRule type="beginsWith" dxfId="853" priority="1004" stopIfTrue="1" operator="beginsWith" text="Waived">
      <formula>LEFT(F38,LEN("Waived"))="Waived"</formula>
    </cfRule>
    <cfRule type="beginsWith" dxfId="852" priority="1005" stopIfTrue="1" operator="beginsWith" text="Pre-Passed">
      <formula>LEFT(F38,LEN("Pre-Passed"))="Pre-Passed"</formula>
    </cfRule>
    <cfRule type="beginsWith" dxfId="851" priority="1006" stopIfTrue="1" operator="beginsWith" text="Completed">
      <formula>LEFT(F38,LEN("Completed"))="Completed"</formula>
    </cfRule>
    <cfRule type="beginsWith" dxfId="850" priority="1007" stopIfTrue="1" operator="beginsWith" text="Partial">
      <formula>LEFT(F38,LEN("Partial"))="Partial"</formula>
    </cfRule>
    <cfRule type="beginsWith" dxfId="849" priority="1008" stopIfTrue="1" operator="beginsWith" text="Missing">
      <formula>LEFT(F38,LEN("Missing"))="Missing"</formula>
    </cfRule>
    <cfRule type="beginsWith" dxfId="848" priority="1009" stopIfTrue="1" operator="beginsWith" text="Untested">
      <formula>LEFT(F38,LEN("Untested"))="Untested"</formula>
    </cfRule>
    <cfRule type="notContainsBlanks" dxfId="847" priority="1017" stopIfTrue="1">
      <formula>LEN(TRIM(F38))&gt;0</formula>
    </cfRule>
  </conditionalFormatting>
  <conditionalFormatting sqref="E26">
    <cfRule type="beginsWith" dxfId="846" priority="995" stopIfTrue="1" operator="beginsWith" text="Not Applicable">
      <formula>LEFT(E26,LEN("Not Applicable"))="Not Applicable"</formula>
    </cfRule>
    <cfRule type="beginsWith" dxfId="845" priority="996" stopIfTrue="1" operator="beginsWith" text="Waived">
      <formula>LEFT(E26,LEN("Waived"))="Waived"</formula>
    </cfRule>
    <cfRule type="beginsWith" dxfId="844" priority="997" stopIfTrue="1" operator="beginsWith" text="Pre-Passed">
      <formula>LEFT(E26,LEN("Pre-Passed"))="Pre-Passed"</formula>
    </cfRule>
    <cfRule type="beginsWith" dxfId="843" priority="998" stopIfTrue="1" operator="beginsWith" text="Completed">
      <formula>LEFT(E26,LEN("Completed"))="Completed"</formula>
    </cfRule>
    <cfRule type="beginsWith" dxfId="842" priority="999" stopIfTrue="1" operator="beginsWith" text="Partial">
      <formula>LEFT(E26,LEN("Partial"))="Partial"</formula>
    </cfRule>
    <cfRule type="beginsWith" dxfId="841" priority="1000" stopIfTrue="1" operator="beginsWith" text="Missing">
      <formula>LEFT(E26,LEN("Missing"))="Missing"</formula>
    </cfRule>
    <cfRule type="beginsWith" dxfId="840" priority="1001" stopIfTrue="1" operator="beginsWith" text="Untested">
      <formula>LEFT(E26,LEN("Untested"))="Untested"</formula>
    </cfRule>
    <cfRule type="notContainsBlanks" dxfId="839" priority="1002" stopIfTrue="1">
      <formula>LEN(TRIM(E26))&gt;0</formula>
    </cfRule>
  </conditionalFormatting>
  <conditionalFormatting sqref="E38">
    <cfRule type="beginsWith" dxfId="838" priority="947" stopIfTrue="1" operator="beginsWith" text="Not Applicable">
      <formula>LEFT(E38,LEN("Not Applicable"))="Not Applicable"</formula>
    </cfRule>
    <cfRule type="beginsWith" dxfId="837" priority="948" stopIfTrue="1" operator="beginsWith" text="Waived">
      <formula>LEFT(E38,LEN("Waived"))="Waived"</formula>
    </cfRule>
    <cfRule type="beginsWith" dxfId="836" priority="949" stopIfTrue="1" operator="beginsWith" text="Pre-Passed">
      <formula>LEFT(E38,LEN("Pre-Passed"))="Pre-Passed"</formula>
    </cfRule>
    <cfRule type="beginsWith" dxfId="835" priority="950" stopIfTrue="1" operator="beginsWith" text="Completed">
      <formula>LEFT(E38,LEN("Completed"))="Completed"</formula>
    </cfRule>
    <cfRule type="beginsWith" dxfId="834" priority="951" stopIfTrue="1" operator="beginsWith" text="Partial">
      <formula>LEFT(E38,LEN("Partial"))="Partial"</formula>
    </cfRule>
    <cfRule type="beginsWith" dxfId="833" priority="952" stopIfTrue="1" operator="beginsWith" text="Missing">
      <formula>LEFT(E38,LEN("Missing"))="Missing"</formula>
    </cfRule>
    <cfRule type="beginsWith" dxfId="832" priority="953" stopIfTrue="1" operator="beginsWith" text="Untested">
      <formula>LEFT(E38,LEN("Untested"))="Untested"</formula>
    </cfRule>
    <cfRule type="notContainsBlanks" dxfId="831" priority="954" stopIfTrue="1">
      <formula>LEN(TRIM(E38))&gt;0</formula>
    </cfRule>
  </conditionalFormatting>
  <conditionalFormatting sqref="A44">
    <cfRule type="beginsWith" dxfId="830" priority="939" stopIfTrue="1" operator="beginsWith" text="Exceptional">
      <formula>LEFT(A44,LEN("Exceptional"))="Exceptional"</formula>
    </cfRule>
    <cfRule type="beginsWith" dxfId="829" priority="940" stopIfTrue="1" operator="beginsWith" text="Professional">
      <formula>LEFT(A44,LEN("Professional"))="Professional"</formula>
    </cfRule>
    <cfRule type="beginsWith" dxfId="828" priority="941" stopIfTrue="1" operator="beginsWith" text="Advanced">
      <formula>LEFT(A44,LEN("Advanced"))="Advanced"</formula>
    </cfRule>
    <cfRule type="beginsWith" dxfId="827" priority="942" stopIfTrue="1" operator="beginsWith" text="Intermediate">
      <formula>LEFT(A44,LEN("Intermediate"))="Intermediate"</formula>
    </cfRule>
    <cfRule type="beginsWith" dxfId="826" priority="943" stopIfTrue="1" operator="beginsWith" text="Basic">
      <formula>LEFT(A44,LEN("Basic"))="Basic"</formula>
    </cfRule>
    <cfRule type="beginsWith" dxfId="825" priority="944" stopIfTrue="1" operator="beginsWith" text="Required">
      <formula>LEFT(A44,LEN("Required"))="Required"</formula>
    </cfRule>
    <cfRule type="notContainsBlanks" dxfId="824" priority="945" stopIfTrue="1">
      <formula>LEN(TRIM(A44))&gt;0</formula>
    </cfRule>
  </conditionalFormatting>
  <conditionalFormatting sqref="E44:F44">
    <cfRule type="beginsWith" dxfId="823" priority="932" stopIfTrue="1" operator="beginsWith" text="Not Applicable">
      <formula>LEFT(E44,LEN("Not Applicable"))="Not Applicable"</formula>
    </cfRule>
    <cfRule type="beginsWith" dxfId="822" priority="933" stopIfTrue="1" operator="beginsWith" text="Waived">
      <formula>LEFT(E44,LEN("Waived"))="Waived"</formula>
    </cfRule>
    <cfRule type="beginsWith" dxfId="821" priority="934" stopIfTrue="1" operator="beginsWith" text="Pre-Passed">
      <formula>LEFT(E44,LEN("Pre-Passed"))="Pre-Passed"</formula>
    </cfRule>
    <cfRule type="beginsWith" dxfId="820" priority="935" stopIfTrue="1" operator="beginsWith" text="Completed">
      <formula>LEFT(E44,LEN("Completed"))="Completed"</formula>
    </cfRule>
    <cfRule type="beginsWith" dxfId="819" priority="936" stopIfTrue="1" operator="beginsWith" text="Partial">
      <formula>LEFT(E44,LEN("Partial"))="Partial"</formula>
    </cfRule>
    <cfRule type="beginsWith" dxfId="818" priority="937" stopIfTrue="1" operator="beginsWith" text="Missing">
      <formula>LEFT(E44,LEN("Missing"))="Missing"</formula>
    </cfRule>
    <cfRule type="beginsWith" dxfId="817" priority="938" stopIfTrue="1" operator="beginsWith" text="Untested">
      <formula>LEFT(E44,LEN("Untested"))="Untested"</formula>
    </cfRule>
    <cfRule type="notContainsBlanks" dxfId="816" priority="946" stopIfTrue="1">
      <formula>LEN(TRIM(E44))&gt;0</formula>
    </cfRule>
  </conditionalFormatting>
  <conditionalFormatting sqref="E46:F46">
    <cfRule type="beginsWith" dxfId="815" priority="924" stopIfTrue="1" operator="beginsWith" text="Not Applicable">
      <formula>LEFT(E46,LEN("Not Applicable"))="Not Applicable"</formula>
    </cfRule>
    <cfRule type="beginsWith" dxfId="814" priority="925" stopIfTrue="1" operator="beginsWith" text="Waived">
      <formula>LEFT(E46,LEN("Waived"))="Waived"</formula>
    </cfRule>
    <cfRule type="beginsWith" dxfId="813" priority="926" stopIfTrue="1" operator="beginsWith" text="Pre-Passed">
      <formula>LEFT(E46,LEN("Pre-Passed"))="Pre-Passed"</formula>
    </cfRule>
    <cfRule type="beginsWith" dxfId="812" priority="927" stopIfTrue="1" operator="beginsWith" text="Completed">
      <formula>LEFT(E46,LEN("Completed"))="Completed"</formula>
    </cfRule>
    <cfRule type="beginsWith" dxfId="811" priority="928" stopIfTrue="1" operator="beginsWith" text="Partial">
      <formula>LEFT(E46,LEN("Partial"))="Partial"</formula>
    </cfRule>
    <cfRule type="beginsWith" dxfId="810" priority="929" stopIfTrue="1" operator="beginsWith" text="Missing">
      <formula>LEFT(E46,LEN("Missing"))="Missing"</formula>
    </cfRule>
    <cfRule type="beginsWith" dxfId="809" priority="930" stopIfTrue="1" operator="beginsWith" text="Untested">
      <formula>LEFT(E46,LEN("Untested"))="Untested"</formula>
    </cfRule>
    <cfRule type="notContainsBlanks" dxfId="808" priority="931" stopIfTrue="1">
      <formula>LEN(TRIM(E46))&gt;0</formula>
    </cfRule>
  </conditionalFormatting>
  <conditionalFormatting sqref="A46">
    <cfRule type="beginsWith" dxfId="807" priority="917" stopIfTrue="1" operator="beginsWith" text="Exceptional">
      <formula>LEFT(A46,LEN("Exceptional"))="Exceptional"</formula>
    </cfRule>
    <cfRule type="beginsWith" dxfId="806" priority="918" stopIfTrue="1" operator="beginsWith" text="Professional">
      <formula>LEFT(A46,LEN("Professional"))="Professional"</formula>
    </cfRule>
    <cfRule type="beginsWith" dxfId="805" priority="919" stopIfTrue="1" operator="beginsWith" text="Advanced">
      <formula>LEFT(A46,LEN("Advanced"))="Advanced"</formula>
    </cfRule>
    <cfRule type="beginsWith" dxfId="804" priority="920" stopIfTrue="1" operator="beginsWith" text="Intermediate">
      <formula>LEFT(A46,LEN("Intermediate"))="Intermediate"</formula>
    </cfRule>
    <cfRule type="beginsWith" dxfId="803" priority="921" stopIfTrue="1" operator="beginsWith" text="Basic">
      <formula>LEFT(A46,LEN("Basic"))="Basic"</formula>
    </cfRule>
    <cfRule type="beginsWith" dxfId="802" priority="922" stopIfTrue="1" operator="beginsWith" text="Required">
      <formula>LEFT(A46,LEN("Required"))="Required"</formula>
    </cfRule>
    <cfRule type="notContainsBlanks" dxfId="801" priority="923" stopIfTrue="1">
      <formula>LEN(TRIM(A46))&gt;0</formula>
    </cfRule>
  </conditionalFormatting>
  <conditionalFormatting sqref="E41:F41">
    <cfRule type="beginsWith" dxfId="800" priority="909" stopIfTrue="1" operator="beginsWith" text="Not Applicable">
      <formula>LEFT(E41,LEN("Not Applicable"))="Not Applicable"</formula>
    </cfRule>
    <cfRule type="beginsWith" dxfId="799" priority="910" stopIfTrue="1" operator="beginsWith" text="Waived">
      <formula>LEFT(E41,LEN("Waived"))="Waived"</formula>
    </cfRule>
    <cfRule type="beginsWith" dxfId="798" priority="911" stopIfTrue="1" operator="beginsWith" text="Pre-Passed">
      <formula>LEFT(E41,LEN("Pre-Passed"))="Pre-Passed"</formula>
    </cfRule>
    <cfRule type="beginsWith" dxfId="797" priority="912" stopIfTrue="1" operator="beginsWith" text="Completed">
      <formula>LEFT(E41,LEN("Completed"))="Completed"</formula>
    </cfRule>
    <cfRule type="beginsWith" dxfId="796" priority="913" stopIfTrue="1" operator="beginsWith" text="Partial">
      <formula>LEFT(E41,LEN("Partial"))="Partial"</formula>
    </cfRule>
    <cfRule type="beginsWith" dxfId="795" priority="914" stopIfTrue="1" operator="beginsWith" text="Missing">
      <formula>LEFT(E41,LEN("Missing"))="Missing"</formula>
    </cfRule>
    <cfRule type="beginsWith" dxfId="794" priority="915" stopIfTrue="1" operator="beginsWith" text="Untested">
      <formula>LEFT(E41,LEN("Untested"))="Untested"</formula>
    </cfRule>
    <cfRule type="notContainsBlanks" dxfId="793" priority="916" stopIfTrue="1">
      <formula>LEN(TRIM(E41))&gt;0</formula>
    </cfRule>
  </conditionalFormatting>
  <conditionalFormatting sqref="A41">
    <cfRule type="beginsWith" dxfId="792" priority="895" stopIfTrue="1" operator="beginsWith" text="Exceptional">
      <formula>LEFT(A41,LEN("Exceptional"))="Exceptional"</formula>
    </cfRule>
    <cfRule type="beginsWith" dxfId="791" priority="896" stopIfTrue="1" operator="beginsWith" text="Professional">
      <formula>LEFT(A41,LEN("Professional"))="Professional"</formula>
    </cfRule>
    <cfRule type="beginsWith" dxfId="790" priority="897" stopIfTrue="1" operator="beginsWith" text="Advanced">
      <formula>LEFT(A41,LEN("Advanced"))="Advanced"</formula>
    </cfRule>
    <cfRule type="beginsWith" dxfId="789" priority="898" stopIfTrue="1" operator="beginsWith" text="Intermediate">
      <formula>LEFT(A41,LEN("Intermediate"))="Intermediate"</formula>
    </cfRule>
    <cfRule type="beginsWith" dxfId="788" priority="899" stopIfTrue="1" operator="beginsWith" text="Basic">
      <formula>LEFT(A41,LEN("Basic"))="Basic"</formula>
    </cfRule>
    <cfRule type="beginsWith" dxfId="787" priority="900" stopIfTrue="1" operator="beginsWith" text="Required">
      <formula>LEFT(A41,LEN("Required"))="Required"</formula>
    </cfRule>
    <cfRule type="notContainsBlanks" dxfId="786" priority="901" stopIfTrue="1">
      <formula>LEN(TRIM(A41))&gt;0</formula>
    </cfRule>
  </conditionalFormatting>
  <conditionalFormatting sqref="A36">
    <cfRule type="beginsWith" dxfId="785" priority="873" stopIfTrue="1" operator="beginsWith" text="Exceptional">
      <formula>LEFT(A36,LEN("Exceptional"))="Exceptional"</formula>
    </cfRule>
    <cfRule type="beginsWith" dxfId="784" priority="874" stopIfTrue="1" operator="beginsWith" text="Professional">
      <formula>LEFT(A36,LEN("Professional"))="Professional"</formula>
    </cfRule>
    <cfRule type="beginsWith" dxfId="783" priority="875" stopIfTrue="1" operator="beginsWith" text="Advanced">
      <formula>LEFT(A36,LEN("Advanced"))="Advanced"</formula>
    </cfRule>
    <cfRule type="beginsWith" dxfId="782" priority="876" stopIfTrue="1" operator="beginsWith" text="Intermediate">
      <formula>LEFT(A36,LEN("Intermediate"))="Intermediate"</formula>
    </cfRule>
    <cfRule type="beginsWith" dxfId="781" priority="877" stopIfTrue="1" operator="beginsWith" text="Basic">
      <formula>LEFT(A36,LEN("Basic"))="Basic"</formula>
    </cfRule>
    <cfRule type="beginsWith" dxfId="780" priority="878" stopIfTrue="1" operator="beginsWith" text="Required">
      <formula>LEFT(A36,LEN("Required"))="Required"</formula>
    </cfRule>
    <cfRule type="notContainsBlanks" dxfId="779" priority="879" stopIfTrue="1">
      <formula>LEN(TRIM(A36))&gt;0</formula>
    </cfRule>
  </conditionalFormatting>
  <conditionalFormatting sqref="A66">
    <cfRule type="beginsWith" dxfId="778" priority="865" stopIfTrue="1" operator="beginsWith" text="Exceptional">
      <formula>LEFT(A66,LEN("Exceptional"))="Exceptional"</formula>
    </cfRule>
    <cfRule type="beginsWith" dxfId="777" priority="866" stopIfTrue="1" operator="beginsWith" text="Professional">
      <formula>LEFT(A66,LEN("Professional"))="Professional"</formula>
    </cfRule>
    <cfRule type="beginsWith" dxfId="776" priority="867" stopIfTrue="1" operator="beginsWith" text="Advanced">
      <formula>LEFT(A66,LEN("Advanced"))="Advanced"</formula>
    </cfRule>
    <cfRule type="beginsWith" dxfId="775" priority="868" stopIfTrue="1" operator="beginsWith" text="Intermediate">
      <formula>LEFT(A66,LEN("Intermediate"))="Intermediate"</formula>
    </cfRule>
    <cfRule type="beginsWith" dxfId="774" priority="869" stopIfTrue="1" operator="beginsWith" text="Basic">
      <formula>LEFT(A66,LEN("Basic"))="Basic"</formula>
    </cfRule>
    <cfRule type="beginsWith" dxfId="773" priority="870" stopIfTrue="1" operator="beginsWith" text="Required">
      <formula>LEFT(A66,LEN("Required"))="Required"</formula>
    </cfRule>
    <cfRule type="notContainsBlanks" dxfId="772" priority="871" stopIfTrue="1">
      <formula>LEN(TRIM(A66))&gt;0</formula>
    </cfRule>
  </conditionalFormatting>
  <conditionalFormatting sqref="E83:F83 E85:F85 E64:F68">
    <cfRule type="beginsWith" dxfId="771" priority="858" stopIfTrue="1" operator="beginsWith" text="Not Applicable">
      <formula>LEFT(E64,LEN("Not Applicable"))="Not Applicable"</formula>
    </cfRule>
    <cfRule type="beginsWith" dxfId="770" priority="859" stopIfTrue="1" operator="beginsWith" text="Waived">
      <formula>LEFT(E64,LEN("Waived"))="Waived"</formula>
    </cfRule>
    <cfRule type="beginsWith" dxfId="769" priority="860" stopIfTrue="1" operator="beginsWith" text="Pre-Passed">
      <formula>LEFT(E64,LEN("Pre-Passed"))="Pre-Passed"</formula>
    </cfRule>
    <cfRule type="beginsWith" dxfId="768" priority="861" stopIfTrue="1" operator="beginsWith" text="Completed">
      <formula>LEFT(E64,LEN("Completed"))="Completed"</formula>
    </cfRule>
    <cfRule type="beginsWith" dxfId="767" priority="862" stopIfTrue="1" operator="beginsWith" text="Partial">
      <formula>LEFT(E64,LEN("Partial"))="Partial"</formula>
    </cfRule>
    <cfRule type="beginsWith" dxfId="766" priority="863" stopIfTrue="1" operator="beginsWith" text="Missing">
      <formula>LEFT(E64,LEN("Missing"))="Missing"</formula>
    </cfRule>
    <cfRule type="beginsWith" dxfId="765" priority="864" stopIfTrue="1" operator="beginsWith" text="Untested">
      <formula>LEFT(E64,LEN("Untested"))="Untested"</formula>
    </cfRule>
    <cfRule type="notContainsBlanks" dxfId="764" priority="872" stopIfTrue="1">
      <formula>LEN(TRIM(E64))&gt;0</formula>
    </cfRule>
  </conditionalFormatting>
  <conditionalFormatting sqref="E79">
    <cfRule type="beginsWith" dxfId="763" priority="834" stopIfTrue="1" operator="beginsWith" text="Not Applicable">
      <formula>LEFT(E79,LEN("Not Applicable"))="Not Applicable"</formula>
    </cfRule>
    <cfRule type="beginsWith" dxfId="762" priority="835" stopIfTrue="1" operator="beginsWith" text="Waived">
      <formula>LEFT(E79,LEN("Waived"))="Waived"</formula>
    </cfRule>
    <cfRule type="beginsWith" dxfId="761" priority="836" stopIfTrue="1" operator="beginsWith" text="Pre-Passed">
      <formula>LEFT(E79,LEN("Pre-Passed"))="Pre-Passed"</formula>
    </cfRule>
    <cfRule type="beginsWith" dxfId="760" priority="837" stopIfTrue="1" operator="beginsWith" text="Completed">
      <formula>LEFT(E79,LEN("Completed"))="Completed"</formula>
    </cfRule>
    <cfRule type="beginsWith" dxfId="759" priority="838" stopIfTrue="1" operator="beginsWith" text="Partial">
      <formula>LEFT(E79,LEN("Partial"))="Partial"</formula>
    </cfRule>
    <cfRule type="beginsWith" dxfId="758" priority="839" stopIfTrue="1" operator="beginsWith" text="Missing">
      <formula>LEFT(E79,LEN("Missing"))="Missing"</formula>
    </cfRule>
    <cfRule type="beginsWith" dxfId="757" priority="840" stopIfTrue="1" operator="beginsWith" text="Untested">
      <formula>LEFT(E79,LEN("Untested"))="Untested"</formula>
    </cfRule>
    <cfRule type="notContainsBlanks" dxfId="756" priority="841" stopIfTrue="1">
      <formula>LEN(TRIM(E79))&gt;0</formula>
    </cfRule>
  </conditionalFormatting>
  <conditionalFormatting sqref="F58">
    <cfRule type="beginsWith" dxfId="755" priority="842" stopIfTrue="1" operator="beginsWith" text="Not Applicable">
      <formula>LEFT(F58,LEN("Not Applicable"))="Not Applicable"</formula>
    </cfRule>
    <cfRule type="beginsWith" dxfId="754" priority="843" stopIfTrue="1" operator="beginsWith" text="Waived">
      <formula>LEFT(F58,LEN("Waived"))="Waived"</formula>
    </cfRule>
    <cfRule type="beginsWith" dxfId="753" priority="844" stopIfTrue="1" operator="beginsWith" text="Pre-Passed">
      <formula>LEFT(F58,LEN("Pre-Passed"))="Pre-Passed"</formula>
    </cfRule>
    <cfRule type="beginsWith" dxfId="752" priority="845" stopIfTrue="1" operator="beginsWith" text="Completed">
      <formula>LEFT(F58,LEN("Completed"))="Completed"</formula>
    </cfRule>
    <cfRule type="beginsWith" dxfId="751" priority="846" stopIfTrue="1" operator="beginsWith" text="Partial">
      <formula>LEFT(F58,LEN("Partial"))="Partial"</formula>
    </cfRule>
    <cfRule type="beginsWith" dxfId="750" priority="847" stopIfTrue="1" operator="beginsWith" text="Missing">
      <formula>LEFT(F58,LEN("Missing"))="Missing"</formula>
    </cfRule>
    <cfRule type="beginsWith" dxfId="749" priority="848" stopIfTrue="1" operator="beginsWith" text="Untested">
      <formula>LEFT(F58,LEN("Untested"))="Untested"</formula>
    </cfRule>
    <cfRule type="notContainsBlanks" dxfId="748" priority="849" stopIfTrue="1">
      <formula>LEN(TRIM(F58))&gt;0</formula>
    </cfRule>
  </conditionalFormatting>
  <conditionalFormatting sqref="E58">
    <cfRule type="beginsWith" dxfId="747" priority="850" stopIfTrue="1" operator="beginsWith" text="Not Applicable">
      <formula>LEFT(E58,LEN("Not Applicable"))="Not Applicable"</formula>
    </cfRule>
    <cfRule type="beginsWith" dxfId="746" priority="851" stopIfTrue="1" operator="beginsWith" text="Waived">
      <formula>LEFT(E58,LEN("Waived"))="Waived"</formula>
    </cfRule>
    <cfRule type="beginsWith" dxfId="745" priority="852" stopIfTrue="1" operator="beginsWith" text="Pre-Passed">
      <formula>LEFT(E58,LEN("Pre-Passed"))="Pre-Passed"</formula>
    </cfRule>
    <cfRule type="beginsWith" dxfId="744" priority="853" stopIfTrue="1" operator="beginsWith" text="Completed">
      <formula>LEFT(E58,LEN("Completed"))="Completed"</formula>
    </cfRule>
    <cfRule type="beginsWith" dxfId="743" priority="854" stopIfTrue="1" operator="beginsWith" text="Partial">
      <formula>LEFT(E58,LEN("Partial"))="Partial"</formula>
    </cfRule>
    <cfRule type="beginsWith" dxfId="742" priority="855" stopIfTrue="1" operator="beginsWith" text="Missing">
      <formula>LEFT(E58,LEN("Missing"))="Missing"</formula>
    </cfRule>
    <cfRule type="beginsWith" dxfId="741" priority="856" stopIfTrue="1" operator="beginsWith" text="Untested">
      <formula>LEFT(E58,LEN("Untested"))="Untested"</formula>
    </cfRule>
    <cfRule type="notContainsBlanks" dxfId="740" priority="857" stopIfTrue="1">
      <formula>LEN(TRIM(E58))&gt;0</formula>
    </cfRule>
  </conditionalFormatting>
  <conditionalFormatting sqref="F79">
    <cfRule type="beginsWith" dxfId="739" priority="826" stopIfTrue="1" operator="beginsWith" text="Not Applicable">
      <formula>LEFT(F79,LEN("Not Applicable"))="Not Applicable"</formula>
    </cfRule>
    <cfRule type="beginsWith" dxfId="738" priority="827" stopIfTrue="1" operator="beginsWith" text="Waived">
      <formula>LEFT(F79,LEN("Waived"))="Waived"</formula>
    </cfRule>
    <cfRule type="beginsWith" dxfId="737" priority="828" stopIfTrue="1" operator="beginsWith" text="Pre-Passed">
      <formula>LEFT(F79,LEN("Pre-Passed"))="Pre-Passed"</formula>
    </cfRule>
    <cfRule type="beginsWith" dxfId="736" priority="829" stopIfTrue="1" operator="beginsWith" text="Completed">
      <formula>LEFT(F79,LEN("Completed"))="Completed"</formula>
    </cfRule>
    <cfRule type="beginsWith" dxfId="735" priority="830" stopIfTrue="1" operator="beginsWith" text="Partial">
      <formula>LEFT(F79,LEN("Partial"))="Partial"</formula>
    </cfRule>
    <cfRule type="beginsWith" dxfId="734" priority="831" stopIfTrue="1" operator="beginsWith" text="Missing">
      <formula>LEFT(F79,LEN("Missing"))="Missing"</formula>
    </cfRule>
    <cfRule type="beginsWith" dxfId="733" priority="832" stopIfTrue="1" operator="beginsWith" text="Untested">
      <formula>LEFT(F79,LEN("Untested"))="Untested"</formula>
    </cfRule>
    <cfRule type="notContainsBlanks" dxfId="732" priority="833" stopIfTrue="1">
      <formula>LEN(TRIM(F79))&gt;0</formula>
    </cfRule>
  </conditionalFormatting>
  <conditionalFormatting sqref="A73">
    <cfRule type="beginsWith" dxfId="731" priority="819" stopIfTrue="1" operator="beginsWith" text="Exceptional">
      <formula>LEFT(A73,LEN("Exceptional"))="Exceptional"</formula>
    </cfRule>
    <cfRule type="beginsWith" dxfId="730" priority="820" stopIfTrue="1" operator="beginsWith" text="Professional">
      <formula>LEFT(A73,LEN("Professional"))="Professional"</formula>
    </cfRule>
    <cfRule type="beginsWith" dxfId="729" priority="821" stopIfTrue="1" operator="beginsWith" text="Advanced">
      <formula>LEFT(A73,LEN("Advanced"))="Advanced"</formula>
    </cfRule>
    <cfRule type="beginsWith" dxfId="728" priority="822" stopIfTrue="1" operator="beginsWith" text="Intermediate">
      <formula>LEFT(A73,LEN("Intermediate"))="Intermediate"</formula>
    </cfRule>
    <cfRule type="beginsWith" dxfId="727" priority="823" stopIfTrue="1" operator="beginsWith" text="Basic">
      <formula>LEFT(A73,LEN("Basic"))="Basic"</formula>
    </cfRule>
    <cfRule type="beginsWith" dxfId="726" priority="824" stopIfTrue="1" operator="beginsWith" text="Required">
      <formula>LEFT(A73,LEN("Required"))="Required"</formula>
    </cfRule>
    <cfRule type="notContainsBlanks" dxfId="725" priority="825" stopIfTrue="1">
      <formula>LEN(TRIM(A73))&gt;0</formula>
    </cfRule>
  </conditionalFormatting>
  <conditionalFormatting sqref="E73">
    <cfRule type="beginsWith" dxfId="724" priority="811" stopIfTrue="1" operator="beginsWith" text="Not Applicable">
      <formula>LEFT(E73,LEN("Not Applicable"))="Not Applicable"</formula>
    </cfRule>
    <cfRule type="beginsWith" dxfId="723" priority="812" stopIfTrue="1" operator="beginsWith" text="Waived">
      <formula>LEFT(E73,LEN("Waived"))="Waived"</formula>
    </cfRule>
    <cfRule type="beginsWith" dxfId="722" priority="813" stopIfTrue="1" operator="beginsWith" text="Pre-Passed">
      <formula>LEFT(E73,LEN("Pre-Passed"))="Pre-Passed"</formula>
    </cfRule>
    <cfRule type="beginsWith" dxfId="721" priority="814" stopIfTrue="1" operator="beginsWith" text="Completed">
      <formula>LEFT(E73,LEN("Completed"))="Completed"</formula>
    </cfRule>
    <cfRule type="beginsWith" dxfId="720" priority="815" stopIfTrue="1" operator="beginsWith" text="Partial">
      <formula>LEFT(E73,LEN("Partial"))="Partial"</formula>
    </cfRule>
    <cfRule type="beginsWith" dxfId="719" priority="816" stopIfTrue="1" operator="beginsWith" text="Missing">
      <formula>LEFT(E73,LEN("Missing"))="Missing"</formula>
    </cfRule>
    <cfRule type="beginsWith" dxfId="718" priority="817" stopIfTrue="1" operator="beginsWith" text="Untested">
      <formula>LEFT(E73,LEN("Untested"))="Untested"</formula>
    </cfRule>
    <cfRule type="notContainsBlanks" dxfId="717" priority="818" stopIfTrue="1">
      <formula>LEN(TRIM(E73))&gt;0</formula>
    </cfRule>
  </conditionalFormatting>
  <conditionalFormatting sqref="F73">
    <cfRule type="beginsWith" dxfId="716" priority="803" stopIfTrue="1" operator="beginsWith" text="Not Applicable">
      <formula>LEFT(F73,LEN("Not Applicable"))="Not Applicable"</formula>
    </cfRule>
    <cfRule type="beginsWith" dxfId="715" priority="804" stopIfTrue="1" operator="beginsWith" text="Waived">
      <formula>LEFT(F73,LEN("Waived"))="Waived"</formula>
    </cfRule>
    <cfRule type="beginsWith" dxfId="714" priority="805" stopIfTrue="1" operator="beginsWith" text="Pre-Passed">
      <formula>LEFT(F73,LEN("Pre-Passed"))="Pre-Passed"</formula>
    </cfRule>
    <cfRule type="beginsWith" dxfId="713" priority="806" stopIfTrue="1" operator="beginsWith" text="Completed">
      <formula>LEFT(F73,LEN("Completed"))="Completed"</formula>
    </cfRule>
    <cfRule type="beginsWith" dxfId="712" priority="807" stopIfTrue="1" operator="beginsWith" text="Partial">
      <formula>LEFT(F73,LEN("Partial"))="Partial"</formula>
    </cfRule>
    <cfRule type="beginsWith" dxfId="711" priority="808" stopIfTrue="1" operator="beginsWith" text="Missing">
      <formula>LEFT(F73,LEN("Missing"))="Missing"</formula>
    </cfRule>
    <cfRule type="beginsWith" dxfId="710" priority="809" stopIfTrue="1" operator="beginsWith" text="Untested">
      <formula>LEFT(F73,LEN("Untested"))="Untested"</formula>
    </cfRule>
    <cfRule type="notContainsBlanks" dxfId="709" priority="810" stopIfTrue="1">
      <formula>LEN(TRIM(F73))&gt;0</formula>
    </cfRule>
  </conditionalFormatting>
  <conditionalFormatting sqref="F75">
    <cfRule type="beginsWith" dxfId="708" priority="787" stopIfTrue="1" operator="beginsWith" text="Not Applicable">
      <formula>LEFT(F75,LEN("Not Applicable"))="Not Applicable"</formula>
    </cfRule>
    <cfRule type="beginsWith" dxfId="707" priority="788" stopIfTrue="1" operator="beginsWith" text="Waived">
      <formula>LEFT(F75,LEN("Waived"))="Waived"</formula>
    </cfRule>
    <cfRule type="beginsWith" dxfId="706" priority="789" stopIfTrue="1" operator="beginsWith" text="Pre-Passed">
      <formula>LEFT(F75,LEN("Pre-Passed"))="Pre-Passed"</formula>
    </cfRule>
    <cfRule type="beginsWith" dxfId="705" priority="790" stopIfTrue="1" operator="beginsWith" text="Completed">
      <formula>LEFT(F75,LEN("Completed"))="Completed"</formula>
    </cfRule>
    <cfRule type="beginsWith" dxfId="704" priority="791" stopIfTrue="1" operator="beginsWith" text="Partial">
      <formula>LEFT(F75,LEN("Partial"))="Partial"</formula>
    </cfRule>
    <cfRule type="beginsWith" dxfId="703" priority="792" stopIfTrue="1" operator="beginsWith" text="Missing">
      <formula>LEFT(F75,LEN("Missing"))="Missing"</formula>
    </cfRule>
    <cfRule type="beginsWith" dxfId="702" priority="793" stopIfTrue="1" operator="beginsWith" text="Untested">
      <formula>LEFT(F75,LEN("Untested"))="Untested"</formula>
    </cfRule>
    <cfRule type="notContainsBlanks" dxfId="701" priority="794" stopIfTrue="1">
      <formula>LEN(TRIM(F75))&gt;0</formula>
    </cfRule>
  </conditionalFormatting>
  <conditionalFormatting sqref="F81">
    <cfRule type="beginsWith" dxfId="700" priority="779" stopIfTrue="1" operator="beginsWith" text="Not Applicable">
      <formula>LEFT(F81,LEN("Not Applicable"))="Not Applicable"</formula>
    </cfRule>
    <cfRule type="beginsWith" dxfId="699" priority="780" stopIfTrue="1" operator="beginsWith" text="Waived">
      <formula>LEFT(F81,LEN("Waived"))="Waived"</formula>
    </cfRule>
    <cfRule type="beginsWith" dxfId="698" priority="781" stopIfTrue="1" operator="beginsWith" text="Pre-Passed">
      <formula>LEFT(F81,LEN("Pre-Passed"))="Pre-Passed"</formula>
    </cfRule>
    <cfRule type="beginsWith" dxfId="697" priority="782" stopIfTrue="1" operator="beginsWith" text="Completed">
      <formula>LEFT(F81,LEN("Completed"))="Completed"</formula>
    </cfRule>
    <cfRule type="beginsWith" dxfId="696" priority="783" stopIfTrue="1" operator="beginsWith" text="Partial">
      <formula>LEFT(F81,LEN("Partial"))="Partial"</formula>
    </cfRule>
    <cfRule type="beginsWith" dxfId="695" priority="784" stopIfTrue="1" operator="beginsWith" text="Missing">
      <formula>LEFT(F81,LEN("Missing"))="Missing"</formula>
    </cfRule>
    <cfRule type="beginsWith" dxfId="694" priority="785" stopIfTrue="1" operator="beginsWith" text="Untested">
      <formula>LEFT(F81,LEN("Untested"))="Untested"</formula>
    </cfRule>
    <cfRule type="notContainsBlanks" dxfId="693" priority="786" stopIfTrue="1">
      <formula>LEN(TRIM(F81))&gt;0</formula>
    </cfRule>
  </conditionalFormatting>
  <conditionalFormatting sqref="E75">
    <cfRule type="beginsWith" dxfId="692" priority="771" stopIfTrue="1" operator="beginsWith" text="Not Applicable">
      <formula>LEFT(E75,LEN("Not Applicable"))="Not Applicable"</formula>
    </cfRule>
    <cfRule type="beginsWith" dxfId="691" priority="772" stopIfTrue="1" operator="beginsWith" text="Waived">
      <formula>LEFT(E75,LEN("Waived"))="Waived"</formula>
    </cfRule>
    <cfRule type="beginsWith" dxfId="690" priority="773" stopIfTrue="1" operator="beginsWith" text="Pre-Passed">
      <formula>LEFT(E75,LEN("Pre-Passed"))="Pre-Passed"</formula>
    </cfRule>
    <cfRule type="beginsWith" dxfId="689" priority="774" stopIfTrue="1" operator="beginsWith" text="Completed">
      <formula>LEFT(E75,LEN("Completed"))="Completed"</formula>
    </cfRule>
    <cfRule type="beginsWith" dxfId="688" priority="775" stopIfTrue="1" operator="beginsWith" text="Partial">
      <formula>LEFT(E75,LEN("Partial"))="Partial"</formula>
    </cfRule>
    <cfRule type="beginsWith" dxfId="687" priority="776" stopIfTrue="1" operator="beginsWith" text="Missing">
      <formula>LEFT(E75,LEN("Missing"))="Missing"</formula>
    </cfRule>
    <cfRule type="beginsWith" dxfId="686" priority="777" stopIfTrue="1" operator="beginsWith" text="Untested">
      <formula>LEFT(E75,LEN("Untested"))="Untested"</formula>
    </cfRule>
    <cfRule type="notContainsBlanks" dxfId="685" priority="778" stopIfTrue="1">
      <formula>LEN(TRIM(E75))&gt;0</formula>
    </cfRule>
  </conditionalFormatting>
  <conditionalFormatting sqref="E81">
    <cfRule type="beginsWith" dxfId="684" priority="763" stopIfTrue="1" operator="beginsWith" text="Not Applicable">
      <formula>LEFT(E81,LEN("Not Applicable"))="Not Applicable"</formula>
    </cfRule>
    <cfRule type="beginsWith" dxfId="683" priority="764" stopIfTrue="1" operator="beginsWith" text="Waived">
      <formula>LEFT(E81,LEN("Waived"))="Waived"</formula>
    </cfRule>
    <cfRule type="beginsWith" dxfId="682" priority="765" stopIfTrue="1" operator="beginsWith" text="Pre-Passed">
      <formula>LEFT(E81,LEN("Pre-Passed"))="Pre-Passed"</formula>
    </cfRule>
    <cfRule type="beginsWith" dxfId="681" priority="766" stopIfTrue="1" operator="beginsWith" text="Completed">
      <formula>LEFT(E81,LEN("Completed"))="Completed"</formula>
    </cfRule>
    <cfRule type="beginsWith" dxfId="680" priority="767" stopIfTrue="1" operator="beginsWith" text="Partial">
      <formula>LEFT(E81,LEN("Partial"))="Partial"</formula>
    </cfRule>
    <cfRule type="beginsWith" dxfId="679" priority="768" stopIfTrue="1" operator="beginsWith" text="Missing">
      <formula>LEFT(E81,LEN("Missing"))="Missing"</formula>
    </cfRule>
    <cfRule type="beginsWith" dxfId="678" priority="769" stopIfTrue="1" operator="beginsWith" text="Untested">
      <formula>LEFT(E81,LEN("Untested"))="Untested"</formula>
    </cfRule>
    <cfRule type="notContainsBlanks" dxfId="677" priority="770" stopIfTrue="1">
      <formula>LEN(TRIM(E81))&gt;0</formula>
    </cfRule>
  </conditionalFormatting>
  <conditionalFormatting sqref="E76">
    <cfRule type="beginsWith" dxfId="676" priority="755" stopIfTrue="1" operator="beginsWith" text="Not Applicable">
      <formula>LEFT(E76,LEN("Not Applicable"))="Not Applicable"</formula>
    </cfRule>
    <cfRule type="beginsWith" dxfId="675" priority="756" stopIfTrue="1" operator="beginsWith" text="Waived">
      <formula>LEFT(E76,LEN("Waived"))="Waived"</formula>
    </cfRule>
    <cfRule type="beginsWith" dxfId="674" priority="757" stopIfTrue="1" operator="beginsWith" text="Pre-Passed">
      <formula>LEFT(E76,LEN("Pre-Passed"))="Pre-Passed"</formula>
    </cfRule>
    <cfRule type="beginsWith" dxfId="673" priority="758" stopIfTrue="1" operator="beginsWith" text="Completed">
      <formula>LEFT(E76,LEN("Completed"))="Completed"</formula>
    </cfRule>
    <cfRule type="beginsWith" dxfId="672" priority="759" stopIfTrue="1" operator="beginsWith" text="Partial">
      <formula>LEFT(E76,LEN("Partial"))="Partial"</formula>
    </cfRule>
    <cfRule type="beginsWith" dxfId="671" priority="760" stopIfTrue="1" operator="beginsWith" text="Missing">
      <formula>LEFT(E76,LEN("Missing"))="Missing"</formula>
    </cfRule>
    <cfRule type="beginsWith" dxfId="670" priority="761" stopIfTrue="1" operator="beginsWith" text="Untested">
      <formula>LEFT(E76,LEN("Untested"))="Untested"</formula>
    </cfRule>
    <cfRule type="notContainsBlanks" dxfId="669" priority="762" stopIfTrue="1">
      <formula>LEN(TRIM(E76))&gt;0</formula>
    </cfRule>
  </conditionalFormatting>
  <conditionalFormatting sqref="F76">
    <cfRule type="beginsWith" dxfId="668" priority="747" stopIfTrue="1" operator="beginsWith" text="Not Applicable">
      <formula>LEFT(F76,LEN("Not Applicable"))="Not Applicable"</formula>
    </cfRule>
    <cfRule type="beginsWith" dxfId="667" priority="748" stopIfTrue="1" operator="beginsWith" text="Waived">
      <formula>LEFT(F76,LEN("Waived"))="Waived"</formula>
    </cfRule>
    <cfRule type="beginsWith" dxfId="666" priority="749" stopIfTrue="1" operator="beginsWith" text="Pre-Passed">
      <formula>LEFT(F76,LEN("Pre-Passed"))="Pre-Passed"</formula>
    </cfRule>
    <cfRule type="beginsWith" dxfId="665" priority="750" stopIfTrue="1" operator="beginsWith" text="Completed">
      <formula>LEFT(F76,LEN("Completed"))="Completed"</formula>
    </cfRule>
    <cfRule type="beginsWith" dxfId="664" priority="751" stopIfTrue="1" operator="beginsWith" text="Partial">
      <formula>LEFT(F76,LEN("Partial"))="Partial"</formula>
    </cfRule>
    <cfRule type="beginsWith" dxfId="663" priority="752" stopIfTrue="1" operator="beginsWith" text="Missing">
      <formula>LEFT(F76,LEN("Missing"))="Missing"</formula>
    </cfRule>
    <cfRule type="beginsWith" dxfId="662" priority="753" stopIfTrue="1" operator="beginsWith" text="Untested">
      <formula>LEFT(F76,LEN("Untested"))="Untested"</formula>
    </cfRule>
    <cfRule type="notContainsBlanks" dxfId="661" priority="754" stopIfTrue="1">
      <formula>LEN(TRIM(F76))&gt;0</formula>
    </cfRule>
  </conditionalFormatting>
  <conditionalFormatting sqref="F78">
    <cfRule type="beginsWith" dxfId="660" priority="739" stopIfTrue="1" operator="beginsWith" text="Not Applicable">
      <formula>LEFT(F78,LEN("Not Applicable"))="Not Applicable"</formula>
    </cfRule>
    <cfRule type="beginsWith" dxfId="659" priority="740" stopIfTrue="1" operator="beginsWith" text="Waived">
      <formula>LEFT(F78,LEN("Waived"))="Waived"</formula>
    </cfRule>
    <cfRule type="beginsWith" dxfId="658" priority="741" stopIfTrue="1" operator="beginsWith" text="Pre-Passed">
      <formula>LEFT(F78,LEN("Pre-Passed"))="Pre-Passed"</formula>
    </cfRule>
    <cfRule type="beginsWith" dxfId="657" priority="742" stopIfTrue="1" operator="beginsWith" text="Completed">
      <formula>LEFT(F78,LEN("Completed"))="Completed"</formula>
    </cfRule>
    <cfRule type="beginsWith" dxfId="656" priority="743" stopIfTrue="1" operator="beginsWith" text="Partial">
      <formula>LEFT(F78,LEN("Partial"))="Partial"</formula>
    </cfRule>
    <cfRule type="beginsWith" dxfId="655" priority="744" stopIfTrue="1" operator="beginsWith" text="Missing">
      <formula>LEFT(F78,LEN("Missing"))="Missing"</formula>
    </cfRule>
    <cfRule type="beginsWith" dxfId="654" priority="745" stopIfTrue="1" operator="beginsWith" text="Untested">
      <formula>LEFT(F78,LEN("Untested"))="Untested"</formula>
    </cfRule>
    <cfRule type="notContainsBlanks" dxfId="653" priority="746" stopIfTrue="1">
      <formula>LEN(TRIM(F78))&gt;0</formula>
    </cfRule>
  </conditionalFormatting>
  <conditionalFormatting sqref="E78">
    <cfRule type="beginsWith" dxfId="652" priority="723" stopIfTrue="1" operator="beginsWith" text="Not Applicable">
      <formula>LEFT(E78,LEN("Not Applicable"))="Not Applicable"</formula>
    </cfRule>
    <cfRule type="beginsWith" dxfId="651" priority="724" stopIfTrue="1" operator="beginsWith" text="Waived">
      <formula>LEFT(E78,LEN("Waived"))="Waived"</formula>
    </cfRule>
    <cfRule type="beginsWith" dxfId="650" priority="725" stopIfTrue="1" operator="beginsWith" text="Pre-Passed">
      <formula>LEFT(E78,LEN("Pre-Passed"))="Pre-Passed"</formula>
    </cfRule>
    <cfRule type="beginsWith" dxfId="649" priority="726" stopIfTrue="1" operator="beginsWith" text="Completed">
      <formula>LEFT(E78,LEN("Completed"))="Completed"</formula>
    </cfRule>
    <cfRule type="beginsWith" dxfId="648" priority="727" stopIfTrue="1" operator="beginsWith" text="Partial">
      <formula>LEFT(E78,LEN("Partial"))="Partial"</formula>
    </cfRule>
    <cfRule type="beginsWith" dxfId="647" priority="728" stopIfTrue="1" operator="beginsWith" text="Missing">
      <formula>LEFT(E78,LEN("Missing"))="Missing"</formula>
    </cfRule>
    <cfRule type="beginsWith" dxfId="646" priority="729" stopIfTrue="1" operator="beginsWith" text="Untested">
      <formula>LEFT(E78,LEN("Untested"))="Untested"</formula>
    </cfRule>
    <cfRule type="notContainsBlanks" dxfId="645" priority="730" stopIfTrue="1">
      <formula>LEN(TRIM(E78))&gt;0</formula>
    </cfRule>
  </conditionalFormatting>
  <conditionalFormatting sqref="F77">
    <cfRule type="beginsWith" dxfId="644" priority="731" stopIfTrue="1" operator="beginsWith" text="Not Applicable">
      <formula>LEFT(F77,LEN("Not Applicable"))="Not Applicable"</formula>
    </cfRule>
    <cfRule type="beginsWith" dxfId="643" priority="732" stopIfTrue="1" operator="beginsWith" text="Waived">
      <formula>LEFT(F77,LEN("Waived"))="Waived"</formula>
    </cfRule>
    <cfRule type="beginsWith" dxfId="642" priority="733" stopIfTrue="1" operator="beginsWith" text="Pre-Passed">
      <formula>LEFT(F77,LEN("Pre-Passed"))="Pre-Passed"</formula>
    </cfRule>
    <cfRule type="beginsWith" dxfId="641" priority="734" stopIfTrue="1" operator="beginsWith" text="Completed">
      <formula>LEFT(F77,LEN("Completed"))="Completed"</formula>
    </cfRule>
    <cfRule type="beginsWith" dxfId="640" priority="735" stopIfTrue="1" operator="beginsWith" text="Partial">
      <formula>LEFT(F77,LEN("Partial"))="Partial"</formula>
    </cfRule>
    <cfRule type="beginsWith" dxfId="639" priority="736" stopIfTrue="1" operator="beginsWith" text="Missing">
      <formula>LEFT(F77,LEN("Missing"))="Missing"</formula>
    </cfRule>
    <cfRule type="beginsWith" dxfId="638" priority="737" stopIfTrue="1" operator="beginsWith" text="Untested">
      <formula>LEFT(F77,LEN("Untested"))="Untested"</formula>
    </cfRule>
    <cfRule type="notContainsBlanks" dxfId="637" priority="738" stopIfTrue="1">
      <formula>LEN(TRIM(F77))&gt;0</formula>
    </cfRule>
  </conditionalFormatting>
  <conditionalFormatting sqref="E77">
    <cfRule type="beginsWith" dxfId="636" priority="715" stopIfTrue="1" operator="beginsWith" text="Not Applicable">
      <formula>LEFT(E77,LEN("Not Applicable"))="Not Applicable"</formula>
    </cfRule>
    <cfRule type="beginsWith" dxfId="635" priority="716" stopIfTrue="1" operator="beginsWith" text="Waived">
      <formula>LEFT(E77,LEN("Waived"))="Waived"</formula>
    </cfRule>
    <cfRule type="beginsWith" dxfId="634" priority="717" stopIfTrue="1" operator="beginsWith" text="Pre-Passed">
      <formula>LEFT(E77,LEN("Pre-Passed"))="Pre-Passed"</formula>
    </cfRule>
    <cfRule type="beginsWith" dxfId="633" priority="718" stopIfTrue="1" operator="beginsWith" text="Completed">
      <formula>LEFT(E77,LEN("Completed"))="Completed"</formula>
    </cfRule>
    <cfRule type="beginsWith" dxfId="632" priority="719" stopIfTrue="1" operator="beginsWith" text="Partial">
      <formula>LEFT(E77,LEN("Partial"))="Partial"</formula>
    </cfRule>
    <cfRule type="beginsWith" dxfId="631" priority="720" stopIfTrue="1" operator="beginsWith" text="Missing">
      <formula>LEFT(E77,LEN("Missing"))="Missing"</formula>
    </cfRule>
    <cfRule type="beginsWith" dxfId="630" priority="721" stopIfTrue="1" operator="beginsWith" text="Untested">
      <formula>LEFT(E77,LEN("Untested"))="Untested"</formula>
    </cfRule>
    <cfRule type="notContainsBlanks" dxfId="629" priority="722" stopIfTrue="1">
      <formula>LEN(TRIM(E77))&gt;0</formula>
    </cfRule>
  </conditionalFormatting>
  <conditionalFormatting sqref="A77:A78">
    <cfRule type="beginsWith" dxfId="628" priority="708" stopIfTrue="1" operator="beginsWith" text="Exceptional">
      <formula>LEFT(A77,LEN("Exceptional"))="Exceptional"</formula>
    </cfRule>
    <cfRule type="beginsWith" dxfId="627" priority="709" stopIfTrue="1" operator="beginsWith" text="Professional">
      <formula>LEFT(A77,LEN("Professional"))="Professional"</formula>
    </cfRule>
    <cfRule type="beginsWith" dxfId="626" priority="710" stopIfTrue="1" operator="beginsWith" text="Advanced">
      <formula>LEFT(A77,LEN("Advanced"))="Advanced"</formula>
    </cfRule>
    <cfRule type="beginsWith" dxfId="625" priority="711" stopIfTrue="1" operator="beginsWith" text="Intermediate">
      <formula>LEFT(A77,LEN("Intermediate"))="Intermediate"</formula>
    </cfRule>
    <cfRule type="beginsWith" dxfId="624" priority="712" stopIfTrue="1" operator="beginsWith" text="Basic">
      <formula>LEFT(A77,LEN("Basic"))="Basic"</formula>
    </cfRule>
    <cfRule type="beginsWith" dxfId="623" priority="713" stopIfTrue="1" operator="beginsWith" text="Required">
      <formula>LEFT(A77,LEN("Required"))="Required"</formula>
    </cfRule>
    <cfRule type="notContainsBlanks" dxfId="622" priority="714" stopIfTrue="1">
      <formula>LEN(TRIM(A77))&gt;0</formula>
    </cfRule>
  </conditionalFormatting>
  <conditionalFormatting sqref="F86">
    <cfRule type="beginsWith" dxfId="621" priority="700" stopIfTrue="1" operator="beginsWith" text="Not Applicable">
      <formula>LEFT(F86,LEN("Not Applicable"))="Not Applicable"</formula>
    </cfRule>
    <cfRule type="beginsWith" dxfId="620" priority="701" stopIfTrue="1" operator="beginsWith" text="Waived">
      <formula>LEFT(F86,LEN("Waived"))="Waived"</formula>
    </cfRule>
    <cfRule type="beginsWith" dxfId="619" priority="702" stopIfTrue="1" operator="beginsWith" text="Pre-Passed">
      <formula>LEFT(F86,LEN("Pre-Passed"))="Pre-Passed"</formula>
    </cfRule>
    <cfRule type="beginsWith" dxfId="618" priority="703" stopIfTrue="1" operator="beginsWith" text="Completed">
      <formula>LEFT(F86,LEN("Completed"))="Completed"</formula>
    </cfRule>
    <cfRule type="beginsWith" dxfId="617" priority="704" stopIfTrue="1" operator="beginsWith" text="Partial">
      <formula>LEFT(F86,LEN("Partial"))="Partial"</formula>
    </cfRule>
    <cfRule type="beginsWith" dxfId="616" priority="705" stopIfTrue="1" operator="beginsWith" text="Missing">
      <formula>LEFT(F86,LEN("Missing"))="Missing"</formula>
    </cfRule>
    <cfRule type="beginsWith" dxfId="615" priority="706" stopIfTrue="1" operator="beginsWith" text="Untested">
      <formula>LEFT(F86,LEN("Untested"))="Untested"</formula>
    </cfRule>
    <cfRule type="notContainsBlanks" dxfId="614" priority="707" stopIfTrue="1">
      <formula>LEN(TRIM(F86))&gt;0</formula>
    </cfRule>
  </conditionalFormatting>
  <conditionalFormatting sqref="E86">
    <cfRule type="beginsWith" dxfId="613" priority="692" stopIfTrue="1" operator="beginsWith" text="Not Applicable">
      <formula>LEFT(E86,LEN("Not Applicable"))="Not Applicable"</formula>
    </cfRule>
    <cfRule type="beginsWith" dxfId="612" priority="693" stopIfTrue="1" operator="beginsWith" text="Waived">
      <formula>LEFT(E86,LEN("Waived"))="Waived"</formula>
    </cfRule>
    <cfRule type="beginsWith" dxfId="611" priority="694" stopIfTrue="1" operator="beginsWith" text="Pre-Passed">
      <formula>LEFT(E86,LEN("Pre-Passed"))="Pre-Passed"</formula>
    </cfRule>
    <cfRule type="beginsWith" dxfId="610" priority="695" stopIfTrue="1" operator="beginsWith" text="Completed">
      <formula>LEFT(E86,LEN("Completed"))="Completed"</formula>
    </cfRule>
    <cfRule type="beginsWith" dxfId="609" priority="696" stopIfTrue="1" operator="beginsWith" text="Partial">
      <formula>LEFT(E86,LEN("Partial"))="Partial"</formula>
    </cfRule>
    <cfRule type="beginsWith" dxfId="608" priority="697" stopIfTrue="1" operator="beginsWith" text="Missing">
      <formula>LEFT(E86,LEN("Missing"))="Missing"</formula>
    </cfRule>
    <cfRule type="beginsWith" dxfId="607" priority="698" stopIfTrue="1" operator="beginsWith" text="Untested">
      <formula>LEFT(E86,LEN("Untested"))="Untested"</formula>
    </cfRule>
    <cfRule type="notContainsBlanks" dxfId="606" priority="699" stopIfTrue="1">
      <formula>LEN(TRIM(E86))&gt;0</formula>
    </cfRule>
  </conditionalFormatting>
  <conditionalFormatting sqref="A86">
    <cfRule type="beginsWith" dxfId="605" priority="685" stopIfTrue="1" operator="beginsWith" text="Exceptional">
      <formula>LEFT(A86,LEN("Exceptional"))="Exceptional"</formula>
    </cfRule>
    <cfRule type="beginsWith" dxfId="604" priority="686" stopIfTrue="1" operator="beginsWith" text="Professional">
      <formula>LEFT(A86,LEN("Professional"))="Professional"</formula>
    </cfRule>
    <cfRule type="beginsWith" dxfId="603" priority="687" stopIfTrue="1" operator="beginsWith" text="Advanced">
      <formula>LEFT(A86,LEN("Advanced"))="Advanced"</formula>
    </cfRule>
    <cfRule type="beginsWith" dxfId="602" priority="688" stopIfTrue="1" operator="beginsWith" text="Intermediate">
      <formula>LEFT(A86,LEN("Intermediate"))="Intermediate"</formula>
    </cfRule>
    <cfRule type="beginsWith" dxfId="601" priority="689" stopIfTrue="1" operator="beginsWith" text="Basic">
      <formula>LEFT(A86,LEN("Basic"))="Basic"</formula>
    </cfRule>
    <cfRule type="beginsWith" dxfId="600" priority="690" stopIfTrue="1" operator="beginsWith" text="Required">
      <formula>LEFT(A86,LEN("Required"))="Required"</formula>
    </cfRule>
    <cfRule type="notContainsBlanks" dxfId="599" priority="691" stopIfTrue="1">
      <formula>LEN(TRIM(A86))&gt;0</formula>
    </cfRule>
  </conditionalFormatting>
  <conditionalFormatting sqref="F82">
    <cfRule type="beginsWith" dxfId="598" priority="677" stopIfTrue="1" operator="beginsWith" text="Not Applicable">
      <formula>LEFT(F82,LEN("Not Applicable"))="Not Applicable"</formula>
    </cfRule>
    <cfRule type="beginsWith" dxfId="597" priority="678" stopIfTrue="1" operator="beginsWith" text="Waived">
      <formula>LEFT(F82,LEN("Waived"))="Waived"</formula>
    </cfRule>
    <cfRule type="beginsWith" dxfId="596" priority="679" stopIfTrue="1" operator="beginsWith" text="Pre-Passed">
      <formula>LEFT(F82,LEN("Pre-Passed"))="Pre-Passed"</formula>
    </cfRule>
    <cfRule type="beginsWith" dxfId="595" priority="680" stopIfTrue="1" operator="beginsWith" text="Completed">
      <formula>LEFT(F82,LEN("Completed"))="Completed"</formula>
    </cfRule>
    <cfRule type="beginsWith" dxfId="594" priority="681" stopIfTrue="1" operator="beginsWith" text="Partial">
      <formula>LEFT(F82,LEN("Partial"))="Partial"</formula>
    </cfRule>
    <cfRule type="beginsWith" dxfId="593" priority="682" stopIfTrue="1" operator="beginsWith" text="Missing">
      <formula>LEFT(F82,LEN("Missing"))="Missing"</formula>
    </cfRule>
    <cfRule type="beginsWith" dxfId="592" priority="683" stopIfTrue="1" operator="beginsWith" text="Untested">
      <formula>LEFT(F82,LEN("Untested"))="Untested"</formula>
    </cfRule>
    <cfRule type="notContainsBlanks" dxfId="591" priority="684" stopIfTrue="1">
      <formula>LEN(TRIM(F82))&gt;0</formula>
    </cfRule>
  </conditionalFormatting>
  <conditionalFormatting sqref="E82">
    <cfRule type="beginsWith" dxfId="590" priority="669" stopIfTrue="1" operator="beginsWith" text="Not Applicable">
      <formula>LEFT(E82,LEN("Not Applicable"))="Not Applicable"</formula>
    </cfRule>
    <cfRule type="beginsWith" dxfId="589" priority="670" stopIfTrue="1" operator="beginsWith" text="Waived">
      <formula>LEFT(E82,LEN("Waived"))="Waived"</formula>
    </cfRule>
    <cfRule type="beginsWith" dxfId="588" priority="671" stopIfTrue="1" operator="beginsWith" text="Pre-Passed">
      <formula>LEFT(E82,LEN("Pre-Passed"))="Pre-Passed"</formula>
    </cfRule>
    <cfRule type="beginsWith" dxfId="587" priority="672" stopIfTrue="1" operator="beginsWith" text="Completed">
      <formula>LEFT(E82,LEN("Completed"))="Completed"</formula>
    </cfRule>
    <cfRule type="beginsWith" dxfId="586" priority="673" stopIfTrue="1" operator="beginsWith" text="Partial">
      <formula>LEFT(E82,LEN("Partial"))="Partial"</formula>
    </cfRule>
    <cfRule type="beginsWith" dxfId="585" priority="674" stopIfTrue="1" operator="beginsWith" text="Missing">
      <formula>LEFT(E82,LEN("Missing"))="Missing"</formula>
    </cfRule>
    <cfRule type="beginsWith" dxfId="584" priority="675" stopIfTrue="1" operator="beginsWith" text="Untested">
      <formula>LEFT(E82,LEN("Untested"))="Untested"</formula>
    </cfRule>
    <cfRule type="notContainsBlanks" dxfId="583" priority="676" stopIfTrue="1">
      <formula>LEN(TRIM(E82))&gt;0</formula>
    </cfRule>
  </conditionalFormatting>
  <conditionalFormatting sqref="F74">
    <cfRule type="beginsWith" dxfId="582" priority="661" stopIfTrue="1" operator="beginsWith" text="Not Applicable">
      <formula>LEFT(F74,LEN("Not Applicable"))="Not Applicable"</formula>
    </cfRule>
    <cfRule type="beginsWith" dxfId="581" priority="662" stopIfTrue="1" operator="beginsWith" text="Waived">
      <formula>LEFT(F74,LEN("Waived"))="Waived"</formula>
    </cfRule>
    <cfRule type="beginsWith" dxfId="580" priority="663" stopIfTrue="1" operator="beginsWith" text="Pre-Passed">
      <formula>LEFT(F74,LEN("Pre-Passed"))="Pre-Passed"</formula>
    </cfRule>
    <cfRule type="beginsWith" dxfId="579" priority="664" stopIfTrue="1" operator="beginsWith" text="Completed">
      <formula>LEFT(F74,LEN("Completed"))="Completed"</formula>
    </cfRule>
    <cfRule type="beginsWith" dxfId="578" priority="665" stopIfTrue="1" operator="beginsWith" text="Partial">
      <formula>LEFT(F74,LEN("Partial"))="Partial"</formula>
    </cfRule>
    <cfRule type="beginsWith" dxfId="577" priority="666" stopIfTrue="1" operator="beginsWith" text="Missing">
      <formula>LEFT(F74,LEN("Missing"))="Missing"</formula>
    </cfRule>
    <cfRule type="beginsWith" dxfId="576" priority="667" stopIfTrue="1" operator="beginsWith" text="Untested">
      <formula>LEFT(F74,LEN("Untested"))="Untested"</formula>
    </cfRule>
    <cfRule type="notContainsBlanks" dxfId="575" priority="668" stopIfTrue="1">
      <formula>LEN(TRIM(F74))&gt;0</formula>
    </cfRule>
  </conditionalFormatting>
  <conditionalFormatting sqref="E74">
    <cfRule type="beginsWith" dxfId="574" priority="653" stopIfTrue="1" operator="beginsWith" text="Not Applicable">
      <formula>LEFT(E74,LEN("Not Applicable"))="Not Applicable"</formula>
    </cfRule>
    <cfRule type="beginsWith" dxfId="573" priority="654" stopIfTrue="1" operator="beginsWith" text="Waived">
      <formula>LEFT(E74,LEN("Waived"))="Waived"</formula>
    </cfRule>
    <cfRule type="beginsWith" dxfId="572" priority="655" stopIfTrue="1" operator="beginsWith" text="Pre-Passed">
      <formula>LEFT(E74,LEN("Pre-Passed"))="Pre-Passed"</formula>
    </cfRule>
    <cfRule type="beginsWith" dxfId="571" priority="656" stopIfTrue="1" operator="beginsWith" text="Completed">
      <formula>LEFT(E74,LEN("Completed"))="Completed"</formula>
    </cfRule>
    <cfRule type="beginsWith" dxfId="570" priority="657" stopIfTrue="1" operator="beginsWith" text="Partial">
      <formula>LEFT(E74,LEN("Partial"))="Partial"</formula>
    </cfRule>
    <cfRule type="beginsWith" dxfId="569" priority="658" stopIfTrue="1" operator="beginsWith" text="Missing">
      <formula>LEFT(E74,LEN("Missing"))="Missing"</formula>
    </cfRule>
    <cfRule type="beginsWith" dxfId="568" priority="659" stopIfTrue="1" operator="beginsWith" text="Untested">
      <formula>LEFT(E74,LEN("Untested"))="Untested"</formula>
    </cfRule>
    <cfRule type="notContainsBlanks" dxfId="567" priority="660" stopIfTrue="1">
      <formula>LEN(TRIM(E74))&gt;0</formula>
    </cfRule>
  </conditionalFormatting>
  <conditionalFormatting sqref="A74">
    <cfRule type="beginsWith" dxfId="566" priority="646" stopIfTrue="1" operator="beginsWith" text="Exceptional">
      <formula>LEFT(A74,LEN("Exceptional"))="Exceptional"</formula>
    </cfRule>
    <cfRule type="beginsWith" dxfId="565" priority="647" stopIfTrue="1" operator="beginsWith" text="Professional">
      <formula>LEFT(A74,LEN("Professional"))="Professional"</formula>
    </cfRule>
    <cfRule type="beginsWith" dxfId="564" priority="648" stopIfTrue="1" operator="beginsWith" text="Advanced">
      <formula>LEFT(A74,LEN("Advanced"))="Advanced"</formula>
    </cfRule>
    <cfRule type="beginsWith" dxfId="563" priority="649" stopIfTrue="1" operator="beginsWith" text="Intermediate">
      <formula>LEFT(A74,LEN("Intermediate"))="Intermediate"</formula>
    </cfRule>
    <cfRule type="beginsWith" dxfId="562" priority="650" stopIfTrue="1" operator="beginsWith" text="Basic">
      <formula>LEFT(A74,LEN("Basic"))="Basic"</formula>
    </cfRule>
    <cfRule type="beginsWith" dxfId="561" priority="651" stopIfTrue="1" operator="beginsWith" text="Required">
      <formula>LEFT(A74,LEN("Required"))="Required"</formula>
    </cfRule>
    <cfRule type="notContainsBlanks" dxfId="560" priority="652" stopIfTrue="1">
      <formula>LEN(TRIM(A74))&gt;0</formula>
    </cfRule>
  </conditionalFormatting>
  <conditionalFormatting sqref="A81">
    <cfRule type="beginsWith" dxfId="559" priority="639" stopIfTrue="1" operator="beginsWith" text="Exceptional">
      <formula>LEFT(A81,LEN("Exceptional"))="Exceptional"</formula>
    </cfRule>
    <cfRule type="beginsWith" dxfId="558" priority="640" stopIfTrue="1" operator="beginsWith" text="Professional">
      <formula>LEFT(A81,LEN("Professional"))="Professional"</formula>
    </cfRule>
    <cfRule type="beginsWith" dxfId="557" priority="641" stopIfTrue="1" operator="beginsWith" text="Advanced">
      <formula>LEFT(A81,LEN("Advanced"))="Advanced"</formula>
    </cfRule>
    <cfRule type="beginsWith" dxfId="556" priority="642" stopIfTrue="1" operator="beginsWith" text="Intermediate">
      <formula>LEFT(A81,LEN("Intermediate"))="Intermediate"</formula>
    </cfRule>
    <cfRule type="beginsWith" dxfId="555" priority="643" stopIfTrue="1" operator="beginsWith" text="Basic">
      <formula>LEFT(A81,LEN("Basic"))="Basic"</formula>
    </cfRule>
    <cfRule type="beginsWith" dxfId="554" priority="644" stopIfTrue="1" operator="beginsWith" text="Required">
      <formula>LEFT(A81,LEN("Required"))="Required"</formula>
    </cfRule>
    <cfRule type="notContainsBlanks" dxfId="553" priority="645" stopIfTrue="1">
      <formula>LEN(TRIM(A81))&gt;0</formula>
    </cfRule>
  </conditionalFormatting>
  <conditionalFormatting sqref="A75">
    <cfRule type="beginsWith" dxfId="552" priority="632" stopIfTrue="1" operator="beginsWith" text="Exceptional">
      <formula>LEFT(A75,LEN("Exceptional"))="Exceptional"</formula>
    </cfRule>
    <cfRule type="beginsWith" dxfId="551" priority="633" stopIfTrue="1" operator="beginsWith" text="Professional">
      <formula>LEFT(A75,LEN("Professional"))="Professional"</formula>
    </cfRule>
    <cfRule type="beginsWith" dxfId="550" priority="634" stopIfTrue="1" operator="beginsWith" text="Advanced">
      <formula>LEFT(A75,LEN("Advanced"))="Advanced"</formula>
    </cfRule>
    <cfRule type="beginsWith" dxfId="549" priority="635" stopIfTrue="1" operator="beginsWith" text="Intermediate">
      <formula>LEFT(A75,LEN("Intermediate"))="Intermediate"</formula>
    </cfRule>
    <cfRule type="beginsWith" dxfId="548" priority="636" stopIfTrue="1" operator="beginsWith" text="Basic">
      <formula>LEFT(A75,LEN("Basic"))="Basic"</formula>
    </cfRule>
    <cfRule type="beginsWith" dxfId="547" priority="637" stopIfTrue="1" operator="beginsWith" text="Required">
      <formula>LEFT(A75,LEN("Required"))="Required"</formula>
    </cfRule>
    <cfRule type="notContainsBlanks" dxfId="546" priority="638" stopIfTrue="1">
      <formula>LEN(TRIM(A75))&gt;0</formula>
    </cfRule>
  </conditionalFormatting>
  <conditionalFormatting sqref="A82">
    <cfRule type="beginsWith" dxfId="545" priority="625" stopIfTrue="1" operator="beginsWith" text="Exceptional">
      <formula>LEFT(A82,LEN("Exceptional"))="Exceptional"</formula>
    </cfRule>
    <cfRule type="beginsWith" dxfId="544" priority="626" stopIfTrue="1" operator="beginsWith" text="Professional">
      <formula>LEFT(A82,LEN("Professional"))="Professional"</formula>
    </cfRule>
    <cfRule type="beginsWith" dxfId="543" priority="627" stopIfTrue="1" operator="beginsWith" text="Advanced">
      <formula>LEFT(A82,LEN("Advanced"))="Advanced"</formula>
    </cfRule>
    <cfRule type="beginsWith" dxfId="542" priority="628" stopIfTrue="1" operator="beginsWith" text="Intermediate">
      <formula>LEFT(A82,LEN("Intermediate"))="Intermediate"</formula>
    </cfRule>
    <cfRule type="beginsWith" dxfId="541" priority="629" stopIfTrue="1" operator="beginsWith" text="Basic">
      <formula>LEFT(A82,LEN("Basic"))="Basic"</formula>
    </cfRule>
    <cfRule type="beginsWith" dxfId="540" priority="630" stopIfTrue="1" operator="beginsWith" text="Required">
      <formula>LEFT(A82,LEN("Required"))="Required"</formula>
    </cfRule>
    <cfRule type="notContainsBlanks" dxfId="539" priority="631" stopIfTrue="1">
      <formula>LEN(TRIM(A82))&gt;0</formula>
    </cfRule>
  </conditionalFormatting>
  <conditionalFormatting sqref="E84:F84">
    <cfRule type="beginsWith" dxfId="538" priority="617" stopIfTrue="1" operator="beginsWith" text="Not Applicable">
      <formula>LEFT(E84,LEN("Not Applicable"))="Not Applicable"</formula>
    </cfRule>
    <cfRule type="beginsWith" dxfId="537" priority="618" stopIfTrue="1" operator="beginsWith" text="Waived">
      <formula>LEFT(E84,LEN("Waived"))="Waived"</formula>
    </cfRule>
    <cfRule type="beginsWith" dxfId="536" priority="619" stopIfTrue="1" operator="beginsWith" text="Pre-Passed">
      <formula>LEFT(E84,LEN("Pre-Passed"))="Pre-Passed"</formula>
    </cfRule>
    <cfRule type="beginsWith" dxfId="535" priority="620" stopIfTrue="1" operator="beginsWith" text="Completed">
      <formula>LEFT(E84,LEN("Completed"))="Completed"</formula>
    </cfRule>
    <cfRule type="beginsWith" dxfId="534" priority="621" stopIfTrue="1" operator="beginsWith" text="Partial">
      <formula>LEFT(E84,LEN("Partial"))="Partial"</formula>
    </cfRule>
    <cfRule type="beginsWith" dxfId="533" priority="622" stopIfTrue="1" operator="beginsWith" text="Missing">
      <formula>LEFT(E84,LEN("Missing"))="Missing"</formula>
    </cfRule>
    <cfRule type="beginsWith" dxfId="532" priority="623" stopIfTrue="1" operator="beginsWith" text="Untested">
      <formula>LEFT(E84,LEN("Untested"))="Untested"</formula>
    </cfRule>
    <cfRule type="notContainsBlanks" dxfId="531" priority="624" stopIfTrue="1">
      <formula>LEN(TRIM(E84))&gt;0</formula>
    </cfRule>
  </conditionalFormatting>
  <conditionalFormatting sqref="F80">
    <cfRule type="beginsWith" dxfId="530" priority="609" stopIfTrue="1" operator="beginsWith" text="Not Applicable">
      <formula>LEFT(F80,LEN("Not Applicable"))="Not Applicable"</formula>
    </cfRule>
    <cfRule type="beginsWith" dxfId="529" priority="610" stopIfTrue="1" operator="beginsWith" text="Waived">
      <formula>LEFT(F80,LEN("Waived"))="Waived"</formula>
    </cfRule>
    <cfRule type="beginsWith" dxfId="528" priority="611" stopIfTrue="1" operator="beginsWith" text="Pre-Passed">
      <formula>LEFT(F80,LEN("Pre-Passed"))="Pre-Passed"</formula>
    </cfRule>
    <cfRule type="beginsWith" dxfId="527" priority="612" stopIfTrue="1" operator="beginsWith" text="Completed">
      <formula>LEFT(F80,LEN("Completed"))="Completed"</formula>
    </cfRule>
    <cfRule type="beginsWith" dxfId="526" priority="613" stopIfTrue="1" operator="beginsWith" text="Partial">
      <formula>LEFT(F80,LEN("Partial"))="Partial"</formula>
    </cfRule>
    <cfRule type="beginsWith" dxfId="525" priority="614" stopIfTrue="1" operator="beginsWith" text="Missing">
      <formula>LEFT(F80,LEN("Missing"))="Missing"</formula>
    </cfRule>
    <cfRule type="beginsWith" dxfId="524" priority="615" stopIfTrue="1" operator="beginsWith" text="Untested">
      <formula>LEFT(F80,LEN("Untested"))="Untested"</formula>
    </cfRule>
    <cfRule type="notContainsBlanks" dxfId="523" priority="616" stopIfTrue="1">
      <formula>LEN(TRIM(F80))&gt;0</formula>
    </cfRule>
  </conditionalFormatting>
  <conditionalFormatting sqref="E80">
    <cfRule type="beginsWith" dxfId="522" priority="601" stopIfTrue="1" operator="beginsWith" text="Not Applicable">
      <formula>LEFT(E80,LEN("Not Applicable"))="Not Applicable"</formula>
    </cfRule>
    <cfRule type="beginsWith" dxfId="521" priority="602" stopIfTrue="1" operator="beginsWith" text="Waived">
      <formula>LEFT(E80,LEN("Waived"))="Waived"</formula>
    </cfRule>
    <cfRule type="beginsWith" dxfId="520" priority="603" stopIfTrue="1" operator="beginsWith" text="Pre-Passed">
      <formula>LEFT(E80,LEN("Pre-Passed"))="Pre-Passed"</formula>
    </cfRule>
    <cfRule type="beginsWith" dxfId="519" priority="604" stopIfTrue="1" operator="beginsWith" text="Completed">
      <formula>LEFT(E80,LEN("Completed"))="Completed"</formula>
    </cfRule>
    <cfRule type="beginsWith" dxfId="518" priority="605" stopIfTrue="1" operator="beginsWith" text="Partial">
      <formula>LEFT(E80,LEN("Partial"))="Partial"</formula>
    </cfRule>
    <cfRule type="beginsWith" dxfId="517" priority="606" stopIfTrue="1" operator="beginsWith" text="Missing">
      <formula>LEFT(E80,LEN("Missing"))="Missing"</formula>
    </cfRule>
    <cfRule type="beginsWith" dxfId="516" priority="607" stopIfTrue="1" operator="beginsWith" text="Untested">
      <formula>LEFT(E80,LEN("Untested"))="Untested"</formula>
    </cfRule>
    <cfRule type="notContainsBlanks" dxfId="515" priority="608" stopIfTrue="1">
      <formula>LEN(TRIM(E80))&gt;0</formula>
    </cfRule>
  </conditionalFormatting>
  <conditionalFormatting sqref="A83">
    <cfRule type="beginsWith" dxfId="514" priority="594" stopIfTrue="1" operator="beginsWith" text="Exceptional">
      <formula>LEFT(A83,LEN("Exceptional"))="Exceptional"</formula>
    </cfRule>
    <cfRule type="beginsWith" dxfId="513" priority="595" stopIfTrue="1" operator="beginsWith" text="Professional">
      <formula>LEFT(A83,LEN("Professional"))="Professional"</formula>
    </cfRule>
    <cfRule type="beginsWith" dxfId="512" priority="596" stopIfTrue="1" operator="beginsWith" text="Advanced">
      <formula>LEFT(A83,LEN("Advanced"))="Advanced"</formula>
    </cfRule>
    <cfRule type="beginsWith" dxfId="511" priority="597" stopIfTrue="1" operator="beginsWith" text="Intermediate">
      <formula>LEFT(A83,LEN("Intermediate"))="Intermediate"</formula>
    </cfRule>
    <cfRule type="beginsWith" dxfId="510" priority="598" stopIfTrue="1" operator="beginsWith" text="Basic">
      <formula>LEFT(A83,LEN("Basic"))="Basic"</formula>
    </cfRule>
    <cfRule type="beginsWith" dxfId="509" priority="599" stopIfTrue="1" operator="beginsWith" text="Required">
      <formula>LEFT(A83,LEN("Required"))="Required"</formula>
    </cfRule>
    <cfRule type="notContainsBlanks" dxfId="508" priority="600" stopIfTrue="1">
      <formula>LEN(TRIM(A83))&gt;0</formula>
    </cfRule>
  </conditionalFormatting>
  <conditionalFormatting sqref="A69">
    <cfRule type="beginsWith" dxfId="507" priority="587" stopIfTrue="1" operator="beginsWith" text="Exceptional">
      <formula>LEFT(A69,LEN("Exceptional"))="Exceptional"</formula>
    </cfRule>
    <cfRule type="beginsWith" dxfId="506" priority="588" stopIfTrue="1" operator="beginsWith" text="Professional">
      <formula>LEFT(A69,LEN("Professional"))="Professional"</formula>
    </cfRule>
    <cfRule type="beginsWith" dxfId="505" priority="589" stopIfTrue="1" operator="beginsWith" text="Advanced">
      <formula>LEFT(A69,LEN("Advanced"))="Advanced"</formula>
    </cfRule>
    <cfRule type="beginsWith" dxfId="504" priority="590" stopIfTrue="1" operator="beginsWith" text="Intermediate">
      <formula>LEFT(A69,LEN("Intermediate"))="Intermediate"</formula>
    </cfRule>
    <cfRule type="beginsWith" dxfId="503" priority="591" stopIfTrue="1" operator="beginsWith" text="Basic">
      <formula>LEFT(A69,LEN("Basic"))="Basic"</formula>
    </cfRule>
    <cfRule type="beginsWith" dxfId="502" priority="592" stopIfTrue="1" operator="beginsWith" text="Required">
      <formula>LEFT(A69,LEN("Required"))="Required"</formula>
    </cfRule>
    <cfRule type="notContainsBlanks" dxfId="501" priority="593" stopIfTrue="1">
      <formula>LEN(TRIM(A69))&gt;0</formula>
    </cfRule>
  </conditionalFormatting>
  <conditionalFormatting sqref="E69">
    <cfRule type="beginsWith" dxfId="500" priority="579" stopIfTrue="1" operator="beginsWith" text="Not Applicable">
      <formula>LEFT(E69,LEN("Not Applicable"))="Not Applicable"</formula>
    </cfRule>
    <cfRule type="beginsWith" dxfId="499" priority="580" stopIfTrue="1" operator="beginsWith" text="Waived">
      <formula>LEFT(E69,LEN("Waived"))="Waived"</formula>
    </cfRule>
    <cfRule type="beginsWith" dxfId="498" priority="581" stopIfTrue="1" operator="beginsWith" text="Pre-Passed">
      <formula>LEFT(E69,LEN("Pre-Passed"))="Pre-Passed"</formula>
    </cfRule>
    <cfRule type="beginsWith" dxfId="497" priority="582" stopIfTrue="1" operator="beginsWith" text="Completed">
      <formula>LEFT(E69,LEN("Completed"))="Completed"</formula>
    </cfRule>
    <cfRule type="beginsWith" dxfId="496" priority="583" stopIfTrue="1" operator="beginsWith" text="Partial">
      <formula>LEFT(E69,LEN("Partial"))="Partial"</formula>
    </cfRule>
    <cfRule type="beginsWith" dxfId="495" priority="584" stopIfTrue="1" operator="beginsWith" text="Missing">
      <formula>LEFT(E69,LEN("Missing"))="Missing"</formula>
    </cfRule>
    <cfRule type="beginsWith" dxfId="494" priority="585" stopIfTrue="1" operator="beginsWith" text="Untested">
      <formula>LEFT(E69,LEN("Untested"))="Untested"</formula>
    </cfRule>
    <cfRule type="notContainsBlanks" dxfId="493" priority="586" stopIfTrue="1">
      <formula>LEN(TRIM(E69))&gt;0</formula>
    </cfRule>
  </conditionalFormatting>
  <conditionalFormatting sqref="F69">
    <cfRule type="beginsWith" dxfId="492" priority="571" stopIfTrue="1" operator="beginsWith" text="Not Applicable">
      <formula>LEFT(F69,LEN("Not Applicable"))="Not Applicable"</formula>
    </cfRule>
    <cfRule type="beginsWith" dxfId="491" priority="572" stopIfTrue="1" operator="beginsWith" text="Waived">
      <formula>LEFT(F69,LEN("Waived"))="Waived"</formula>
    </cfRule>
    <cfRule type="beginsWith" dxfId="490" priority="573" stopIfTrue="1" operator="beginsWith" text="Pre-Passed">
      <formula>LEFT(F69,LEN("Pre-Passed"))="Pre-Passed"</formula>
    </cfRule>
    <cfRule type="beginsWith" dxfId="489" priority="574" stopIfTrue="1" operator="beginsWith" text="Completed">
      <formula>LEFT(F69,LEN("Completed"))="Completed"</formula>
    </cfRule>
    <cfRule type="beginsWith" dxfId="488" priority="575" stopIfTrue="1" operator="beginsWith" text="Partial">
      <formula>LEFT(F69,LEN("Partial"))="Partial"</formula>
    </cfRule>
    <cfRule type="beginsWith" dxfId="487" priority="576" stopIfTrue="1" operator="beginsWith" text="Missing">
      <formula>LEFT(F69,LEN("Missing"))="Missing"</formula>
    </cfRule>
    <cfRule type="beginsWith" dxfId="486" priority="577" stopIfTrue="1" operator="beginsWith" text="Untested">
      <formula>LEFT(F69,LEN("Untested"))="Untested"</formula>
    </cfRule>
    <cfRule type="notContainsBlanks" dxfId="485" priority="578" stopIfTrue="1">
      <formula>LEN(TRIM(F69))&gt;0</formula>
    </cfRule>
  </conditionalFormatting>
  <conditionalFormatting sqref="A72">
    <cfRule type="beginsWith" dxfId="484" priority="509" stopIfTrue="1" operator="beginsWith" text="Exceptional">
      <formula>LEFT(A72,LEN("Exceptional"))="Exceptional"</formula>
    </cfRule>
    <cfRule type="beginsWith" dxfId="483" priority="510" stopIfTrue="1" operator="beginsWith" text="Professional">
      <formula>LEFT(A72,LEN("Professional"))="Professional"</formula>
    </cfRule>
    <cfRule type="beginsWith" dxfId="482" priority="511" stopIfTrue="1" operator="beginsWith" text="Advanced">
      <formula>LEFT(A72,LEN("Advanced"))="Advanced"</formula>
    </cfRule>
    <cfRule type="beginsWith" dxfId="481" priority="512" stopIfTrue="1" operator="beginsWith" text="Intermediate">
      <formula>LEFT(A72,LEN("Intermediate"))="Intermediate"</formula>
    </cfRule>
    <cfRule type="beginsWith" dxfId="480" priority="513" stopIfTrue="1" operator="beginsWith" text="Basic">
      <formula>LEFT(A72,LEN("Basic"))="Basic"</formula>
    </cfRule>
    <cfRule type="beginsWith" dxfId="479" priority="514" stopIfTrue="1" operator="beginsWith" text="Required">
      <formula>LEFT(A72,LEN("Required"))="Required"</formula>
    </cfRule>
    <cfRule type="notContainsBlanks" dxfId="478" priority="515" stopIfTrue="1">
      <formula>LEN(TRIM(A72))&gt;0</formula>
    </cfRule>
  </conditionalFormatting>
  <conditionalFormatting sqref="F71">
    <cfRule type="beginsWith" dxfId="477" priority="563" stopIfTrue="1" operator="beginsWith" text="Not Applicable">
      <formula>LEFT(F71,LEN("Not Applicable"))="Not Applicable"</formula>
    </cfRule>
    <cfRule type="beginsWith" dxfId="476" priority="564" stopIfTrue="1" operator="beginsWith" text="Waived">
      <formula>LEFT(F71,LEN("Waived"))="Waived"</formula>
    </cfRule>
    <cfRule type="beginsWith" dxfId="475" priority="565" stopIfTrue="1" operator="beginsWith" text="Pre-Passed">
      <formula>LEFT(F71,LEN("Pre-Passed"))="Pre-Passed"</formula>
    </cfRule>
    <cfRule type="beginsWith" dxfId="474" priority="566" stopIfTrue="1" operator="beginsWith" text="Completed">
      <formula>LEFT(F71,LEN("Completed"))="Completed"</formula>
    </cfRule>
    <cfRule type="beginsWith" dxfId="473" priority="567" stopIfTrue="1" operator="beginsWith" text="Partial">
      <formula>LEFT(F71,LEN("Partial"))="Partial"</formula>
    </cfRule>
    <cfRule type="beginsWith" dxfId="472" priority="568" stopIfTrue="1" operator="beginsWith" text="Missing">
      <formula>LEFT(F71,LEN("Missing"))="Missing"</formula>
    </cfRule>
    <cfRule type="beginsWith" dxfId="471" priority="569" stopIfTrue="1" operator="beginsWith" text="Untested">
      <formula>LEFT(F71,LEN("Untested"))="Untested"</formula>
    </cfRule>
    <cfRule type="notContainsBlanks" dxfId="470" priority="570" stopIfTrue="1">
      <formula>LEN(TRIM(F71))&gt;0</formula>
    </cfRule>
  </conditionalFormatting>
  <conditionalFormatting sqref="F72">
    <cfRule type="beginsWith" dxfId="469" priority="555" stopIfTrue="1" operator="beginsWith" text="Not Applicable">
      <formula>LEFT(F72,LEN("Not Applicable"))="Not Applicable"</formula>
    </cfRule>
    <cfRule type="beginsWith" dxfId="468" priority="556" stopIfTrue="1" operator="beginsWith" text="Waived">
      <formula>LEFT(F72,LEN("Waived"))="Waived"</formula>
    </cfRule>
    <cfRule type="beginsWith" dxfId="467" priority="557" stopIfTrue="1" operator="beginsWith" text="Pre-Passed">
      <formula>LEFT(F72,LEN("Pre-Passed"))="Pre-Passed"</formula>
    </cfRule>
    <cfRule type="beginsWith" dxfId="466" priority="558" stopIfTrue="1" operator="beginsWith" text="Completed">
      <formula>LEFT(F72,LEN("Completed"))="Completed"</formula>
    </cfRule>
    <cfRule type="beginsWith" dxfId="465" priority="559" stopIfTrue="1" operator="beginsWith" text="Partial">
      <formula>LEFT(F72,LEN("Partial"))="Partial"</formula>
    </cfRule>
    <cfRule type="beginsWith" dxfId="464" priority="560" stopIfTrue="1" operator="beginsWith" text="Missing">
      <formula>LEFT(F72,LEN("Missing"))="Missing"</formula>
    </cfRule>
    <cfRule type="beginsWith" dxfId="463" priority="561" stopIfTrue="1" operator="beginsWith" text="Untested">
      <formula>LEFT(F72,LEN("Untested"))="Untested"</formula>
    </cfRule>
    <cfRule type="notContainsBlanks" dxfId="462" priority="562" stopIfTrue="1">
      <formula>LEN(TRIM(F72))&gt;0</formula>
    </cfRule>
  </conditionalFormatting>
  <conditionalFormatting sqref="E71">
    <cfRule type="beginsWith" dxfId="461" priority="547" stopIfTrue="1" operator="beginsWith" text="Not Applicable">
      <formula>LEFT(E71,LEN("Not Applicable"))="Not Applicable"</formula>
    </cfRule>
    <cfRule type="beginsWith" dxfId="460" priority="548" stopIfTrue="1" operator="beginsWith" text="Waived">
      <formula>LEFT(E71,LEN("Waived"))="Waived"</formula>
    </cfRule>
    <cfRule type="beginsWith" dxfId="459" priority="549" stopIfTrue="1" operator="beginsWith" text="Pre-Passed">
      <formula>LEFT(E71,LEN("Pre-Passed"))="Pre-Passed"</formula>
    </cfRule>
    <cfRule type="beginsWith" dxfId="458" priority="550" stopIfTrue="1" operator="beginsWith" text="Completed">
      <formula>LEFT(E71,LEN("Completed"))="Completed"</formula>
    </cfRule>
    <cfRule type="beginsWith" dxfId="457" priority="551" stopIfTrue="1" operator="beginsWith" text="Partial">
      <formula>LEFT(E71,LEN("Partial"))="Partial"</formula>
    </cfRule>
    <cfRule type="beginsWith" dxfId="456" priority="552" stopIfTrue="1" operator="beginsWith" text="Missing">
      <formula>LEFT(E71,LEN("Missing"))="Missing"</formula>
    </cfRule>
    <cfRule type="beginsWith" dxfId="455" priority="553" stopIfTrue="1" operator="beginsWith" text="Untested">
      <formula>LEFT(E71,LEN("Untested"))="Untested"</formula>
    </cfRule>
    <cfRule type="notContainsBlanks" dxfId="454" priority="554" stopIfTrue="1">
      <formula>LEN(TRIM(E71))&gt;0</formula>
    </cfRule>
  </conditionalFormatting>
  <conditionalFormatting sqref="E72">
    <cfRule type="beginsWith" dxfId="453" priority="539" stopIfTrue="1" operator="beginsWith" text="Not Applicable">
      <formula>LEFT(E72,LEN("Not Applicable"))="Not Applicable"</formula>
    </cfRule>
    <cfRule type="beginsWith" dxfId="452" priority="540" stopIfTrue="1" operator="beginsWith" text="Waived">
      <formula>LEFT(E72,LEN("Waived"))="Waived"</formula>
    </cfRule>
    <cfRule type="beginsWith" dxfId="451" priority="541" stopIfTrue="1" operator="beginsWith" text="Pre-Passed">
      <formula>LEFT(E72,LEN("Pre-Passed"))="Pre-Passed"</formula>
    </cfRule>
    <cfRule type="beginsWith" dxfId="450" priority="542" stopIfTrue="1" operator="beginsWith" text="Completed">
      <formula>LEFT(E72,LEN("Completed"))="Completed"</formula>
    </cfRule>
    <cfRule type="beginsWith" dxfId="449" priority="543" stopIfTrue="1" operator="beginsWith" text="Partial">
      <formula>LEFT(E72,LEN("Partial"))="Partial"</formula>
    </cfRule>
    <cfRule type="beginsWith" dxfId="448" priority="544" stopIfTrue="1" operator="beginsWith" text="Missing">
      <formula>LEFT(E72,LEN("Missing"))="Missing"</formula>
    </cfRule>
    <cfRule type="beginsWith" dxfId="447" priority="545" stopIfTrue="1" operator="beginsWith" text="Untested">
      <formula>LEFT(E72,LEN("Untested"))="Untested"</formula>
    </cfRule>
    <cfRule type="notContainsBlanks" dxfId="446" priority="546" stopIfTrue="1">
      <formula>LEN(TRIM(E72))&gt;0</formula>
    </cfRule>
  </conditionalFormatting>
  <conditionalFormatting sqref="F70">
    <cfRule type="beginsWith" dxfId="445" priority="531" stopIfTrue="1" operator="beginsWith" text="Not Applicable">
      <formula>LEFT(F70,LEN("Not Applicable"))="Not Applicable"</formula>
    </cfRule>
    <cfRule type="beginsWith" dxfId="444" priority="532" stopIfTrue="1" operator="beginsWith" text="Waived">
      <formula>LEFT(F70,LEN("Waived"))="Waived"</formula>
    </cfRule>
    <cfRule type="beginsWith" dxfId="443" priority="533" stopIfTrue="1" operator="beginsWith" text="Pre-Passed">
      <formula>LEFT(F70,LEN("Pre-Passed"))="Pre-Passed"</formula>
    </cfRule>
    <cfRule type="beginsWith" dxfId="442" priority="534" stopIfTrue="1" operator="beginsWith" text="Completed">
      <formula>LEFT(F70,LEN("Completed"))="Completed"</formula>
    </cfRule>
    <cfRule type="beginsWith" dxfId="441" priority="535" stopIfTrue="1" operator="beginsWith" text="Partial">
      <formula>LEFT(F70,LEN("Partial"))="Partial"</formula>
    </cfRule>
    <cfRule type="beginsWith" dxfId="440" priority="536" stopIfTrue="1" operator="beginsWith" text="Missing">
      <formula>LEFT(F70,LEN("Missing"))="Missing"</formula>
    </cfRule>
    <cfRule type="beginsWith" dxfId="439" priority="537" stopIfTrue="1" operator="beginsWith" text="Untested">
      <formula>LEFT(F70,LEN("Untested"))="Untested"</formula>
    </cfRule>
    <cfRule type="notContainsBlanks" dxfId="438" priority="538" stopIfTrue="1">
      <formula>LEN(TRIM(F70))&gt;0</formula>
    </cfRule>
  </conditionalFormatting>
  <conditionalFormatting sqref="E70">
    <cfRule type="beginsWith" dxfId="437" priority="523" stopIfTrue="1" operator="beginsWith" text="Not Applicable">
      <formula>LEFT(E70,LEN("Not Applicable"))="Not Applicable"</formula>
    </cfRule>
    <cfRule type="beginsWith" dxfId="436" priority="524" stopIfTrue="1" operator="beginsWith" text="Waived">
      <formula>LEFT(E70,LEN("Waived"))="Waived"</formula>
    </cfRule>
    <cfRule type="beginsWith" dxfId="435" priority="525" stopIfTrue="1" operator="beginsWith" text="Pre-Passed">
      <formula>LEFT(E70,LEN("Pre-Passed"))="Pre-Passed"</formula>
    </cfRule>
    <cfRule type="beginsWith" dxfId="434" priority="526" stopIfTrue="1" operator="beginsWith" text="Completed">
      <formula>LEFT(E70,LEN("Completed"))="Completed"</formula>
    </cfRule>
    <cfRule type="beginsWith" dxfId="433" priority="527" stopIfTrue="1" operator="beginsWith" text="Partial">
      <formula>LEFT(E70,LEN("Partial"))="Partial"</formula>
    </cfRule>
    <cfRule type="beginsWith" dxfId="432" priority="528" stopIfTrue="1" operator="beginsWith" text="Missing">
      <formula>LEFT(E70,LEN("Missing"))="Missing"</formula>
    </cfRule>
    <cfRule type="beginsWith" dxfId="431" priority="529" stopIfTrue="1" operator="beginsWith" text="Untested">
      <formula>LEFT(E70,LEN("Untested"))="Untested"</formula>
    </cfRule>
    <cfRule type="notContainsBlanks" dxfId="430" priority="530" stopIfTrue="1">
      <formula>LEN(TRIM(E70))&gt;0</formula>
    </cfRule>
  </conditionalFormatting>
  <conditionalFormatting sqref="A70:A71">
    <cfRule type="beginsWith" dxfId="429" priority="516" stopIfTrue="1" operator="beginsWith" text="Exceptional">
      <formula>LEFT(A70,LEN("Exceptional"))="Exceptional"</formula>
    </cfRule>
    <cfRule type="beginsWith" dxfId="428" priority="517" stopIfTrue="1" operator="beginsWith" text="Professional">
      <formula>LEFT(A70,LEN("Professional"))="Professional"</formula>
    </cfRule>
    <cfRule type="beginsWith" dxfId="427" priority="518" stopIfTrue="1" operator="beginsWith" text="Advanced">
      <formula>LEFT(A70,LEN("Advanced"))="Advanced"</formula>
    </cfRule>
    <cfRule type="beginsWith" dxfId="426" priority="519" stopIfTrue="1" operator="beginsWith" text="Intermediate">
      <formula>LEFT(A70,LEN("Intermediate"))="Intermediate"</formula>
    </cfRule>
    <cfRule type="beginsWith" dxfId="425" priority="520" stopIfTrue="1" operator="beginsWith" text="Basic">
      <formula>LEFT(A70,LEN("Basic"))="Basic"</formula>
    </cfRule>
    <cfRule type="beginsWith" dxfId="424" priority="521" stopIfTrue="1" operator="beginsWith" text="Required">
      <formula>LEFT(A70,LEN("Required"))="Required"</formula>
    </cfRule>
    <cfRule type="notContainsBlanks" dxfId="423" priority="522" stopIfTrue="1">
      <formula>LEN(TRIM(A70))&gt;0</formula>
    </cfRule>
  </conditionalFormatting>
  <conditionalFormatting sqref="E63:F63">
    <cfRule type="beginsWith" dxfId="422" priority="501" stopIfTrue="1" operator="beginsWith" text="Not Applicable">
      <formula>LEFT(E63,LEN("Not Applicable"))="Not Applicable"</formula>
    </cfRule>
    <cfRule type="beginsWith" dxfId="421" priority="502" stopIfTrue="1" operator="beginsWith" text="Waived">
      <formula>LEFT(E63,LEN("Waived"))="Waived"</formula>
    </cfRule>
    <cfRule type="beginsWith" dxfId="420" priority="503" stopIfTrue="1" operator="beginsWith" text="Pre-Passed">
      <formula>LEFT(E63,LEN("Pre-Passed"))="Pre-Passed"</formula>
    </cfRule>
    <cfRule type="beginsWith" dxfId="419" priority="504" stopIfTrue="1" operator="beginsWith" text="Completed">
      <formula>LEFT(E63,LEN("Completed"))="Completed"</formula>
    </cfRule>
    <cfRule type="beginsWith" dxfId="418" priority="505" stopIfTrue="1" operator="beginsWith" text="Partial">
      <formula>LEFT(E63,LEN("Partial"))="Partial"</formula>
    </cfRule>
    <cfRule type="beginsWith" dxfId="417" priority="506" stopIfTrue="1" operator="beginsWith" text="Missing">
      <formula>LEFT(E63,LEN("Missing"))="Missing"</formula>
    </cfRule>
    <cfRule type="beginsWith" dxfId="416" priority="507" stopIfTrue="1" operator="beginsWith" text="Untested">
      <formula>LEFT(E63,LEN("Untested"))="Untested"</formula>
    </cfRule>
    <cfRule type="notContainsBlanks" dxfId="415" priority="508" stopIfTrue="1">
      <formula>LEN(TRIM(E63))&gt;0</formula>
    </cfRule>
  </conditionalFormatting>
  <conditionalFormatting sqref="A63">
    <cfRule type="beginsWith" dxfId="414" priority="494" stopIfTrue="1" operator="beginsWith" text="Exceptional">
      <formula>LEFT(A63,LEN("Exceptional"))="Exceptional"</formula>
    </cfRule>
    <cfRule type="beginsWith" dxfId="413" priority="495" stopIfTrue="1" operator="beginsWith" text="Professional">
      <formula>LEFT(A63,LEN("Professional"))="Professional"</formula>
    </cfRule>
    <cfRule type="beginsWith" dxfId="412" priority="496" stopIfTrue="1" operator="beginsWith" text="Advanced">
      <formula>LEFT(A63,LEN("Advanced"))="Advanced"</formula>
    </cfRule>
    <cfRule type="beginsWith" dxfId="411" priority="497" stopIfTrue="1" operator="beginsWith" text="Intermediate">
      <formula>LEFT(A63,LEN("Intermediate"))="Intermediate"</formula>
    </cfRule>
    <cfRule type="beginsWith" dxfId="410" priority="498" stopIfTrue="1" operator="beginsWith" text="Basic">
      <formula>LEFT(A63,LEN("Basic"))="Basic"</formula>
    </cfRule>
    <cfRule type="beginsWith" dxfId="409" priority="499" stopIfTrue="1" operator="beginsWith" text="Required">
      <formula>LEFT(A63,LEN("Required"))="Required"</formula>
    </cfRule>
    <cfRule type="notContainsBlanks" dxfId="408" priority="500" stopIfTrue="1">
      <formula>LEN(TRIM(A63))&gt;0</formula>
    </cfRule>
  </conditionalFormatting>
  <conditionalFormatting sqref="E61:F62">
    <cfRule type="beginsWith" dxfId="407" priority="486" stopIfTrue="1" operator="beginsWith" text="Not Applicable">
      <formula>LEFT(E61,LEN("Not Applicable"))="Not Applicable"</formula>
    </cfRule>
    <cfRule type="beginsWith" dxfId="406" priority="487" stopIfTrue="1" operator="beginsWith" text="Waived">
      <formula>LEFT(E61,LEN("Waived"))="Waived"</formula>
    </cfRule>
    <cfRule type="beginsWith" dxfId="405" priority="488" stopIfTrue="1" operator="beginsWith" text="Pre-Passed">
      <formula>LEFT(E61,LEN("Pre-Passed"))="Pre-Passed"</formula>
    </cfRule>
    <cfRule type="beginsWith" dxfId="404" priority="489" stopIfTrue="1" operator="beginsWith" text="Completed">
      <formula>LEFT(E61,LEN("Completed"))="Completed"</formula>
    </cfRule>
    <cfRule type="beginsWith" dxfId="403" priority="490" stopIfTrue="1" operator="beginsWith" text="Partial">
      <formula>LEFT(E61,LEN("Partial"))="Partial"</formula>
    </cfRule>
    <cfRule type="beginsWith" dxfId="402" priority="491" stopIfTrue="1" operator="beginsWith" text="Missing">
      <formula>LEFT(E61,LEN("Missing"))="Missing"</formula>
    </cfRule>
    <cfRule type="beginsWith" dxfId="401" priority="492" stopIfTrue="1" operator="beginsWith" text="Untested">
      <formula>LEFT(E61,LEN("Untested"))="Untested"</formula>
    </cfRule>
    <cfRule type="notContainsBlanks" dxfId="400" priority="493" stopIfTrue="1">
      <formula>LEN(TRIM(E61))&gt;0</formula>
    </cfRule>
  </conditionalFormatting>
  <conditionalFormatting sqref="A62">
    <cfRule type="beginsWith" dxfId="399" priority="472" stopIfTrue="1" operator="beginsWith" text="Exceptional">
      <formula>LEFT(A62,LEN("Exceptional"))="Exceptional"</formula>
    </cfRule>
    <cfRule type="beginsWith" dxfId="398" priority="473" stopIfTrue="1" operator="beginsWith" text="Professional">
      <formula>LEFT(A62,LEN("Professional"))="Professional"</formula>
    </cfRule>
    <cfRule type="beginsWith" dxfId="397" priority="474" stopIfTrue="1" operator="beginsWith" text="Advanced">
      <formula>LEFT(A62,LEN("Advanced"))="Advanced"</formula>
    </cfRule>
    <cfRule type="beginsWith" dxfId="396" priority="475" stopIfTrue="1" operator="beginsWith" text="Intermediate">
      <formula>LEFT(A62,LEN("Intermediate"))="Intermediate"</formula>
    </cfRule>
    <cfRule type="beginsWith" dxfId="395" priority="476" stopIfTrue="1" operator="beginsWith" text="Basic">
      <formula>LEFT(A62,LEN("Basic"))="Basic"</formula>
    </cfRule>
    <cfRule type="beginsWith" dxfId="394" priority="477" stopIfTrue="1" operator="beginsWith" text="Required">
      <formula>LEFT(A62,LEN("Required"))="Required"</formula>
    </cfRule>
    <cfRule type="notContainsBlanks" dxfId="393" priority="478" stopIfTrue="1">
      <formula>LEN(TRIM(A62))&gt;0</formula>
    </cfRule>
  </conditionalFormatting>
  <conditionalFormatting sqref="A61">
    <cfRule type="beginsWith" dxfId="392" priority="479" stopIfTrue="1" operator="beginsWith" text="Exceptional">
      <formula>LEFT(A61,LEN("Exceptional"))="Exceptional"</formula>
    </cfRule>
    <cfRule type="beginsWith" dxfId="391" priority="480" stopIfTrue="1" operator="beginsWith" text="Professional">
      <formula>LEFT(A61,LEN("Professional"))="Professional"</formula>
    </cfRule>
    <cfRule type="beginsWith" dxfId="390" priority="481" stopIfTrue="1" operator="beginsWith" text="Advanced">
      <formula>LEFT(A61,LEN("Advanced"))="Advanced"</formula>
    </cfRule>
    <cfRule type="beginsWith" dxfId="389" priority="482" stopIfTrue="1" operator="beginsWith" text="Intermediate">
      <formula>LEFT(A61,LEN("Intermediate"))="Intermediate"</formula>
    </cfRule>
    <cfRule type="beginsWith" dxfId="388" priority="483" stopIfTrue="1" operator="beginsWith" text="Basic">
      <formula>LEFT(A61,LEN("Basic"))="Basic"</formula>
    </cfRule>
    <cfRule type="beginsWith" dxfId="387" priority="484" stopIfTrue="1" operator="beginsWith" text="Required">
      <formula>LEFT(A61,LEN("Required"))="Required"</formula>
    </cfRule>
    <cfRule type="notContainsBlanks" dxfId="386" priority="485" stopIfTrue="1">
      <formula>LEN(TRIM(A61))&gt;0</formula>
    </cfRule>
  </conditionalFormatting>
  <conditionalFormatting sqref="E59:F60">
    <cfRule type="beginsWith" dxfId="385" priority="464" stopIfTrue="1" operator="beginsWith" text="Not Applicable">
      <formula>LEFT(E59,LEN("Not Applicable"))="Not Applicable"</formula>
    </cfRule>
    <cfRule type="beginsWith" dxfId="384" priority="465" stopIfTrue="1" operator="beginsWith" text="Waived">
      <formula>LEFT(E59,LEN("Waived"))="Waived"</formula>
    </cfRule>
    <cfRule type="beginsWith" dxfId="383" priority="466" stopIfTrue="1" operator="beginsWith" text="Pre-Passed">
      <formula>LEFT(E59,LEN("Pre-Passed"))="Pre-Passed"</formula>
    </cfRule>
    <cfRule type="beginsWith" dxfId="382" priority="467" stopIfTrue="1" operator="beginsWith" text="Completed">
      <formula>LEFT(E59,LEN("Completed"))="Completed"</formula>
    </cfRule>
    <cfRule type="beginsWith" dxfId="381" priority="468" stopIfTrue="1" operator="beginsWith" text="Partial">
      <formula>LEFT(E59,LEN("Partial"))="Partial"</formula>
    </cfRule>
    <cfRule type="beginsWith" dxfId="380" priority="469" stopIfTrue="1" operator="beginsWith" text="Missing">
      <formula>LEFT(E59,LEN("Missing"))="Missing"</formula>
    </cfRule>
    <cfRule type="beginsWith" dxfId="379" priority="470" stopIfTrue="1" operator="beginsWith" text="Untested">
      <formula>LEFT(E59,LEN("Untested"))="Untested"</formula>
    </cfRule>
    <cfRule type="notContainsBlanks" dxfId="378" priority="471" stopIfTrue="1">
      <formula>LEN(TRIM(E59))&gt;0</formula>
    </cfRule>
  </conditionalFormatting>
  <conditionalFormatting sqref="A60">
    <cfRule type="beginsWith" dxfId="377" priority="450" stopIfTrue="1" operator="beginsWith" text="Exceptional">
      <formula>LEFT(A60,LEN("Exceptional"))="Exceptional"</formula>
    </cfRule>
    <cfRule type="beginsWith" dxfId="376" priority="451" stopIfTrue="1" operator="beginsWith" text="Professional">
      <formula>LEFT(A60,LEN("Professional"))="Professional"</formula>
    </cfRule>
    <cfRule type="beginsWith" dxfId="375" priority="452" stopIfTrue="1" operator="beginsWith" text="Advanced">
      <formula>LEFT(A60,LEN("Advanced"))="Advanced"</formula>
    </cfRule>
    <cfRule type="beginsWith" dxfId="374" priority="453" stopIfTrue="1" operator="beginsWith" text="Intermediate">
      <formula>LEFT(A60,LEN("Intermediate"))="Intermediate"</formula>
    </cfRule>
    <cfRule type="beginsWith" dxfId="373" priority="454" stopIfTrue="1" operator="beginsWith" text="Basic">
      <formula>LEFT(A60,LEN("Basic"))="Basic"</formula>
    </cfRule>
    <cfRule type="beginsWith" dxfId="372" priority="455" stopIfTrue="1" operator="beginsWith" text="Required">
      <formula>LEFT(A60,LEN("Required"))="Required"</formula>
    </cfRule>
    <cfRule type="notContainsBlanks" dxfId="371" priority="456" stopIfTrue="1">
      <formula>LEN(TRIM(A60))&gt;0</formula>
    </cfRule>
  </conditionalFormatting>
  <conditionalFormatting sqref="A59">
    <cfRule type="beginsWith" dxfId="370" priority="457" stopIfTrue="1" operator="beginsWith" text="Exceptional">
      <formula>LEFT(A59,LEN("Exceptional"))="Exceptional"</formula>
    </cfRule>
    <cfRule type="beginsWith" dxfId="369" priority="458" stopIfTrue="1" operator="beginsWith" text="Professional">
      <formula>LEFT(A59,LEN("Professional"))="Professional"</formula>
    </cfRule>
    <cfRule type="beginsWith" dxfId="368" priority="459" stopIfTrue="1" operator="beginsWith" text="Advanced">
      <formula>LEFT(A59,LEN("Advanced"))="Advanced"</formula>
    </cfRule>
    <cfRule type="beginsWith" dxfId="367" priority="460" stopIfTrue="1" operator="beginsWith" text="Intermediate">
      <formula>LEFT(A59,LEN("Intermediate"))="Intermediate"</formula>
    </cfRule>
    <cfRule type="beginsWith" dxfId="366" priority="461" stopIfTrue="1" operator="beginsWith" text="Basic">
      <formula>LEFT(A59,LEN("Basic"))="Basic"</formula>
    </cfRule>
    <cfRule type="beginsWith" dxfId="365" priority="462" stopIfTrue="1" operator="beginsWith" text="Required">
      <formula>LEFT(A59,LEN("Required"))="Required"</formula>
    </cfRule>
    <cfRule type="notContainsBlanks" dxfId="364" priority="463" stopIfTrue="1">
      <formula>LEN(TRIM(A59))&gt;0</formula>
    </cfRule>
  </conditionalFormatting>
  <conditionalFormatting sqref="F63">
    <cfRule type="beginsWith" dxfId="363" priority="442" stopIfTrue="1" operator="beginsWith" text="Not Applicable">
      <formula>LEFT(F63,LEN("Not Applicable"))="Not Applicable"</formula>
    </cfRule>
    <cfRule type="beginsWith" dxfId="362" priority="443" stopIfTrue="1" operator="beginsWith" text="Waived">
      <formula>LEFT(F63,LEN("Waived"))="Waived"</formula>
    </cfRule>
    <cfRule type="beginsWith" dxfId="361" priority="444" stopIfTrue="1" operator="beginsWith" text="Pre-Passed">
      <formula>LEFT(F63,LEN("Pre-Passed"))="Pre-Passed"</formula>
    </cfRule>
    <cfRule type="beginsWith" dxfId="360" priority="445" stopIfTrue="1" operator="beginsWith" text="Completed">
      <formula>LEFT(F63,LEN("Completed"))="Completed"</formula>
    </cfRule>
    <cfRule type="beginsWith" dxfId="359" priority="446" stopIfTrue="1" operator="beginsWith" text="Partial">
      <formula>LEFT(F63,LEN("Partial"))="Partial"</formula>
    </cfRule>
    <cfRule type="beginsWith" dxfId="358" priority="447" stopIfTrue="1" operator="beginsWith" text="Missing">
      <formula>LEFT(F63,LEN("Missing"))="Missing"</formula>
    </cfRule>
    <cfRule type="beginsWith" dxfId="357" priority="448" stopIfTrue="1" operator="beginsWith" text="Untested">
      <formula>LEFT(F63,LEN("Untested"))="Untested"</formula>
    </cfRule>
    <cfRule type="notContainsBlanks" dxfId="356" priority="449" stopIfTrue="1">
      <formula>LEN(TRIM(F63))&gt;0</formula>
    </cfRule>
  </conditionalFormatting>
  <conditionalFormatting sqref="E63">
    <cfRule type="beginsWith" dxfId="355" priority="434" stopIfTrue="1" operator="beginsWith" text="Not Applicable">
      <formula>LEFT(E63,LEN("Not Applicable"))="Not Applicable"</formula>
    </cfRule>
    <cfRule type="beginsWith" dxfId="354" priority="435" stopIfTrue="1" operator="beginsWith" text="Waived">
      <formula>LEFT(E63,LEN("Waived"))="Waived"</formula>
    </cfRule>
    <cfRule type="beginsWith" dxfId="353" priority="436" stopIfTrue="1" operator="beginsWith" text="Pre-Passed">
      <formula>LEFT(E63,LEN("Pre-Passed"))="Pre-Passed"</formula>
    </cfRule>
    <cfRule type="beginsWith" dxfId="352" priority="437" stopIfTrue="1" operator="beginsWith" text="Completed">
      <formula>LEFT(E63,LEN("Completed"))="Completed"</formula>
    </cfRule>
    <cfRule type="beginsWith" dxfId="351" priority="438" stopIfTrue="1" operator="beginsWith" text="Partial">
      <formula>LEFT(E63,LEN("Partial"))="Partial"</formula>
    </cfRule>
    <cfRule type="beginsWith" dxfId="350" priority="439" stopIfTrue="1" operator="beginsWith" text="Missing">
      <formula>LEFT(E63,LEN("Missing"))="Missing"</formula>
    </cfRule>
    <cfRule type="beginsWith" dxfId="349" priority="440" stopIfTrue="1" operator="beginsWith" text="Untested">
      <formula>LEFT(E63,LEN("Untested"))="Untested"</formula>
    </cfRule>
    <cfRule type="notContainsBlanks" dxfId="348" priority="441" stopIfTrue="1">
      <formula>LEN(TRIM(E63))&gt;0</formula>
    </cfRule>
  </conditionalFormatting>
  <conditionalFormatting sqref="E60:F62">
    <cfRule type="beginsWith" dxfId="347" priority="426" stopIfTrue="1" operator="beginsWith" text="Not Applicable">
      <formula>LEFT(E60,LEN("Not Applicable"))="Not Applicable"</formula>
    </cfRule>
    <cfRule type="beginsWith" dxfId="346" priority="427" stopIfTrue="1" operator="beginsWith" text="Waived">
      <formula>LEFT(E60,LEN("Waived"))="Waived"</formula>
    </cfRule>
    <cfRule type="beginsWith" dxfId="345" priority="428" stopIfTrue="1" operator="beginsWith" text="Pre-Passed">
      <formula>LEFT(E60,LEN("Pre-Passed"))="Pre-Passed"</formula>
    </cfRule>
    <cfRule type="beginsWith" dxfId="344" priority="429" stopIfTrue="1" operator="beginsWith" text="Completed">
      <formula>LEFT(E60,LEN("Completed"))="Completed"</formula>
    </cfRule>
    <cfRule type="beginsWith" dxfId="343" priority="430" stopIfTrue="1" operator="beginsWith" text="Partial">
      <formula>LEFT(E60,LEN("Partial"))="Partial"</formula>
    </cfRule>
    <cfRule type="beginsWith" dxfId="342" priority="431" stopIfTrue="1" operator="beginsWith" text="Missing">
      <formula>LEFT(E60,LEN("Missing"))="Missing"</formula>
    </cfRule>
    <cfRule type="beginsWith" dxfId="341" priority="432" stopIfTrue="1" operator="beginsWith" text="Untested">
      <formula>LEFT(E60,LEN("Untested"))="Untested"</formula>
    </cfRule>
    <cfRule type="notContainsBlanks" dxfId="340" priority="433" stopIfTrue="1">
      <formula>LEN(TRIM(E60))&gt;0</formula>
    </cfRule>
  </conditionalFormatting>
  <conditionalFormatting sqref="F59">
    <cfRule type="beginsWith" dxfId="339" priority="418" stopIfTrue="1" operator="beginsWith" text="Not Applicable">
      <formula>LEFT(F59,LEN("Not Applicable"))="Not Applicable"</formula>
    </cfRule>
    <cfRule type="beginsWith" dxfId="338" priority="419" stopIfTrue="1" operator="beginsWith" text="Waived">
      <formula>LEFT(F59,LEN("Waived"))="Waived"</formula>
    </cfRule>
    <cfRule type="beginsWith" dxfId="337" priority="420" stopIfTrue="1" operator="beginsWith" text="Pre-Passed">
      <formula>LEFT(F59,LEN("Pre-Passed"))="Pre-Passed"</formula>
    </cfRule>
    <cfRule type="beginsWith" dxfId="336" priority="421" stopIfTrue="1" operator="beginsWith" text="Completed">
      <formula>LEFT(F59,LEN("Completed"))="Completed"</formula>
    </cfRule>
    <cfRule type="beginsWith" dxfId="335" priority="422" stopIfTrue="1" operator="beginsWith" text="Partial">
      <formula>LEFT(F59,LEN("Partial"))="Partial"</formula>
    </cfRule>
    <cfRule type="beginsWith" dxfId="334" priority="423" stopIfTrue="1" operator="beginsWith" text="Missing">
      <formula>LEFT(F59,LEN("Missing"))="Missing"</formula>
    </cfRule>
    <cfRule type="beginsWith" dxfId="333" priority="424" stopIfTrue="1" operator="beginsWith" text="Untested">
      <formula>LEFT(F59,LEN("Untested"))="Untested"</formula>
    </cfRule>
    <cfRule type="notContainsBlanks" dxfId="332" priority="425" stopIfTrue="1">
      <formula>LEN(TRIM(F59))&gt;0</formula>
    </cfRule>
  </conditionalFormatting>
  <conditionalFormatting sqref="E59">
    <cfRule type="beginsWith" dxfId="331" priority="410" stopIfTrue="1" operator="beginsWith" text="Not Applicable">
      <formula>LEFT(E59,LEN("Not Applicable"))="Not Applicable"</formula>
    </cfRule>
    <cfRule type="beginsWith" dxfId="330" priority="411" stopIfTrue="1" operator="beginsWith" text="Waived">
      <formula>LEFT(E59,LEN("Waived"))="Waived"</formula>
    </cfRule>
    <cfRule type="beginsWith" dxfId="329" priority="412" stopIfTrue="1" operator="beginsWith" text="Pre-Passed">
      <formula>LEFT(E59,LEN("Pre-Passed"))="Pre-Passed"</formula>
    </cfRule>
    <cfRule type="beginsWith" dxfId="328" priority="413" stopIfTrue="1" operator="beginsWith" text="Completed">
      <formula>LEFT(E59,LEN("Completed"))="Completed"</formula>
    </cfRule>
    <cfRule type="beginsWith" dxfId="327" priority="414" stopIfTrue="1" operator="beginsWith" text="Partial">
      <formula>LEFT(E59,LEN("Partial"))="Partial"</formula>
    </cfRule>
    <cfRule type="beginsWith" dxfId="326" priority="415" stopIfTrue="1" operator="beginsWith" text="Missing">
      <formula>LEFT(E59,LEN("Missing"))="Missing"</formula>
    </cfRule>
    <cfRule type="beginsWith" dxfId="325" priority="416" stopIfTrue="1" operator="beginsWith" text="Untested">
      <formula>LEFT(E59,LEN("Untested"))="Untested"</formula>
    </cfRule>
    <cfRule type="notContainsBlanks" dxfId="324" priority="417" stopIfTrue="1">
      <formula>LEN(TRIM(E59))&gt;0</formula>
    </cfRule>
  </conditionalFormatting>
  <conditionalFormatting sqref="A63">
    <cfRule type="beginsWith" dxfId="323" priority="375" stopIfTrue="1" operator="beginsWith" text="Exceptional">
      <formula>LEFT(A63,LEN("Exceptional"))="Exceptional"</formula>
    </cfRule>
    <cfRule type="beginsWith" dxfId="322" priority="376" stopIfTrue="1" operator="beginsWith" text="Professional">
      <formula>LEFT(A63,LEN("Professional"))="Professional"</formula>
    </cfRule>
    <cfRule type="beginsWith" dxfId="321" priority="377" stopIfTrue="1" operator="beginsWith" text="Advanced">
      <formula>LEFT(A63,LEN("Advanced"))="Advanced"</formula>
    </cfRule>
    <cfRule type="beginsWith" dxfId="320" priority="378" stopIfTrue="1" operator="beginsWith" text="Intermediate">
      <formula>LEFT(A63,LEN("Intermediate"))="Intermediate"</formula>
    </cfRule>
    <cfRule type="beginsWith" dxfId="319" priority="379" stopIfTrue="1" operator="beginsWith" text="Basic">
      <formula>LEFT(A63,LEN("Basic"))="Basic"</formula>
    </cfRule>
    <cfRule type="beginsWith" dxfId="318" priority="380" stopIfTrue="1" operator="beginsWith" text="Required">
      <formula>LEFT(A63,LEN("Required"))="Required"</formula>
    </cfRule>
    <cfRule type="notContainsBlanks" dxfId="317" priority="381" stopIfTrue="1">
      <formula>LEN(TRIM(A63))&gt;0</formula>
    </cfRule>
  </conditionalFormatting>
  <conditionalFormatting sqref="A60">
    <cfRule type="beginsWith" dxfId="316" priority="403" stopIfTrue="1" operator="beginsWith" text="Exceptional">
      <formula>LEFT(A60,LEN("Exceptional"))="Exceptional"</formula>
    </cfRule>
    <cfRule type="beginsWith" dxfId="315" priority="404" stopIfTrue="1" operator="beginsWith" text="Professional">
      <formula>LEFT(A60,LEN("Professional"))="Professional"</formula>
    </cfRule>
    <cfRule type="beginsWith" dxfId="314" priority="405" stopIfTrue="1" operator="beginsWith" text="Advanced">
      <formula>LEFT(A60,LEN("Advanced"))="Advanced"</formula>
    </cfRule>
    <cfRule type="beginsWith" dxfId="313" priority="406" stopIfTrue="1" operator="beginsWith" text="Intermediate">
      <formula>LEFT(A60,LEN("Intermediate"))="Intermediate"</formula>
    </cfRule>
    <cfRule type="beginsWith" dxfId="312" priority="407" stopIfTrue="1" operator="beginsWith" text="Basic">
      <formula>LEFT(A60,LEN("Basic"))="Basic"</formula>
    </cfRule>
    <cfRule type="beginsWith" dxfId="311" priority="408" stopIfTrue="1" operator="beginsWith" text="Required">
      <formula>LEFT(A60,LEN("Required"))="Required"</formula>
    </cfRule>
    <cfRule type="notContainsBlanks" dxfId="310" priority="409" stopIfTrue="1">
      <formula>LEN(TRIM(A60))&gt;0</formula>
    </cfRule>
  </conditionalFormatting>
  <conditionalFormatting sqref="A62">
    <cfRule type="beginsWith" dxfId="309" priority="396" stopIfTrue="1" operator="beginsWith" text="Exceptional">
      <formula>LEFT(A62,LEN("Exceptional"))="Exceptional"</formula>
    </cfRule>
    <cfRule type="beginsWith" dxfId="308" priority="397" stopIfTrue="1" operator="beginsWith" text="Professional">
      <formula>LEFT(A62,LEN("Professional"))="Professional"</formula>
    </cfRule>
    <cfRule type="beginsWith" dxfId="307" priority="398" stopIfTrue="1" operator="beginsWith" text="Advanced">
      <formula>LEFT(A62,LEN("Advanced"))="Advanced"</formula>
    </cfRule>
    <cfRule type="beginsWith" dxfId="306" priority="399" stopIfTrue="1" operator="beginsWith" text="Intermediate">
      <formula>LEFT(A62,LEN("Intermediate"))="Intermediate"</formula>
    </cfRule>
    <cfRule type="beginsWith" dxfId="305" priority="400" stopIfTrue="1" operator="beginsWith" text="Basic">
      <formula>LEFT(A62,LEN("Basic"))="Basic"</formula>
    </cfRule>
    <cfRule type="beginsWith" dxfId="304" priority="401" stopIfTrue="1" operator="beginsWith" text="Required">
      <formula>LEFT(A62,LEN("Required"))="Required"</formula>
    </cfRule>
    <cfRule type="notContainsBlanks" dxfId="303" priority="402" stopIfTrue="1">
      <formula>LEN(TRIM(A62))&gt;0</formula>
    </cfRule>
  </conditionalFormatting>
  <conditionalFormatting sqref="A59">
    <cfRule type="beginsWith" dxfId="302" priority="389" stopIfTrue="1" operator="beginsWith" text="Exceptional">
      <formula>LEFT(A59,LEN("Exceptional"))="Exceptional"</formula>
    </cfRule>
    <cfRule type="beginsWith" dxfId="301" priority="390" stopIfTrue="1" operator="beginsWith" text="Professional">
      <formula>LEFT(A59,LEN("Professional"))="Professional"</formula>
    </cfRule>
    <cfRule type="beginsWith" dxfId="300" priority="391" stopIfTrue="1" operator="beginsWith" text="Advanced">
      <formula>LEFT(A59,LEN("Advanced"))="Advanced"</formula>
    </cfRule>
    <cfRule type="beginsWith" dxfId="299" priority="392" stopIfTrue="1" operator="beginsWith" text="Intermediate">
      <formula>LEFT(A59,LEN("Intermediate"))="Intermediate"</formula>
    </cfRule>
    <cfRule type="beginsWith" dxfId="298" priority="393" stopIfTrue="1" operator="beginsWith" text="Basic">
      <formula>LEFT(A59,LEN("Basic"))="Basic"</formula>
    </cfRule>
    <cfRule type="beginsWith" dxfId="297" priority="394" stopIfTrue="1" operator="beginsWith" text="Required">
      <formula>LEFT(A59,LEN("Required"))="Required"</formula>
    </cfRule>
    <cfRule type="notContainsBlanks" dxfId="296" priority="395" stopIfTrue="1">
      <formula>LEN(TRIM(A59))&gt;0</formula>
    </cfRule>
  </conditionalFormatting>
  <conditionalFormatting sqref="A61">
    <cfRule type="beginsWith" dxfId="295" priority="382" stopIfTrue="1" operator="beginsWith" text="Exceptional">
      <formula>LEFT(A61,LEN("Exceptional"))="Exceptional"</formula>
    </cfRule>
    <cfRule type="beginsWith" dxfId="294" priority="383" stopIfTrue="1" operator="beginsWith" text="Professional">
      <formula>LEFT(A61,LEN("Professional"))="Professional"</formula>
    </cfRule>
    <cfRule type="beginsWith" dxfId="293" priority="384" stopIfTrue="1" operator="beginsWith" text="Advanced">
      <formula>LEFT(A61,LEN("Advanced"))="Advanced"</formula>
    </cfRule>
    <cfRule type="beginsWith" dxfId="292" priority="385" stopIfTrue="1" operator="beginsWith" text="Intermediate">
      <formula>LEFT(A61,LEN("Intermediate"))="Intermediate"</formula>
    </cfRule>
    <cfRule type="beginsWith" dxfId="291" priority="386" stopIfTrue="1" operator="beginsWith" text="Basic">
      <formula>LEFT(A61,LEN("Basic"))="Basic"</formula>
    </cfRule>
    <cfRule type="beginsWith" dxfId="290" priority="387" stopIfTrue="1" operator="beginsWith" text="Required">
      <formula>LEFT(A61,LEN("Required"))="Required"</formula>
    </cfRule>
    <cfRule type="notContainsBlanks" dxfId="289" priority="388" stopIfTrue="1">
      <formula>LEN(TRIM(A61))&gt;0</formula>
    </cfRule>
  </conditionalFormatting>
  <conditionalFormatting sqref="E87:F87">
    <cfRule type="beginsWith" dxfId="288" priority="795" stopIfTrue="1" operator="beginsWith" text="Not Applicable">
      <formula>LEFT(E80,LEN("Not Applicable"))="Not Applicable"</formula>
    </cfRule>
    <cfRule type="beginsWith" dxfId="287" priority="796" stopIfTrue="1" operator="beginsWith" text="Waived">
      <formula>LEFT(E80,LEN("Waived"))="Waived"</formula>
    </cfRule>
    <cfRule type="beginsWith" dxfId="286" priority="797" stopIfTrue="1" operator="beginsWith" text="Pre-Passed">
      <formula>LEFT(E80,LEN("Pre-Passed"))="Pre-Passed"</formula>
    </cfRule>
    <cfRule type="beginsWith" dxfId="285" priority="798" stopIfTrue="1" operator="beginsWith" text="Completed">
      <formula>LEFT(E80,LEN("Completed"))="Completed"</formula>
    </cfRule>
    <cfRule type="beginsWith" dxfId="284" priority="799" stopIfTrue="1" operator="beginsWith" text="Partial">
      <formula>LEFT(E80,LEN("Partial"))="Partial"</formula>
    </cfRule>
    <cfRule type="beginsWith" dxfId="283" priority="800" stopIfTrue="1" operator="beginsWith" text="Missing">
      <formula>LEFT(E80,LEN("Missing"))="Missing"</formula>
    </cfRule>
    <cfRule type="beginsWith" dxfId="282" priority="801" stopIfTrue="1" operator="beginsWith" text="Untested">
      <formula>LEFT(E80,LEN("Untested"))="Untested"</formula>
    </cfRule>
    <cfRule type="notContainsBlanks" dxfId="281" priority="802" stopIfTrue="1">
      <formula>LEN(TRIM(E80))&gt;0</formula>
    </cfRule>
  </conditionalFormatting>
  <conditionalFormatting sqref="A67">
    <cfRule type="beginsWith" dxfId="280" priority="368" stopIfTrue="1" operator="beginsWith" text="Exceptional">
      <formula>LEFT(A67,LEN("Exceptional"))="Exceptional"</formula>
    </cfRule>
    <cfRule type="beginsWith" dxfId="279" priority="369" stopIfTrue="1" operator="beginsWith" text="Professional">
      <formula>LEFT(A67,LEN("Professional"))="Professional"</formula>
    </cfRule>
    <cfRule type="beginsWith" dxfId="278" priority="370" stopIfTrue="1" operator="beginsWith" text="Advanced">
      <formula>LEFT(A67,LEN("Advanced"))="Advanced"</formula>
    </cfRule>
    <cfRule type="beginsWith" dxfId="277" priority="371" stopIfTrue="1" operator="beginsWith" text="Intermediate">
      <formula>LEFT(A67,LEN("Intermediate"))="Intermediate"</formula>
    </cfRule>
    <cfRule type="beginsWith" dxfId="276" priority="372" stopIfTrue="1" operator="beginsWith" text="Basic">
      <formula>LEFT(A67,LEN("Basic"))="Basic"</formula>
    </cfRule>
    <cfRule type="beginsWith" dxfId="275" priority="373" stopIfTrue="1" operator="beginsWith" text="Required">
      <formula>LEFT(A67,LEN("Required"))="Required"</formula>
    </cfRule>
    <cfRule type="notContainsBlanks" dxfId="274" priority="374" stopIfTrue="1">
      <formula>LEN(TRIM(A67))&gt;0</formula>
    </cfRule>
  </conditionalFormatting>
  <conditionalFormatting sqref="A67">
    <cfRule type="beginsWith" dxfId="273" priority="361" stopIfTrue="1" operator="beginsWith" text="Exceptional">
      <formula>LEFT(A67,LEN("Exceptional"))="Exceptional"</formula>
    </cfRule>
    <cfRule type="beginsWith" dxfId="272" priority="362" stopIfTrue="1" operator="beginsWith" text="Professional">
      <formula>LEFT(A67,LEN("Professional"))="Professional"</formula>
    </cfRule>
    <cfRule type="beginsWith" dxfId="271" priority="363" stopIfTrue="1" operator="beginsWith" text="Advanced">
      <formula>LEFT(A67,LEN("Advanced"))="Advanced"</formula>
    </cfRule>
    <cfRule type="beginsWith" dxfId="270" priority="364" stopIfTrue="1" operator="beginsWith" text="Intermediate">
      <formula>LEFT(A67,LEN("Intermediate"))="Intermediate"</formula>
    </cfRule>
    <cfRule type="beginsWith" dxfId="269" priority="365" stopIfTrue="1" operator="beginsWith" text="Basic">
      <formula>LEFT(A67,LEN("Basic"))="Basic"</formula>
    </cfRule>
    <cfRule type="beginsWith" dxfId="268" priority="366" stopIfTrue="1" operator="beginsWith" text="Required">
      <formula>LEFT(A67,LEN("Required"))="Required"</formula>
    </cfRule>
    <cfRule type="notContainsBlanks" dxfId="267" priority="367" stopIfTrue="1">
      <formula>LEN(TRIM(A67))&gt;0</formula>
    </cfRule>
  </conditionalFormatting>
  <conditionalFormatting sqref="A68">
    <cfRule type="beginsWith" dxfId="266" priority="354" stopIfTrue="1" operator="beginsWith" text="Exceptional">
      <formula>LEFT(A68,LEN("Exceptional"))="Exceptional"</formula>
    </cfRule>
    <cfRule type="beginsWith" dxfId="265" priority="355" stopIfTrue="1" operator="beginsWith" text="Professional">
      <formula>LEFT(A68,LEN("Professional"))="Professional"</formula>
    </cfRule>
    <cfRule type="beginsWith" dxfId="264" priority="356" stopIfTrue="1" operator="beginsWith" text="Advanced">
      <formula>LEFT(A68,LEN("Advanced"))="Advanced"</formula>
    </cfRule>
    <cfRule type="beginsWith" dxfId="263" priority="357" stopIfTrue="1" operator="beginsWith" text="Intermediate">
      <formula>LEFT(A68,LEN("Intermediate"))="Intermediate"</formula>
    </cfRule>
    <cfRule type="beginsWith" dxfId="262" priority="358" stopIfTrue="1" operator="beginsWith" text="Basic">
      <formula>LEFT(A68,LEN("Basic"))="Basic"</formula>
    </cfRule>
    <cfRule type="beginsWith" dxfId="261" priority="359" stopIfTrue="1" operator="beginsWith" text="Required">
      <formula>LEFT(A68,LEN("Required"))="Required"</formula>
    </cfRule>
    <cfRule type="notContainsBlanks" dxfId="260" priority="360" stopIfTrue="1">
      <formula>LEN(TRIM(A68))&gt;0</formula>
    </cfRule>
  </conditionalFormatting>
  <conditionalFormatting sqref="A68">
    <cfRule type="beginsWith" dxfId="259" priority="347" stopIfTrue="1" operator="beginsWith" text="Exceptional">
      <formula>LEFT(A68,LEN("Exceptional"))="Exceptional"</formula>
    </cfRule>
    <cfRule type="beginsWith" dxfId="258" priority="348" stopIfTrue="1" operator="beginsWith" text="Professional">
      <formula>LEFT(A68,LEN("Professional"))="Professional"</formula>
    </cfRule>
    <cfRule type="beginsWith" dxfId="257" priority="349" stopIfTrue="1" operator="beginsWith" text="Advanced">
      <formula>LEFT(A68,LEN("Advanced"))="Advanced"</formula>
    </cfRule>
    <cfRule type="beginsWith" dxfId="256" priority="350" stopIfTrue="1" operator="beginsWith" text="Intermediate">
      <formula>LEFT(A68,LEN("Intermediate"))="Intermediate"</formula>
    </cfRule>
    <cfRule type="beginsWith" dxfId="255" priority="351" stopIfTrue="1" operator="beginsWith" text="Basic">
      <formula>LEFT(A68,LEN("Basic"))="Basic"</formula>
    </cfRule>
    <cfRule type="beginsWith" dxfId="254" priority="352" stopIfTrue="1" operator="beginsWith" text="Required">
      <formula>LEFT(A68,LEN("Required"))="Required"</formula>
    </cfRule>
    <cfRule type="notContainsBlanks" dxfId="253" priority="353" stopIfTrue="1">
      <formula>LEN(TRIM(A68))&gt;0</formula>
    </cfRule>
  </conditionalFormatting>
  <conditionalFormatting sqref="A84">
    <cfRule type="beginsWith" dxfId="252" priority="340" stopIfTrue="1" operator="beginsWith" text="Exceptional">
      <formula>LEFT(A84,LEN("Exceptional"))="Exceptional"</formula>
    </cfRule>
    <cfRule type="beginsWith" dxfId="251" priority="341" stopIfTrue="1" operator="beginsWith" text="Professional">
      <formula>LEFT(A84,LEN("Professional"))="Professional"</formula>
    </cfRule>
    <cfRule type="beginsWith" dxfId="250" priority="342" stopIfTrue="1" operator="beginsWith" text="Advanced">
      <formula>LEFT(A84,LEN("Advanced"))="Advanced"</formula>
    </cfRule>
    <cfRule type="beginsWith" dxfId="249" priority="343" stopIfTrue="1" operator="beginsWith" text="Intermediate">
      <formula>LEFT(A84,LEN("Intermediate"))="Intermediate"</formula>
    </cfRule>
    <cfRule type="beginsWith" dxfId="248" priority="344" stopIfTrue="1" operator="beginsWith" text="Basic">
      <formula>LEFT(A84,LEN("Basic"))="Basic"</formula>
    </cfRule>
    <cfRule type="beginsWith" dxfId="247" priority="345" stopIfTrue="1" operator="beginsWith" text="Required">
      <formula>LEFT(A84,LEN("Required"))="Required"</formula>
    </cfRule>
    <cfRule type="notContainsBlanks" dxfId="246" priority="346" stopIfTrue="1">
      <formula>LEN(TRIM(A84))&gt;0</formula>
    </cfRule>
  </conditionalFormatting>
  <conditionalFormatting sqref="F89">
    <cfRule type="beginsWith" dxfId="245" priority="316" stopIfTrue="1" operator="beginsWith" text="Not Applicable">
      <formula>LEFT(F89,LEN("Not Applicable"))="Not Applicable"</formula>
    </cfRule>
    <cfRule type="beginsWith" dxfId="244" priority="317" stopIfTrue="1" operator="beginsWith" text="Waived">
      <formula>LEFT(F89,LEN("Waived"))="Waived"</formula>
    </cfRule>
    <cfRule type="beginsWith" dxfId="243" priority="318" stopIfTrue="1" operator="beginsWith" text="Pre-Passed">
      <formula>LEFT(F89,LEN("Pre-Passed"))="Pre-Passed"</formula>
    </cfRule>
    <cfRule type="beginsWith" dxfId="242" priority="319" stopIfTrue="1" operator="beginsWith" text="Completed">
      <formula>LEFT(F89,LEN("Completed"))="Completed"</formula>
    </cfRule>
    <cfRule type="beginsWith" dxfId="241" priority="320" stopIfTrue="1" operator="beginsWith" text="Partial">
      <formula>LEFT(F89,LEN("Partial"))="Partial"</formula>
    </cfRule>
    <cfRule type="beginsWith" dxfId="240" priority="321" stopIfTrue="1" operator="beginsWith" text="Missing">
      <formula>LEFT(F89,LEN("Missing"))="Missing"</formula>
    </cfRule>
    <cfRule type="beginsWith" dxfId="239" priority="322" stopIfTrue="1" operator="beginsWith" text="Untested">
      <formula>LEFT(F89,LEN("Untested"))="Untested"</formula>
    </cfRule>
    <cfRule type="notContainsBlanks" dxfId="238" priority="323" stopIfTrue="1">
      <formula>LEN(TRIM(F89))&gt;0</formula>
    </cfRule>
  </conditionalFormatting>
  <conditionalFormatting sqref="E89">
    <cfRule type="beginsWith" dxfId="237" priority="324" stopIfTrue="1" operator="beginsWith" text="Not Applicable">
      <formula>LEFT(E89,LEN("Not Applicable"))="Not Applicable"</formula>
    </cfRule>
    <cfRule type="beginsWith" dxfId="236" priority="325" stopIfTrue="1" operator="beginsWith" text="Waived">
      <formula>LEFT(E89,LEN("Waived"))="Waived"</formula>
    </cfRule>
    <cfRule type="beginsWith" dxfId="235" priority="326" stopIfTrue="1" operator="beginsWith" text="Pre-Passed">
      <formula>LEFT(E89,LEN("Pre-Passed"))="Pre-Passed"</formula>
    </cfRule>
    <cfRule type="beginsWith" dxfId="234" priority="327" stopIfTrue="1" operator="beginsWith" text="Completed">
      <formula>LEFT(E89,LEN("Completed"))="Completed"</formula>
    </cfRule>
    <cfRule type="beginsWith" dxfId="233" priority="328" stopIfTrue="1" operator="beginsWith" text="Partial">
      <formula>LEFT(E89,LEN("Partial"))="Partial"</formula>
    </cfRule>
    <cfRule type="beginsWith" dxfId="232" priority="329" stopIfTrue="1" operator="beginsWith" text="Missing">
      <formula>LEFT(E89,LEN("Missing"))="Missing"</formula>
    </cfRule>
    <cfRule type="beginsWith" dxfId="231" priority="330" stopIfTrue="1" operator="beginsWith" text="Untested">
      <formula>LEFT(E89,LEN("Untested"))="Untested"</formula>
    </cfRule>
    <cfRule type="notContainsBlanks" dxfId="230" priority="331" stopIfTrue="1">
      <formula>LEN(TRIM(E89))&gt;0</formula>
    </cfRule>
  </conditionalFormatting>
  <conditionalFormatting sqref="A91">
    <cfRule type="beginsWith" dxfId="229" priority="309" stopIfTrue="1" operator="beginsWith" text="Exceptional">
      <formula>LEFT(A91,LEN("Exceptional"))="Exceptional"</formula>
    </cfRule>
    <cfRule type="beginsWith" dxfId="228" priority="310" stopIfTrue="1" operator="beginsWith" text="Professional">
      <formula>LEFT(A91,LEN("Professional"))="Professional"</formula>
    </cfRule>
    <cfRule type="beginsWith" dxfId="227" priority="311" stopIfTrue="1" operator="beginsWith" text="Advanced">
      <formula>LEFT(A91,LEN("Advanced"))="Advanced"</formula>
    </cfRule>
    <cfRule type="beginsWith" dxfId="226" priority="312" stopIfTrue="1" operator="beginsWith" text="Intermediate">
      <formula>LEFT(A91,LEN("Intermediate"))="Intermediate"</formula>
    </cfRule>
    <cfRule type="beginsWith" dxfId="225" priority="313" stopIfTrue="1" operator="beginsWith" text="Basic">
      <formula>LEFT(A91,LEN("Basic"))="Basic"</formula>
    </cfRule>
    <cfRule type="beginsWith" dxfId="224" priority="314" stopIfTrue="1" operator="beginsWith" text="Required">
      <formula>LEFT(A91,LEN("Required"))="Required"</formula>
    </cfRule>
    <cfRule type="notContainsBlanks" dxfId="223" priority="315" stopIfTrue="1">
      <formula>LEN(TRIM(A91))&gt;0</formula>
    </cfRule>
  </conditionalFormatting>
  <conditionalFormatting sqref="F90">
    <cfRule type="beginsWith" dxfId="222" priority="294" stopIfTrue="1" operator="beginsWith" text="Not Applicable">
      <formula>LEFT(F90,LEN("Not Applicable"))="Not Applicable"</formula>
    </cfRule>
    <cfRule type="beginsWith" dxfId="221" priority="295" stopIfTrue="1" operator="beginsWith" text="Waived">
      <formula>LEFT(F90,LEN("Waived"))="Waived"</formula>
    </cfRule>
    <cfRule type="beginsWith" dxfId="220" priority="296" stopIfTrue="1" operator="beginsWith" text="Pre-Passed">
      <formula>LEFT(F90,LEN("Pre-Passed"))="Pre-Passed"</formula>
    </cfRule>
    <cfRule type="beginsWith" dxfId="219" priority="297" stopIfTrue="1" operator="beginsWith" text="Completed">
      <formula>LEFT(F90,LEN("Completed"))="Completed"</formula>
    </cfRule>
    <cfRule type="beginsWith" dxfId="218" priority="298" stopIfTrue="1" operator="beginsWith" text="Partial">
      <formula>LEFT(F90,LEN("Partial"))="Partial"</formula>
    </cfRule>
    <cfRule type="beginsWith" dxfId="217" priority="299" stopIfTrue="1" operator="beginsWith" text="Missing">
      <formula>LEFT(F90,LEN("Missing"))="Missing"</formula>
    </cfRule>
    <cfRule type="beginsWith" dxfId="216" priority="300" stopIfTrue="1" operator="beginsWith" text="Untested">
      <formula>LEFT(F90,LEN("Untested"))="Untested"</formula>
    </cfRule>
    <cfRule type="notContainsBlanks" dxfId="215" priority="301" stopIfTrue="1">
      <formula>LEN(TRIM(F90))&gt;0</formula>
    </cfRule>
  </conditionalFormatting>
  <conditionalFormatting sqref="E90">
    <cfRule type="beginsWith" dxfId="214" priority="286" stopIfTrue="1" operator="beginsWith" text="Not Applicable">
      <formula>LEFT(E90,LEN("Not Applicable"))="Not Applicable"</formula>
    </cfRule>
    <cfRule type="beginsWith" dxfId="213" priority="287" stopIfTrue="1" operator="beginsWith" text="Waived">
      <formula>LEFT(E90,LEN("Waived"))="Waived"</formula>
    </cfRule>
    <cfRule type="beginsWith" dxfId="212" priority="288" stopIfTrue="1" operator="beginsWith" text="Pre-Passed">
      <formula>LEFT(E90,LEN("Pre-Passed"))="Pre-Passed"</formula>
    </cfRule>
    <cfRule type="beginsWith" dxfId="211" priority="289" stopIfTrue="1" operator="beginsWith" text="Completed">
      <formula>LEFT(E90,LEN("Completed"))="Completed"</formula>
    </cfRule>
    <cfRule type="beginsWith" dxfId="210" priority="290" stopIfTrue="1" operator="beginsWith" text="Partial">
      <formula>LEFT(E90,LEN("Partial"))="Partial"</formula>
    </cfRule>
    <cfRule type="beginsWith" dxfId="209" priority="291" stopIfTrue="1" operator="beginsWith" text="Missing">
      <formula>LEFT(E90,LEN("Missing"))="Missing"</formula>
    </cfRule>
    <cfRule type="beginsWith" dxfId="208" priority="292" stopIfTrue="1" operator="beginsWith" text="Untested">
      <formula>LEFT(E90,LEN("Untested"))="Untested"</formula>
    </cfRule>
    <cfRule type="notContainsBlanks" dxfId="207" priority="293" stopIfTrue="1">
      <formula>LEN(TRIM(E90))&gt;0</formula>
    </cfRule>
  </conditionalFormatting>
  <conditionalFormatting sqref="E92">
    <cfRule type="beginsWith" dxfId="206" priority="278" stopIfTrue="1" operator="beginsWith" text="Not Applicable">
      <formula>LEFT(E92,LEN("Not Applicable"))="Not Applicable"</formula>
    </cfRule>
    <cfRule type="beginsWith" dxfId="205" priority="279" stopIfTrue="1" operator="beginsWith" text="Waived">
      <formula>LEFT(E92,LEN("Waived"))="Waived"</formula>
    </cfRule>
    <cfRule type="beginsWith" dxfId="204" priority="280" stopIfTrue="1" operator="beginsWith" text="Pre-Passed">
      <formula>LEFT(E92,LEN("Pre-Passed"))="Pre-Passed"</formula>
    </cfRule>
    <cfRule type="beginsWith" dxfId="203" priority="281" stopIfTrue="1" operator="beginsWith" text="Completed">
      <formula>LEFT(E92,LEN("Completed"))="Completed"</formula>
    </cfRule>
    <cfRule type="beginsWith" dxfId="202" priority="282" stopIfTrue="1" operator="beginsWith" text="Partial">
      <formula>LEFT(E92,LEN("Partial"))="Partial"</formula>
    </cfRule>
    <cfRule type="beginsWith" dxfId="201" priority="283" stopIfTrue="1" operator="beginsWith" text="Missing">
      <formula>LEFT(E92,LEN("Missing"))="Missing"</formula>
    </cfRule>
    <cfRule type="beginsWith" dxfId="200" priority="284" stopIfTrue="1" operator="beginsWith" text="Untested">
      <formula>LEFT(E92,LEN("Untested"))="Untested"</formula>
    </cfRule>
    <cfRule type="notContainsBlanks" dxfId="199" priority="285" stopIfTrue="1">
      <formula>LEN(TRIM(E92))&gt;0</formula>
    </cfRule>
  </conditionalFormatting>
  <conditionalFormatting sqref="F92">
    <cfRule type="beginsWith" dxfId="198" priority="270" stopIfTrue="1" operator="beginsWith" text="Not Applicable">
      <formula>LEFT(F92,LEN("Not Applicable"))="Not Applicable"</formula>
    </cfRule>
    <cfRule type="beginsWith" dxfId="197" priority="271" stopIfTrue="1" operator="beginsWith" text="Waived">
      <formula>LEFT(F92,LEN("Waived"))="Waived"</formula>
    </cfRule>
    <cfRule type="beginsWith" dxfId="196" priority="272" stopIfTrue="1" operator="beginsWith" text="Pre-Passed">
      <formula>LEFT(F92,LEN("Pre-Passed"))="Pre-Passed"</formula>
    </cfRule>
    <cfRule type="beginsWith" dxfId="195" priority="273" stopIfTrue="1" operator="beginsWith" text="Completed">
      <formula>LEFT(F92,LEN("Completed"))="Completed"</formula>
    </cfRule>
    <cfRule type="beginsWith" dxfId="194" priority="274" stopIfTrue="1" operator="beginsWith" text="Partial">
      <formula>LEFT(F92,LEN("Partial"))="Partial"</formula>
    </cfRule>
    <cfRule type="beginsWith" dxfId="193" priority="275" stopIfTrue="1" operator="beginsWith" text="Missing">
      <formula>LEFT(F92,LEN("Missing"))="Missing"</formula>
    </cfRule>
    <cfRule type="beginsWith" dxfId="192" priority="276" stopIfTrue="1" operator="beginsWith" text="Untested">
      <formula>LEFT(F92,LEN("Untested"))="Untested"</formula>
    </cfRule>
    <cfRule type="notContainsBlanks" dxfId="191" priority="277" stopIfTrue="1">
      <formula>LEN(TRIM(F92))&gt;0</formula>
    </cfRule>
  </conditionalFormatting>
  <conditionalFormatting sqref="F93">
    <cfRule type="beginsWith" dxfId="190" priority="262" stopIfTrue="1" operator="beginsWith" text="Not Applicable">
      <formula>LEFT(F93,LEN("Not Applicable"))="Not Applicable"</formula>
    </cfRule>
    <cfRule type="beginsWith" dxfId="189" priority="263" stopIfTrue="1" operator="beginsWith" text="Waived">
      <formula>LEFT(F93,LEN("Waived"))="Waived"</formula>
    </cfRule>
    <cfRule type="beginsWith" dxfId="188" priority="264" stopIfTrue="1" operator="beginsWith" text="Pre-Passed">
      <formula>LEFT(F93,LEN("Pre-Passed"))="Pre-Passed"</formula>
    </cfRule>
    <cfRule type="beginsWith" dxfId="187" priority="265" stopIfTrue="1" operator="beginsWith" text="Completed">
      <formula>LEFT(F93,LEN("Completed"))="Completed"</formula>
    </cfRule>
    <cfRule type="beginsWith" dxfId="186" priority="266" stopIfTrue="1" operator="beginsWith" text="Partial">
      <formula>LEFT(F93,LEN("Partial"))="Partial"</formula>
    </cfRule>
    <cfRule type="beginsWith" dxfId="185" priority="267" stopIfTrue="1" operator="beginsWith" text="Missing">
      <formula>LEFT(F93,LEN("Missing"))="Missing"</formula>
    </cfRule>
    <cfRule type="beginsWith" dxfId="184" priority="268" stopIfTrue="1" operator="beginsWith" text="Untested">
      <formula>LEFT(F93,LEN("Untested"))="Untested"</formula>
    </cfRule>
    <cfRule type="notContainsBlanks" dxfId="183" priority="269" stopIfTrue="1">
      <formula>LEN(TRIM(F93))&gt;0</formula>
    </cfRule>
  </conditionalFormatting>
  <conditionalFormatting sqref="E93">
    <cfRule type="beginsWith" dxfId="182" priority="254" stopIfTrue="1" operator="beginsWith" text="Not Applicable">
      <formula>LEFT(E93,LEN("Not Applicable"))="Not Applicable"</formula>
    </cfRule>
    <cfRule type="beginsWith" dxfId="181" priority="255" stopIfTrue="1" operator="beginsWith" text="Waived">
      <formula>LEFT(E93,LEN("Waived"))="Waived"</formula>
    </cfRule>
    <cfRule type="beginsWith" dxfId="180" priority="256" stopIfTrue="1" operator="beginsWith" text="Pre-Passed">
      <formula>LEFT(E93,LEN("Pre-Passed"))="Pre-Passed"</formula>
    </cfRule>
    <cfRule type="beginsWith" dxfId="179" priority="257" stopIfTrue="1" operator="beginsWith" text="Completed">
      <formula>LEFT(E93,LEN("Completed"))="Completed"</formula>
    </cfRule>
    <cfRule type="beginsWith" dxfId="178" priority="258" stopIfTrue="1" operator="beginsWith" text="Partial">
      <formula>LEFT(E93,LEN("Partial"))="Partial"</formula>
    </cfRule>
    <cfRule type="beginsWith" dxfId="177" priority="259" stopIfTrue="1" operator="beginsWith" text="Missing">
      <formula>LEFT(E93,LEN("Missing"))="Missing"</formula>
    </cfRule>
    <cfRule type="beginsWith" dxfId="176" priority="260" stopIfTrue="1" operator="beginsWith" text="Untested">
      <formula>LEFT(E93,LEN("Untested"))="Untested"</formula>
    </cfRule>
    <cfRule type="notContainsBlanks" dxfId="175" priority="261" stopIfTrue="1">
      <formula>LEN(TRIM(E93))&gt;0</formula>
    </cfRule>
  </conditionalFormatting>
  <conditionalFormatting sqref="A93">
    <cfRule type="beginsWith" dxfId="174" priority="224" stopIfTrue="1" operator="beginsWith" text="Exceptional">
      <formula>LEFT(A93,LEN("Exceptional"))="Exceptional"</formula>
    </cfRule>
    <cfRule type="beginsWith" dxfId="173" priority="225" stopIfTrue="1" operator="beginsWith" text="Professional">
      <formula>LEFT(A93,LEN("Professional"))="Professional"</formula>
    </cfRule>
    <cfRule type="beginsWith" dxfId="172" priority="226" stopIfTrue="1" operator="beginsWith" text="Advanced">
      <formula>LEFT(A93,LEN("Advanced"))="Advanced"</formula>
    </cfRule>
    <cfRule type="beginsWith" dxfId="171" priority="227" stopIfTrue="1" operator="beginsWith" text="Intermediate">
      <formula>LEFT(A93,LEN("Intermediate"))="Intermediate"</formula>
    </cfRule>
    <cfRule type="beginsWith" dxfId="170" priority="228" stopIfTrue="1" operator="beginsWith" text="Basic">
      <formula>LEFT(A93,LEN("Basic"))="Basic"</formula>
    </cfRule>
    <cfRule type="beginsWith" dxfId="169" priority="229" stopIfTrue="1" operator="beginsWith" text="Required">
      <formula>LEFT(A93,LEN("Required"))="Required"</formula>
    </cfRule>
    <cfRule type="notContainsBlanks" dxfId="168" priority="230" stopIfTrue="1">
      <formula>LEN(TRIM(A93))&gt;0</formula>
    </cfRule>
  </conditionalFormatting>
  <conditionalFormatting sqref="E94">
    <cfRule type="beginsWith" dxfId="167" priority="216" stopIfTrue="1" operator="beginsWith" text="Not Applicable">
      <formula>LEFT(E94,LEN("Not Applicable"))="Not Applicable"</formula>
    </cfRule>
    <cfRule type="beginsWith" dxfId="166" priority="217" stopIfTrue="1" operator="beginsWith" text="Waived">
      <formula>LEFT(E94,LEN("Waived"))="Waived"</formula>
    </cfRule>
    <cfRule type="beginsWith" dxfId="165" priority="218" stopIfTrue="1" operator="beginsWith" text="Pre-Passed">
      <formula>LEFT(E94,LEN("Pre-Passed"))="Pre-Passed"</formula>
    </cfRule>
    <cfRule type="beginsWith" dxfId="164" priority="219" stopIfTrue="1" operator="beginsWith" text="Completed">
      <formula>LEFT(E94,LEN("Completed"))="Completed"</formula>
    </cfRule>
    <cfRule type="beginsWith" dxfId="163" priority="220" stopIfTrue="1" operator="beginsWith" text="Partial">
      <formula>LEFT(E94,LEN("Partial"))="Partial"</formula>
    </cfRule>
    <cfRule type="beginsWith" dxfId="162" priority="221" stopIfTrue="1" operator="beginsWith" text="Missing">
      <formula>LEFT(E94,LEN("Missing"))="Missing"</formula>
    </cfRule>
    <cfRule type="beginsWith" dxfId="161" priority="222" stopIfTrue="1" operator="beginsWith" text="Untested">
      <formula>LEFT(E94,LEN("Untested"))="Untested"</formula>
    </cfRule>
    <cfRule type="notContainsBlanks" dxfId="160" priority="223" stopIfTrue="1">
      <formula>LEN(TRIM(E94))&gt;0</formula>
    </cfRule>
  </conditionalFormatting>
  <conditionalFormatting sqref="F94">
    <cfRule type="beginsWith" dxfId="159" priority="208" stopIfTrue="1" operator="beginsWith" text="Not Applicable">
      <formula>LEFT(F94,LEN("Not Applicable"))="Not Applicable"</formula>
    </cfRule>
    <cfRule type="beginsWith" dxfId="158" priority="209" stopIfTrue="1" operator="beginsWith" text="Waived">
      <formula>LEFT(F94,LEN("Waived"))="Waived"</formula>
    </cfRule>
    <cfRule type="beginsWith" dxfId="157" priority="210" stopIfTrue="1" operator="beginsWith" text="Pre-Passed">
      <formula>LEFT(F94,LEN("Pre-Passed"))="Pre-Passed"</formula>
    </cfRule>
    <cfRule type="beginsWith" dxfId="156" priority="211" stopIfTrue="1" operator="beginsWith" text="Completed">
      <formula>LEFT(F94,LEN("Completed"))="Completed"</formula>
    </cfRule>
    <cfRule type="beginsWith" dxfId="155" priority="212" stopIfTrue="1" operator="beginsWith" text="Partial">
      <formula>LEFT(F94,LEN("Partial"))="Partial"</formula>
    </cfRule>
    <cfRule type="beginsWith" dxfId="154" priority="213" stopIfTrue="1" operator="beginsWith" text="Missing">
      <formula>LEFT(F94,LEN("Missing"))="Missing"</formula>
    </cfRule>
    <cfRule type="beginsWith" dxfId="153" priority="214" stopIfTrue="1" operator="beginsWith" text="Untested">
      <formula>LEFT(F94,LEN("Untested"))="Untested"</formula>
    </cfRule>
    <cfRule type="notContainsBlanks" dxfId="152" priority="215" stopIfTrue="1">
      <formula>LEN(TRIM(F94))&gt;0</formula>
    </cfRule>
  </conditionalFormatting>
  <conditionalFormatting sqref="F95">
    <cfRule type="beginsWith" dxfId="151" priority="192" stopIfTrue="1" operator="beginsWith" text="Not Applicable">
      <formula>LEFT(F95,LEN("Not Applicable"))="Not Applicable"</formula>
    </cfRule>
    <cfRule type="beginsWith" dxfId="150" priority="193" stopIfTrue="1" operator="beginsWith" text="Waived">
      <formula>LEFT(F95,LEN("Waived"))="Waived"</formula>
    </cfRule>
    <cfRule type="beginsWith" dxfId="149" priority="194" stopIfTrue="1" operator="beginsWith" text="Pre-Passed">
      <formula>LEFT(F95,LEN("Pre-Passed"))="Pre-Passed"</formula>
    </cfRule>
    <cfRule type="beginsWith" dxfId="148" priority="195" stopIfTrue="1" operator="beginsWith" text="Completed">
      <formula>LEFT(F95,LEN("Completed"))="Completed"</formula>
    </cfRule>
    <cfRule type="beginsWith" dxfId="147" priority="196" stopIfTrue="1" operator="beginsWith" text="Partial">
      <formula>LEFT(F95,LEN("Partial"))="Partial"</formula>
    </cfRule>
    <cfRule type="beginsWith" dxfId="146" priority="197" stopIfTrue="1" operator="beginsWith" text="Missing">
      <formula>LEFT(F95,LEN("Missing"))="Missing"</formula>
    </cfRule>
    <cfRule type="beginsWith" dxfId="145" priority="198" stopIfTrue="1" operator="beginsWith" text="Untested">
      <formula>LEFT(F95,LEN("Untested"))="Untested"</formula>
    </cfRule>
    <cfRule type="notContainsBlanks" dxfId="144" priority="199" stopIfTrue="1">
      <formula>LEN(TRIM(F95))&gt;0</formula>
    </cfRule>
  </conditionalFormatting>
  <conditionalFormatting sqref="E95">
    <cfRule type="beginsWith" dxfId="143" priority="176" stopIfTrue="1" operator="beginsWith" text="Not Applicable">
      <formula>LEFT(E95,LEN("Not Applicable"))="Not Applicable"</formula>
    </cfRule>
    <cfRule type="beginsWith" dxfId="142" priority="177" stopIfTrue="1" operator="beginsWith" text="Waived">
      <formula>LEFT(E95,LEN("Waived"))="Waived"</formula>
    </cfRule>
    <cfRule type="beginsWith" dxfId="141" priority="178" stopIfTrue="1" operator="beginsWith" text="Pre-Passed">
      <formula>LEFT(E95,LEN("Pre-Passed"))="Pre-Passed"</formula>
    </cfRule>
    <cfRule type="beginsWith" dxfId="140" priority="179" stopIfTrue="1" operator="beginsWith" text="Completed">
      <formula>LEFT(E95,LEN("Completed"))="Completed"</formula>
    </cfRule>
    <cfRule type="beginsWith" dxfId="139" priority="180" stopIfTrue="1" operator="beginsWith" text="Partial">
      <formula>LEFT(E95,LEN("Partial"))="Partial"</formula>
    </cfRule>
    <cfRule type="beginsWith" dxfId="138" priority="181" stopIfTrue="1" operator="beginsWith" text="Missing">
      <formula>LEFT(E95,LEN("Missing"))="Missing"</formula>
    </cfRule>
    <cfRule type="beginsWith" dxfId="137" priority="182" stopIfTrue="1" operator="beginsWith" text="Untested">
      <formula>LEFT(E95,LEN("Untested"))="Untested"</formula>
    </cfRule>
    <cfRule type="notContainsBlanks" dxfId="136" priority="183" stopIfTrue="1">
      <formula>LEN(TRIM(E95))&gt;0</formula>
    </cfRule>
  </conditionalFormatting>
  <conditionalFormatting sqref="A95">
    <cfRule type="beginsWith" dxfId="135" priority="169" stopIfTrue="1" operator="beginsWith" text="Exceptional">
      <formula>LEFT(A95,LEN("Exceptional"))="Exceptional"</formula>
    </cfRule>
    <cfRule type="beginsWith" dxfId="134" priority="170" stopIfTrue="1" operator="beginsWith" text="Professional">
      <formula>LEFT(A95,LEN("Professional"))="Professional"</formula>
    </cfRule>
    <cfRule type="beginsWith" dxfId="133" priority="171" stopIfTrue="1" operator="beginsWith" text="Advanced">
      <formula>LEFT(A95,LEN("Advanced"))="Advanced"</formula>
    </cfRule>
    <cfRule type="beginsWith" dxfId="132" priority="172" stopIfTrue="1" operator="beginsWith" text="Intermediate">
      <formula>LEFT(A95,LEN("Intermediate"))="Intermediate"</formula>
    </cfRule>
    <cfRule type="beginsWith" dxfId="131" priority="173" stopIfTrue="1" operator="beginsWith" text="Basic">
      <formula>LEFT(A95,LEN("Basic"))="Basic"</formula>
    </cfRule>
    <cfRule type="beginsWith" dxfId="130" priority="174" stopIfTrue="1" operator="beginsWith" text="Required">
      <formula>LEFT(A95,LEN("Required"))="Required"</formula>
    </cfRule>
    <cfRule type="notContainsBlanks" dxfId="129" priority="175" stopIfTrue="1">
      <formula>LEN(TRIM(A95))&gt;0</formula>
    </cfRule>
  </conditionalFormatting>
  <conditionalFormatting sqref="A94">
    <cfRule type="beginsWith" dxfId="128" priority="162" stopIfTrue="1" operator="beginsWith" text="Exceptional">
      <formula>LEFT(A94,LEN("Exceptional"))="Exceptional"</formula>
    </cfRule>
    <cfRule type="beginsWith" dxfId="127" priority="163" stopIfTrue="1" operator="beginsWith" text="Professional">
      <formula>LEFT(A94,LEN("Professional"))="Professional"</formula>
    </cfRule>
    <cfRule type="beginsWith" dxfId="126" priority="164" stopIfTrue="1" operator="beginsWith" text="Advanced">
      <formula>LEFT(A94,LEN("Advanced"))="Advanced"</formula>
    </cfRule>
    <cfRule type="beginsWith" dxfId="125" priority="165" stopIfTrue="1" operator="beginsWith" text="Intermediate">
      <formula>LEFT(A94,LEN("Intermediate"))="Intermediate"</formula>
    </cfRule>
    <cfRule type="beginsWith" dxfId="124" priority="166" stopIfTrue="1" operator="beginsWith" text="Basic">
      <formula>LEFT(A94,LEN("Basic"))="Basic"</formula>
    </cfRule>
    <cfRule type="beginsWith" dxfId="123" priority="167" stopIfTrue="1" operator="beginsWith" text="Required">
      <formula>LEFT(A94,LEN("Required"))="Required"</formula>
    </cfRule>
    <cfRule type="notContainsBlanks" dxfId="122" priority="168" stopIfTrue="1">
      <formula>LEN(TRIM(A94))&gt;0</formula>
    </cfRule>
  </conditionalFormatting>
  <conditionalFormatting sqref="F96">
    <cfRule type="beginsWith" dxfId="121" priority="130" stopIfTrue="1" operator="beginsWith" text="Not Applicable">
      <formula>LEFT(F96,LEN("Not Applicable"))="Not Applicable"</formula>
    </cfRule>
    <cfRule type="beginsWith" dxfId="120" priority="131" stopIfTrue="1" operator="beginsWith" text="Waived">
      <formula>LEFT(F96,LEN("Waived"))="Waived"</formula>
    </cfRule>
    <cfRule type="beginsWith" dxfId="119" priority="132" stopIfTrue="1" operator="beginsWith" text="Pre-Passed">
      <formula>LEFT(F96,LEN("Pre-Passed"))="Pre-Passed"</formula>
    </cfRule>
    <cfRule type="beginsWith" dxfId="118" priority="133" stopIfTrue="1" operator="beginsWith" text="Completed">
      <formula>LEFT(F96,LEN("Completed"))="Completed"</formula>
    </cfRule>
    <cfRule type="beginsWith" dxfId="117" priority="134" stopIfTrue="1" operator="beginsWith" text="Partial">
      <formula>LEFT(F96,LEN("Partial"))="Partial"</formula>
    </cfRule>
    <cfRule type="beginsWith" dxfId="116" priority="135" stopIfTrue="1" operator="beginsWith" text="Missing">
      <formula>LEFT(F96,LEN("Missing"))="Missing"</formula>
    </cfRule>
    <cfRule type="beginsWith" dxfId="115" priority="136" stopIfTrue="1" operator="beginsWith" text="Untested">
      <formula>LEFT(F96,LEN("Untested"))="Untested"</formula>
    </cfRule>
    <cfRule type="notContainsBlanks" dxfId="114" priority="137" stopIfTrue="1">
      <formula>LEN(TRIM(F96))&gt;0</formula>
    </cfRule>
  </conditionalFormatting>
  <conditionalFormatting sqref="E96">
    <cfRule type="beginsWith" dxfId="113" priority="114" stopIfTrue="1" operator="beginsWith" text="Not Applicable">
      <formula>LEFT(E96,LEN("Not Applicable"))="Not Applicable"</formula>
    </cfRule>
    <cfRule type="beginsWith" dxfId="112" priority="115" stopIfTrue="1" operator="beginsWith" text="Waived">
      <formula>LEFT(E96,LEN("Waived"))="Waived"</formula>
    </cfRule>
    <cfRule type="beginsWith" dxfId="111" priority="116" stopIfTrue="1" operator="beginsWith" text="Pre-Passed">
      <formula>LEFT(E96,LEN("Pre-Passed"))="Pre-Passed"</formula>
    </cfRule>
    <cfRule type="beginsWith" dxfId="110" priority="117" stopIfTrue="1" operator="beginsWith" text="Completed">
      <formula>LEFT(E96,LEN("Completed"))="Completed"</formula>
    </cfRule>
    <cfRule type="beginsWith" dxfId="109" priority="118" stopIfTrue="1" operator="beginsWith" text="Partial">
      <formula>LEFT(E96,LEN("Partial"))="Partial"</formula>
    </cfRule>
    <cfRule type="beginsWith" dxfId="108" priority="119" stopIfTrue="1" operator="beginsWith" text="Missing">
      <formula>LEFT(E96,LEN("Missing"))="Missing"</formula>
    </cfRule>
    <cfRule type="beginsWith" dxfId="107" priority="120" stopIfTrue="1" operator="beginsWith" text="Untested">
      <formula>LEFT(E96,LEN("Untested"))="Untested"</formula>
    </cfRule>
    <cfRule type="notContainsBlanks" dxfId="106" priority="121" stopIfTrue="1">
      <formula>LEN(TRIM(E96))&gt;0</formula>
    </cfRule>
  </conditionalFormatting>
  <conditionalFormatting sqref="A96">
    <cfRule type="beginsWith" dxfId="105" priority="107" stopIfTrue="1" operator="beginsWith" text="Exceptional">
      <formula>LEFT(A96,LEN("Exceptional"))="Exceptional"</formula>
    </cfRule>
    <cfRule type="beginsWith" dxfId="104" priority="108" stopIfTrue="1" operator="beginsWith" text="Professional">
      <formula>LEFT(A96,LEN("Professional"))="Professional"</formula>
    </cfRule>
    <cfRule type="beginsWith" dxfId="103" priority="109" stopIfTrue="1" operator="beginsWith" text="Advanced">
      <formula>LEFT(A96,LEN("Advanced"))="Advanced"</formula>
    </cfRule>
    <cfRule type="beginsWith" dxfId="102" priority="110" stopIfTrue="1" operator="beginsWith" text="Intermediate">
      <formula>LEFT(A96,LEN("Intermediate"))="Intermediate"</formula>
    </cfRule>
    <cfRule type="beginsWith" dxfId="101" priority="111" stopIfTrue="1" operator="beginsWith" text="Basic">
      <formula>LEFT(A96,LEN("Basic"))="Basic"</formula>
    </cfRule>
    <cfRule type="beginsWith" dxfId="100" priority="112" stopIfTrue="1" operator="beginsWith" text="Required">
      <formula>LEFT(A96,LEN("Required"))="Required"</formula>
    </cfRule>
    <cfRule type="notContainsBlanks" dxfId="99" priority="113" stopIfTrue="1">
      <formula>LEN(TRIM(A96))&gt;0</formula>
    </cfRule>
  </conditionalFormatting>
  <conditionalFormatting sqref="A34 A28:A31">
    <cfRule type="beginsWith" dxfId="98" priority="92" stopIfTrue="1" operator="beginsWith" text="Exceptional">
      <formula>LEFT(A28,LEN("Exceptional"))="Exceptional"</formula>
    </cfRule>
    <cfRule type="beginsWith" dxfId="97" priority="93" stopIfTrue="1" operator="beginsWith" text="Professional">
      <formula>LEFT(A28,LEN("Professional"))="Professional"</formula>
    </cfRule>
    <cfRule type="beginsWith" dxfId="96" priority="94" stopIfTrue="1" operator="beginsWith" text="Advanced">
      <formula>LEFT(A28,LEN("Advanced"))="Advanced"</formula>
    </cfRule>
    <cfRule type="beginsWith" dxfId="95" priority="95" stopIfTrue="1" operator="beginsWith" text="Intermediate">
      <formula>LEFT(A28,LEN("Intermediate"))="Intermediate"</formula>
    </cfRule>
    <cfRule type="beginsWith" dxfId="94" priority="96" stopIfTrue="1" operator="beginsWith" text="Basic">
      <formula>LEFT(A28,LEN("Basic"))="Basic"</formula>
    </cfRule>
    <cfRule type="beginsWith" dxfId="93" priority="97" stopIfTrue="1" operator="beginsWith" text="Required">
      <formula>LEFT(A28,LEN("Required"))="Required"</formula>
    </cfRule>
    <cfRule type="notContainsBlanks" dxfId="92" priority="98" stopIfTrue="1">
      <formula>LEN(TRIM(A28))&gt;0</formula>
    </cfRule>
  </conditionalFormatting>
  <conditionalFormatting sqref="E28 F29:F30 E31:F31 E33:F34">
    <cfRule type="beginsWith" dxfId="91" priority="85" stopIfTrue="1" operator="beginsWith" text="Not Applicable">
      <formula>LEFT(E28,LEN("Not Applicable"))="Not Applicable"</formula>
    </cfRule>
    <cfRule type="beginsWith" dxfId="90" priority="86" stopIfTrue="1" operator="beginsWith" text="Waived">
      <formula>LEFT(E28,LEN("Waived"))="Waived"</formula>
    </cfRule>
    <cfRule type="beginsWith" dxfId="89" priority="87" stopIfTrue="1" operator="beginsWith" text="Pre-Passed">
      <formula>LEFT(E28,LEN("Pre-Passed"))="Pre-Passed"</formula>
    </cfRule>
    <cfRule type="beginsWith" dxfId="88" priority="88" stopIfTrue="1" operator="beginsWith" text="Completed">
      <formula>LEFT(E28,LEN("Completed"))="Completed"</formula>
    </cfRule>
    <cfRule type="beginsWith" dxfId="87" priority="89" stopIfTrue="1" operator="beginsWith" text="Partial">
      <formula>LEFT(E28,LEN("Partial"))="Partial"</formula>
    </cfRule>
    <cfRule type="beginsWith" dxfId="86" priority="90" stopIfTrue="1" operator="beginsWith" text="Missing">
      <formula>LEFT(E28,LEN("Missing"))="Missing"</formula>
    </cfRule>
    <cfRule type="beginsWith" dxfId="85" priority="91" stopIfTrue="1" operator="beginsWith" text="Untested">
      <formula>LEFT(E28,LEN("Untested"))="Untested"</formula>
    </cfRule>
    <cfRule type="notContainsBlanks" dxfId="84" priority="99" stopIfTrue="1">
      <formula>LEN(TRIM(E28))&gt;0</formula>
    </cfRule>
  </conditionalFormatting>
  <conditionalFormatting sqref="F28">
    <cfRule type="beginsWith" dxfId="83" priority="77" stopIfTrue="1" operator="beginsWith" text="Not Applicable">
      <formula>LEFT(F28,LEN("Not Applicable"))="Not Applicable"</formula>
    </cfRule>
    <cfRule type="beginsWith" dxfId="82" priority="78" stopIfTrue="1" operator="beginsWith" text="Waived">
      <formula>LEFT(F28,LEN("Waived"))="Waived"</formula>
    </cfRule>
    <cfRule type="beginsWith" dxfId="81" priority="79" stopIfTrue="1" operator="beginsWith" text="Pre-Passed">
      <formula>LEFT(F28,LEN("Pre-Passed"))="Pre-Passed"</formula>
    </cfRule>
    <cfRule type="beginsWith" dxfId="80" priority="80" stopIfTrue="1" operator="beginsWith" text="Completed">
      <formula>LEFT(F28,LEN("Completed"))="Completed"</formula>
    </cfRule>
    <cfRule type="beginsWith" dxfId="79" priority="81" stopIfTrue="1" operator="beginsWith" text="Partial">
      <formula>LEFT(F28,LEN("Partial"))="Partial"</formula>
    </cfRule>
    <cfRule type="beginsWith" dxfId="78" priority="82" stopIfTrue="1" operator="beginsWith" text="Missing">
      <formula>LEFT(F28,LEN("Missing"))="Missing"</formula>
    </cfRule>
    <cfRule type="beginsWith" dxfId="77" priority="83" stopIfTrue="1" operator="beginsWith" text="Untested">
      <formula>LEFT(F28,LEN("Untested"))="Untested"</formula>
    </cfRule>
    <cfRule type="notContainsBlanks" dxfId="76" priority="84" stopIfTrue="1">
      <formula>LEN(TRIM(F28))&gt;0</formula>
    </cfRule>
  </conditionalFormatting>
  <conditionalFormatting sqref="A33">
    <cfRule type="beginsWith" dxfId="75" priority="70" stopIfTrue="1" operator="beginsWith" text="Exceptional">
      <formula>LEFT(A33,LEN("Exceptional"))="Exceptional"</formula>
    </cfRule>
    <cfRule type="beginsWith" dxfId="74" priority="71" stopIfTrue="1" operator="beginsWith" text="Professional">
      <formula>LEFT(A33,LEN("Professional"))="Professional"</formula>
    </cfRule>
    <cfRule type="beginsWith" dxfId="73" priority="72" stopIfTrue="1" operator="beginsWith" text="Advanced">
      <formula>LEFT(A33,LEN("Advanced"))="Advanced"</formula>
    </cfRule>
    <cfRule type="beginsWith" dxfId="72" priority="73" stopIfTrue="1" operator="beginsWith" text="Intermediate">
      <formula>LEFT(A33,LEN("Intermediate"))="Intermediate"</formula>
    </cfRule>
    <cfRule type="beginsWith" dxfId="71" priority="74" stopIfTrue="1" operator="beginsWith" text="Basic">
      <formula>LEFT(A33,LEN("Basic"))="Basic"</formula>
    </cfRule>
    <cfRule type="beginsWith" dxfId="70" priority="75" stopIfTrue="1" operator="beginsWith" text="Required">
      <formula>LEFT(A33,LEN("Required"))="Required"</formula>
    </cfRule>
    <cfRule type="notContainsBlanks" dxfId="69" priority="76" stopIfTrue="1">
      <formula>LEN(TRIM(A33))&gt;0</formula>
    </cfRule>
  </conditionalFormatting>
  <conditionalFormatting sqref="A32">
    <cfRule type="beginsWith" dxfId="68" priority="62" stopIfTrue="1" operator="beginsWith" text="Exceptional">
      <formula>LEFT(A32,LEN("Exceptional"))="Exceptional"</formula>
    </cfRule>
    <cfRule type="beginsWith" dxfId="67" priority="63" stopIfTrue="1" operator="beginsWith" text="Professional">
      <formula>LEFT(A32,LEN("Professional"))="Professional"</formula>
    </cfRule>
    <cfRule type="beginsWith" dxfId="66" priority="64" stopIfTrue="1" operator="beginsWith" text="Advanced">
      <formula>LEFT(A32,LEN("Advanced"))="Advanced"</formula>
    </cfRule>
    <cfRule type="beginsWith" dxfId="65" priority="65" stopIfTrue="1" operator="beginsWith" text="Intermediate">
      <formula>LEFT(A32,LEN("Intermediate"))="Intermediate"</formula>
    </cfRule>
    <cfRule type="beginsWith" dxfId="64" priority="66" stopIfTrue="1" operator="beginsWith" text="Basic">
      <formula>LEFT(A32,LEN("Basic"))="Basic"</formula>
    </cfRule>
    <cfRule type="beginsWith" dxfId="63" priority="67" stopIfTrue="1" operator="beginsWith" text="Required">
      <formula>LEFT(A32,LEN("Required"))="Required"</formula>
    </cfRule>
    <cfRule type="notContainsBlanks" dxfId="62" priority="68" stopIfTrue="1">
      <formula>LEN(TRIM(A32))&gt;0</formula>
    </cfRule>
  </conditionalFormatting>
  <conditionalFormatting sqref="F32">
    <cfRule type="beginsWith" dxfId="61" priority="55" stopIfTrue="1" operator="beginsWith" text="Not Applicable">
      <formula>LEFT(F32,LEN("Not Applicable"))="Not Applicable"</formula>
    </cfRule>
    <cfRule type="beginsWith" dxfId="60" priority="56" stopIfTrue="1" operator="beginsWith" text="Waived">
      <formula>LEFT(F32,LEN("Waived"))="Waived"</formula>
    </cfRule>
    <cfRule type="beginsWith" dxfId="59" priority="57" stopIfTrue="1" operator="beginsWith" text="Pre-Passed">
      <formula>LEFT(F32,LEN("Pre-Passed"))="Pre-Passed"</formula>
    </cfRule>
    <cfRule type="beginsWith" dxfId="58" priority="58" stopIfTrue="1" operator="beginsWith" text="Completed">
      <formula>LEFT(F32,LEN("Completed"))="Completed"</formula>
    </cfRule>
    <cfRule type="beginsWith" dxfId="57" priority="59" stopIfTrue="1" operator="beginsWith" text="Partial">
      <formula>LEFT(F32,LEN("Partial"))="Partial"</formula>
    </cfRule>
    <cfRule type="beginsWith" dxfId="56" priority="60" stopIfTrue="1" operator="beginsWith" text="Missing">
      <formula>LEFT(F32,LEN("Missing"))="Missing"</formula>
    </cfRule>
    <cfRule type="beginsWith" dxfId="55" priority="61" stopIfTrue="1" operator="beginsWith" text="Untested">
      <formula>LEFT(F32,LEN("Untested"))="Untested"</formula>
    </cfRule>
    <cfRule type="notContainsBlanks" dxfId="54" priority="69" stopIfTrue="1">
      <formula>LEN(TRIM(F32))&gt;0</formula>
    </cfRule>
  </conditionalFormatting>
  <conditionalFormatting sqref="E29:E30">
    <cfRule type="beginsWith" dxfId="53" priority="47" stopIfTrue="1" operator="beginsWith" text="Not Applicable">
      <formula>LEFT(E29,LEN("Not Applicable"))="Not Applicable"</formula>
    </cfRule>
    <cfRule type="beginsWith" dxfId="52" priority="48" stopIfTrue="1" operator="beginsWith" text="Waived">
      <formula>LEFT(E29,LEN("Waived"))="Waived"</formula>
    </cfRule>
    <cfRule type="beginsWith" dxfId="51" priority="49" stopIfTrue="1" operator="beginsWith" text="Pre-Passed">
      <formula>LEFT(E29,LEN("Pre-Passed"))="Pre-Passed"</formula>
    </cfRule>
    <cfRule type="beginsWith" dxfId="50" priority="50" stopIfTrue="1" operator="beginsWith" text="Completed">
      <formula>LEFT(E29,LEN("Completed"))="Completed"</formula>
    </cfRule>
    <cfRule type="beginsWith" dxfId="49" priority="51" stopIfTrue="1" operator="beginsWith" text="Partial">
      <formula>LEFT(E29,LEN("Partial"))="Partial"</formula>
    </cfRule>
    <cfRule type="beginsWith" dxfId="48" priority="52" stopIfTrue="1" operator="beginsWith" text="Missing">
      <formula>LEFT(E29,LEN("Missing"))="Missing"</formula>
    </cfRule>
    <cfRule type="beginsWith" dxfId="47" priority="53" stopIfTrue="1" operator="beginsWith" text="Untested">
      <formula>LEFT(E29,LEN("Untested"))="Untested"</formula>
    </cfRule>
    <cfRule type="notContainsBlanks" dxfId="46" priority="54" stopIfTrue="1">
      <formula>LEN(TRIM(E29))&gt;0</formula>
    </cfRule>
  </conditionalFormatting>
  <conditionalFormatting sqref="E32">
    <cfRule type="beginsWith" dxfId="45" priority="39" stopIfTrue="1" operator="beginsWith" text="Not Applicable">
      <formula>LEFT(E32,LEN("Not Applicable"))="Not Applicable"</formula>
    </cfRule>
    <cfRule type="beginsWith" dxfId="44" priority="40" stopIfTrue="1" operator="beginsWith" text="Waived">
      <formula>LEFT(E32,LEN("Waived"))="Waived"</formula>
    </cfRule>
    <cfRule type="beginsWith" dxfId="43" priority="41" stopIfTrue="1" operator="beginsWith" text="Pre-Passed">
      <formula>LEFT(E32,LEN("Pre-Passed"))="Pre-Passed"</formula>
    </cfRule>
    <cfRule type="beginsWith" dxfId="42" priority="42" stopIfTrue="1" operator="beginsWith" text="Completed">
      <formula>LEFT(E32,LEN("Completed"))="Completed"</formula>
    </cfRule>
    <cfRule type="beginsWith" dxfId="41" priority="43" stopIfTrue="1" operator="beginsWith" text="Partial">
      <formula>LEFT(E32,LEN("Partial"))="Partial"</formula>
    </cfRule>
    <cfRule type="beginsWith" dxfId="40" priority="44" stopIfTrue="1" operator="beginsWith" text="Missing">
      <formula>LEFT(E32,LEN("Missing"))="Missing"</formula>
    </cfRule>
    <cfRule type="beginsWith" dxfId="39" priority="45" stopIfTrue="1" operator="beginsWith" text="Untested">
      <formula>LEFT(E32,LEN("Untested"))="Untested"</formula>
    </cfRule>
    <cfRule type="notContainsBlanks" dxfId="38" priority="46" stopIfTrue="1">
      <formula>LEN(TRIM(E32))&gt;0</formula>
    </cfRule>
  </conditionalFormatting>
  <conditionalFormatting sqref="A35">
    <cfRule type="beginsWith" dxfId="37" priority="31" stopIfTrue="1" operator="beginsWith" text="Exceptional">
      <formula>LEFT(A35,LEN("Exceptional"))="Exceptional"</formula>
    </cfRule>
    <cfRule type="beginsWith" dxfId="36" priority="32" stopIfTrue="1" operator="beginsWith" text="Professional">
      <formula>LEFT(A35,LEN("Professional"))="Professional"</formula>
    </cfRule>
    <cfRule type="beginsWith" dxfId="35" priority="33" stopIfTrue="1" operator="beginsWith" text="Advanced">
      <formula>LEFT(A35,LEN("Advanced"))="Advanced"</formula>
    </cfRule>
    <cfRule type="beginsWith" dxfId="34" priority="34" stopIfTrue="1" operator="beginsWith" text="Intermediate">
      <formula>LEFT(A35,LEN("Intermediate"))="Intermediate"</formula>
    </cfRule>
    <cfRule type="beginsWith" dxfId="33" priority="35" stopIfTrue="1" operator="beginsWith" text="Basic">
      <formula>LEFT(A35,LEN("Basic"))="Basic"</formula>
    </cfRule>
    <cfRule type="beginsWith" dxfId="32" priority="36" stopIfTrue="1" operator="beginsWith" text="Required">
      <formula>LEFT(A35,LEN("Required"))="Required"</formula>
    </cfRule>
    <cfRule type="notContainsBlanks" dxfId="31" priority="37" stopIfTrue="1">
      <formula>LEN(TRIM(A35))&gt;0</formula>
    </cfRule>
  </conditionalFormatting>
  <conditionalFormatting sqref="E35:F35">
    <cfRule type="beginsWith" dxfId="30" priority="24" stopIfTrue="1" operator="beginsWith" text="Not Applicable">
      <formula>LEFT(E35,LEN("Not Applicable"))="Not Applicable"</formula>
    </cfRule>
    <cfRule type="beginsWith" dxfId="29" priority="25" stopIfTrue="1" operator="beginsWith" text="Waived">
      <formula>LEFT(E35,LEN("Waived"))="Waived"</formula>
    </cfRule>
    <cfRule type="beginsWith" dxfId="28" priority="26" stopIfTrue="1" operator="beginsWith" text="Pre-Passed">
      <formula>LEFT(E35,LEN("Pre-Passed"))="Pre-Passed"</formula>
    </cfRule>
    <cfRule type="beginsWith" dxfId="27" priority="27" stopIfTrue="1" operator="beginsWith" text="Completed">
      <formula>LEFT(E35,LEN("Completed"))="Completed"</formula>
    </cfRule>
    <cfRule type="beginsWith" dxfId="26" priority="28" stopIfTrue="1" operator="beginsWith" text="Partial">
      <formula>LEFT(E35,LEN("Partial"))="Partial"</formula>
    </cfRule>
    <cfRule type="beginsWith" dxfId="25" priority="29" stopIfTrue="1" operator="beginsWith" text="Missing">
      <formula>LEFT(E35,LEN("Missing"))="Missing"</formula>
    </cfRule>
    <cfRule type="beginsWith" dxfId="24" priority="30" stopIfTrue="1" operator="beginsWith" text="Untested">
      <formula>LEFT(E35,LEN("Untested"))="Untested"</formula>
    </cfRule>
    <cfRule type="notContainsBlanks" dxfId="23" priority="38" stopIfTrue="1">
      <formula>LEN(TRIM(E35))&gt;0</formula>
    </cfRule>
  </conditionalFormatting>
  <conditionalFormatting sqref="A27">
    <cfRule type="beginsWith" dxfId="22" priority="16" stopIfTrue="1" operator="beginsWith" text="Exceptional">
      <formula>LEFT(A27,LEN("Exceptional"))="Exceptional"</formula>
    </cfRule>
    <cfRule type="beginsWith" dxfId="21" priority="17" stopIfTrue="1" operator="beginsWith" text="Professional">
      <formula>LEFT(A27,LEN("Professional"))="Professional"</formula>
    </cfRule>
    <cfRule type="beginsWith" dxfId="20" priority="18" stopIfTrue="1" operator="beginsWith" text="Advanced">
      <formula>LEFT(A27,LEN("Advanced"))="Advanced"</formula>
    </cfRule>
    <cfRule type="beginsWith" dxfId="19" priority="19" stopIfTrue="1" operator="beginsWith" text="Intermediate">
      <formula>LEFT(A27,LEN("Intermediate"))="Intermediate"</formula>
    </cfRule>
    <cfRule type="beginsWith" dxfId="18" priority="20" stopIfTrue="1" operator="beginsWith" text="Basic">
      <formula>LEFT(A27,LEN("Basic"))="Basic"</formula>
    </cfRule>
    <cfRule type="beginsWith" dxfId="17" priority="21" stopIfTrue="1" operator="beginsWith" text="Required">
      <formula>LEFT(A27,LEN("Required"))="Required"</formula>
    </cfRule>
    <cfRule type="notContainsBlanks" dxfId="16" priority="22" stopIfTrue="1">
      <formula>LEN(TRIM(A27))&gt;0</formula>
    </cfRule>
  </conditionalFormatting>
  <conditionalFormatting sqref="F27">
    <cfRule type="beginsWith" dxfId="15" priority="9" stopIfTrue="1" operator="beginsWith" text="Not Applicable">
      <formula>LEFT(F27,LEN("Not Applicable"))="Not Applicable"</formula>
    </cfRule>
    <cfRule type="beginsWith" dxfId="14" priority="10" stopIfTrue="1" operator="beginsWith" text="Waived">
      <formula>LEFT(F27,LEN("Waived"))="Waived"</formula>
    </cfRule>
    <cfRule type="beginsWith" dxfId="13" priority="11" stopIfTrue="1" operator="beginsWith" text="Pre-Passed">
      <formula>LEFT(F27,LEN("Pre-Passed"))="Pre-Passed"</formula>
    </cfRule>
    <cfRule type="beginsWith" dxfId="12" priority="12" stopIfTrue="1" operator="beginsWith" text="Completed">
      <formula>LEFT(F27,LEN("Completed"))="Completed"</formula>
    </cfRule>
    <cfRule type="beginsWith" dxfId="11" priority="13" stopIfTrue="1" operator="beginsWith" text="Partial">
      <formula>LEFT(F27,LEN("Partial"))="Partial"</formula>
    </cfRule>
    <cfRule type="beginsWith" dxfId="10" priority="14" stopIfTrue="1" operator="beginsWith" text="Missing">
      <formula>LEFT(F27,LEN("Missing"))="Missing"</formula>
    </cfRule>
    <cfRule type="beginsWith" dxfId="9" priority="15" stopIfTrue="1" operator="beginsWith" text="Untested">
      <formula>LEFT(F27,LEN("Untested"))="Untested"</formula>
    </cfRule>
    <cfRule type="notContainsBlanks" dxfId="8" priority="23" stopIfTrue="1">
      <formula>LEN(TRIM(F27))&gt;0</formula>
    </cfRule>
  </conditionalFormatting>
  <conditionalFormatting sqref="E27">
    <cfRule type="beginsWith" dxfId="7" priority="1" stopIfTrue="1" operator="beginsWith" text="Not Applicable">
      <formula>LEFT(E27,LEN("Not Applicable"))="Not Applicable"</formula>
    </cfRule>
    <cfRule type="beginsWith" dxfId="6" priority="2" stopIfTrue="1" operator="beginsWith" text="Waived">
      <formula>LEFT(E27,LEN("Waived"))="Waived"</formula>
    </cfRule>
    <cfRule type="beginsWith" dxfId="5" priority="3" stopIfTrue="1" operator="beginsWith" text="Pre-Passed">
      <formula>LEFT(E27,LEN("Pre-Passed"))="Pre-Passed"</formula>
    </cfRule>
    <cfRule type="beginsWith" dxfId="4" priority="4" stopIfTrue="1" operator="beginsWith" text="Completed">
      <formula>LEFT(E27,LEN("Completed"))="Completed"</formula>
    </cfRule>
    <cfRule type="beginsWith" dxfId="3" priority="5" stopIfTrue="1" operator="beginsWith" text="Partial">
      <formula>LEFT(E27,LEN("Partial"))="Partial"</formula>
    </cfRule>
    <cfRule type="beginsWith" dxfId="2" priority="6" stopIfTrue="1" operator="beginsWith" text="Missing">
      <formula>LEFT(E27,LEN("Missing"))="Missing"</formula>
    </cfRule>
    <cfRule type="beginsWith" dxfId="1" priority="7" stopIfTrue="1" operator="beginsWith" text="Untested">
      <formula>LEFT(E27,LEN("Untested"))="Untested"</formula>
    </cfRule>
    <cfRule type="notContainsBlanks" dxfId="0" priority="8" stopIfTrue="1">
      <formula>LEN(TRIM(E27))&gt;0</formula>
    </cfRule>
  </conditionalFormatting>
  <dataValidations count="2">
    <dataValidation type="list" showInputMessage="1" showErrorMessage="1" sqref="E49:F51 E53:F56 E44:F47 E38:F42 E95:F96 E74:F75 E77:F78 E70:F72 E65:F68 E59:F63 E80:F87 E90:F91 E93:F93 E29:F36 E26:F27">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topLeftCell="A7" workbookViewId="0">
      <selection activeCell="C18" sqref="C18:C20"/>
    </sheetView>
  </sheetViews>
  <sheetFormatPr defaultRowHeight="15.75"/>
  <cols>
    <col min="1" max="1" width="22.875" style="31" customWidth="1"/>
    <col min="2" max="6" width="27.125" style="31" customWidth="1"/>
    <col min="7" max="7" width="14.75" style="31" customWidth="1"/>
    <col min="8" max="16384" width="9" style="31"/>
  </cols>
  <sheetData>
    <row r="1" spans="1:8" s="60" customFormat="1" ht="18.75">
      <c r="A1" s="62" t="s">
        <v>288</v>
      </c>
      <c r="F1" s="62" t="s">
        <v>234</v>
      </c>
      <c r="G1" s="61"/>
      <c r="H1" s="61">
        <f>MIN(MAX((VLOOKUP(H8,$A$32:$B$37,2)*G8)+(VLOOKUP(H9,$A$32:$B$37,2)*G9)+(VLOOKUP(H10,$A$32:$B$37,2)*G10)+SUM(H13:H16),0),1)</f>
        <v>0</v>
      </c>
    </row>
    <row r="2" spans="1:8" s="45" customFormat="1">
      <c r="A2" s="45" t="s">
        <v>233</v>
      </c>
      <c r="B2" s="45" t="str">
        <f>IF(Submission!B2="&lt;enter your game name here&gt;","ENTER NAME ON SUBMISSION TAB",Submission!B2)</f>
        <v>RabbleRots</v>
      </c>
      <c r="G2" s="59"/>
      <c r="H2" s="59"/>
    </row>
    <row r="3" spans="1:8" s="45" customFormat="1">
      <c r="A3" s="58" t="s">
        <v>232</v>
      </c>
      <c r="B3" s="58" t="str">
        <f>IF(Submission!B1="&lt;enter your name here&gt;","ENTER NAME ON SUBMISSION TAB",Submission!B1)</f>
        <v>Christopher Christensen</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231</v>
      </c>
      <c r="C6" s="55" t="s">
        <v>230</v>
      </c>
      <c r="D6" s="55" t="s">
        <v>229</v>
      </c>
      <c r="E6" s="55" t="s">
        <v>228</v>
      </c>
      <c r="F6" s="56" t="s">
        <v>227</v>
      </c>
      <c r="G6" s="55"/>
      <c r="H6" s="55"/>
    </row>
    <row r="7" spans="1:8" s="54" customFormat="1">
      <c r="B7" s="55">
        <v>1</v>
      </c>
      <c r="C7" s="55">
        <v>2</v>
      </c>
      <c r="D7" s="55">
        <v>3</v>
      </c>
      <c r="E7" s="55">
        <v>4</v>
      </c>
      <c r="F7" s="56">
        <v>5</v>
      </c>
      <c r="G7" s="55" t="s">
        <v>61</v>
      </c>
      <c r="H7" s="55" t="s">
        <v>209</v>
      </c>
    </row>
    <row r="8" spans="1:8" ht="156">
      <c r="A8" s="42" t="s">
        <v>193</v>
      </c>
      <c r="B8" s="53" t="s">
        <v>226</v>
      </c>
      <c r="C8" s="53" t="s">
        <v>225</v>
      </c>
      <c r="D8" s="53" t="s">
        <v>224</v>
      </c>
      <c r="E8" s="53" t="s">
        <v>223</v>
      </c>
      <c r="F8" s="53" t="s">
        <v>222</v>
      </c>
      <c r="G8" s="52">
        <v>0.5</v>
      </c>
      <c r="H8" s="41"/>
    </row>
    <row r="9" spans="1:8" ht="60">
      <c r="A9" s="42" t="s">
        <v>221</v>
      </c>
      <c r="B9" s="53" t="s">
        <v>220</v>
      </c>
      <c r="C9" s="53" t="s">
        <v>219</v>
      </c>
      <c r="D9" s="53" t="s">
        <v>218</v>
      </c>
      <c r="E9" s="53" t="s">
        <v>217</v>
      </c>
      <c r="F9" s="53" t="s">
        <v>216</v>
      </c>
      <c r="G9" s="52">
        <v>0.3</v>
      </c>
      <c r="H9" s="41"/>
    </row>
    <row r="10" spans="1:8" ht="84">
      <c r="A10" s="42" t="s">
        <v>155</v>
      </c>
      <c r="B10" s="53" t="s">
        <v>215</v>
      </c>
      <c r="C10" s="53" t="s">
        <v>214</v>
      </c>
      <c r="D10" s="53" t="s">
        <v>213</v>
      </c>
      <c r="E10" s="53" t="s">
        <v>212</v>
      </c>
      <c r="F10" s="53" t="s">
        <v>211</v>
      </c>
      <c r="G10" s="52">
        <v>0.2</v>
      </c>
      <c r="H10" s="41"/>
    </row>
    <row r="11" spans="1:8">
      <c r="A11" s="51"/>
      <c r="B11" s="50"/>
      <c r="C11" s="50"/>
      <c r="D11" s="50"/>
      <c r="E11" s="50"/>
      <c r="F11" s="50"/>
      <c r="G11" s="49"/>
      <c r="H11" s="48"/>
    </row>
    <row r="12" spans="1:8" s="45" customFormat="1">
      <c r="A12" s="47" t="s">
        <v>289</v>
      </c>
      <c r="B12" s="46">
        <v>-25</v>
      </c>
      <c r="C12" s="46">
        <v>-10</v>
      </c>
      <c r="D12" s="46">
        <v>0</v>
      </c>
      <c r="E12" s="219" t="s">
        <v>5</v>
      </c>
      <c r="F12" s="219"/>
      <c r="G12" s="219"/>
      <c r="H12" s="46" t="s">
        <v>209</v>
      </c>
    </row>
    <row r="13" spans="1:8" ht="36">
      <c r="A13" s="42" t="s">
        <v>208</v>
      </c>
      <c r="B13" s="44" t="s">
        <v>207</v>
      </c>
      <c r="C13" s="44" t="s">
        <v>206</v>
      </c>
      <c r="D13" s="43" t="s">
        <v>205</v>
      </c>
      <c r="E13" s="213"/>
      <c r="F13" s="214"/>
      <c r="G13" s="215"/>
      <c r="H13" s="40">
        <v>0</v>
      </c>
    </row>
    <row r="14" spans="1:8" ht="48">
      <c r="A14" s="42" t="s">
        <v>204</v>
      </c>
      <c r="B14" s="44" t="s">
        <v>203</v>
      </c>
      <c r="C14" s="44" t="s">
        <v>202</v>
      </c>
      <c r="D14" s="43" t="s">
        <v>201</v>
      </c>
      <c r="E14" s="213"/>
      <c r="F14" s="214"/>
      <c r="G14" s="215"/>
      <c r="H14" s="40">
        <v>0</v>
      </c>
    </row>
    <row r="15" spans="1:8" ht="60">
      <c r="A15" s="42" t="s">
        <v>200</v>
      </c>
      <c r="B15" s="44" t="s">
        <v>199</v>
      </c>
      <c r="C15" s="44" t="s">
        <v>198</v>
      </c>
      <c r="D15" s="43" t="s">
        <v>197</v>
      </c>
      <c r="E15" s="220"/>
      <c r="F15" s="221"/>
      <c r="G15" s="222"/>
      <c r="H15" s="40">
        <v>0</v>
      </c>
    </row>
    <row r="16" spans="1:8">
      <c r="A16" s="42" t="s">
        <v>196</v>
      </c>
      <c r="B16" s="41"/>
      <c r="C16" s="41"/>
      <c r="D16" s="41"/>
      <c r="E16" s="216"/>
      <c r="F16" s="217"/>
      <c r="G16" s="218"/>
      <c r="H16" s="40">
        <v>0</v>
      </c>
    </row>
    <row r="17" spans="1:8" s="45" customFormat="1">
      <c r="A17" s="47" t="s">
        <v>290</v>
      </c>
      <c r="B17" s="46">
        <v>3</v>
      </c>
      <c r="C17" s="46">
        <v>5</v>
      </c>
      <c r="D17" s="46"/>
      <c r="E17" s="219" t="s">
        <v>5</v>
      </c>
      <c r="F17" s="219"/>
      <c r="G17" s="219"/>
      <c r="H17" s="46" t="s">
        <v>209</v>
      </c>
    </row>
    <row r="18" spans="1:8" ht="36">
      <c r="A18" s="42" t="s">
        <v>293</v>
      </c>
      <c r="B18" s="44" t="s">
        <v>295</v>
      </c>
      <c r="C18" s="44" t="s">
        <v>167</v>
      </c>
      <c r="D18" s="43"/>
      <c r="E18" s="213"/>
      <c r="F18" s="214"/>
      <c r="G18" s="215"/>
      <c r="H18" s="40">
        <v>0</v>
      </c>
    </row>
    <row r="19" spans="1:8" ht="48">
      <c r="A19" s="42" t="s">
        <v>292</v>
      </c>
      <c r="B19" s="44" t="s">
        <v>105</v>
      </c>
      <c r="C19" s="44" t="s">
        <v>107</v>
      </c>
      <c r="D19" s="43"/>
      <c r="E19" s="213"/>
      <c r="F19" s="214"/>
      <c r="G19" s="215"/>
      <c r="H19" s="40">
        <v>0</v>
      </c>
    </row>
    <row r="20" spans="1:8" ht="60">
      <c r="A20" s="42" t="s">
        <v>291</v>
      </c>
      <c r="B20" s="44" t="s">
        <v>294</v>
      </c>
      <c r="C20" s="44" t="s">
        <v>121</v>
      </c>
      <c r="D20" s="43"/>
      <c r="E20" s="213"/>
      <c r="F20" s="214"/>
      <c r="G20" s="215"/>
      <c r="H20" s="40">
        <v>0</v>
      </c>
    </row>
    <row r="21" spans="1:8">
      <c r="A21" s="42" t="s">
        <v>196</v>
      </c>
      <c r="B21" s="41"/>
      <c r="C21" s="41"/>
      <c r="D21" s="41"/>
      <c r="E21" s="216"/>
      <c r="F21" s="217"/>
      <c r="G21" s="218"/>
      <c r="H21" s="40">
        <v>0</v>
      </c>
    </row>
    <row r="31" spans="1:8" ht="16.5" thickBot="1"/>
    <row r="32" spans="1:8">
      <c r="A32" s="39">
        <v>0</v>
      </c>
      <c r="B32" s="38">
        <v>0</v>
      </c>
    </row>
    <row r="33" spans="1:2">
      <c r="A33" s="37">
        <v>1</v>
      </c>
      <c r="B33" s="36">
        <v>0</v>
      </c>
    </row>
    <row r="34" spans="1:2">
      <c r="A34" s="37">
        <v>2</v>
      </c>
      <c r="B34" s="36">
        <v>0.6</v>
      </c>
    </row>
    <row r="35" spans="1:2">
      <c r="A35" s="37">
        <v>3</v>
      </c>
      <c r="B35" s="36">
        <v>0.75</v>
      </c>
    </row>
    <row r="36" spans="1:2">
      <c r="A36" s="37">
        <v>4</v>
      </c>
      <c r="B36" s="36">
        <v>0.85</v>
      </c>
    </row>
    <row r="37" spans="1:2" ht="16.5" thickBot="1">
      <c r="A37" s="35">
        <v>5</v>
      </c>
      <c r="B37" s="34">
        <v>0.95</v>
      </c>
    </row>
    <row r="38" spans="1:2">
      <c r="A38" s="32"/>
    </row>
    <row r="39" spans="1:2">
      <c r="A39" s="32"/>
    </row>
    <row r="40" spans="1:2">
      <c r="A40" s="33"/>
    </row>
    <row r="41" spans="1:2">
      <c r="A41" s="32"/>
    </row>
    <row r="42" spans="1:2">
      <c r="A42" s="32"/>
    </row>
    <row r="43" spans="1:2">
      <c r="A43" s="32"/>
    </row>
    <row r="44" spans="1:2">
      <c r="A44" s="32"/>
    </row>
  </sheetData>
  <mergeCells count="10">
    <mergeCell ref="E19:G19"/>
    <mergeCell ref="E20:G20"/>
    <mergeCell ref="E21:G21"/>
    <mergeCell ref="E18:G18"/>
    <mergeCell ref="E12:G12"/>
    <mergeCell ref="E13:G13"/>
    <mergeCell ref="E14:G14"/>
    <mergeCell ref="E15:G15"/>
    <mergeCell ref="E16:G16"/>
    <mergeCell ref="E17:G17"/>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workbookViewId="0">
      <selection activeCell="H1" sqref="H1"/>
    </sheetView>
  </sheetViews>
  <sheetFormatPr defaultRowHeight="15.75"/>
  <cols>
    <col min="1" max="1" width="22.875" style="31" customWidth="1"/>
    <col min="2" max="6" width="27.125" style="31" customWidth="1"/>
    <col min="7" max="7" width="14.125" style="31" customWidth="1"/>
    <col min="8" max="8" width="10.5" style="31" customWidth="1"/>
    <col min="9" max="16384" width="9" style="31"/>
  </cols>
  <sheetData>
    <row r="1" spans="1:8" s="60" customFormat="1" ht="18.75">
      <c r="A1" s="62" t="s">
        <v>324</v>
      </c>
      <c r="F1" s="62" t="s">
        <v>318</v>
      </c>
      <c r="G1" s="61"/>
      <c r="H1" s="61">
        <f>MIN(MAX((H16+H17+H18+H19+H13)/5,0),1)</f>
        <v>0</v>
      </c>
    </row>
    <row r="2" spans="1:8" s="45" customFormat="1">
      <c r="A2" s="45" t="s">
        <v>233</v>
      </c>
      <c r="B2" s="45" t="str">
        <f>IF(Submission!B2="&lt;enter your game name here&gt;","ENTER NAME ON SUBMISSION TAB",Submission!B2)</f>
        <v>RabbleRots</v>
      </c>
      <c r="G2" s="59"/>
      <c r="H2" s="59"/>
    </row>
    <row r="3" spans="1:8" s="45" customFormat="1">
      <c r="A3" s="58" t="s">
        <v>232</v>
      </c>
      <c r="B3" s="58" t="str">
        <f>IF(Submission!B1="&lt;enter your name here&gt;","ENTER NAME ON SUBMISSION TAB",Submission!B1)</f>
        <v>Christopher Christensen</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231</v>
      </c>
      <c r="C6" s="55" t="s">
        <v>230</v>
      </c>
      <c r="D6" s="55" t="s">
        <v>229</v>
      </c>
      <c r="E6" s="55" t="s">
        <v>228</v>
      </c>
      <c r="F6" s="56" t="s">
        <v>227</v>
      </c>
      <c r="G6" s="55"/>
      <c r="H6" s="55"/>
    </row>
    <row r="7" spans="1:8" s="54" customFormat="1">
      <c r="B7" s="55">
        <v>1</v>
      </c>
      <c r="C7" s="55">
        <v>2</v>
      </c>
      <c r="D7" s="55">
        <v>3</v>
      </c>
      <c r="E7" s="55">
        <v>4</v>
      </c>
      <c r="F7" s="56">
        <v>5</v>
      </c>
      <c r="G7" s="55"/>
      <c r="H7" s="55"/>
    </row>
    <row r="8" spans="1:8" ht="156">
      <c r="A8" s="42" t="s">
        <v>193</v>
      </c>
      <c r="B8" s="53" t="s">
        <v>226</v>
      </c>
      <c r="C8" s="53" t="s">
        <v>225</v>
      </c>
      <c r="D8" s="53" t="s">
        <v>224</v>
      </c>
      <c r="E8" s="53" t="s">
        <v>223</v>
      </c>
      <c r="F8" s="53" t="s">
        <v>222</v>
      </c>
      <c r="G8" s="52"/>
      <c r="H8" s="41"/>
    </row>
    <row r="9" spans="1:8" ht="60">
      <c r="A9" s="42" t="s">
        <v>221</v>
      </c>
      <c r="B9" s="53" t="s">
        <v>220</v>
      </c>
      <c r="C9" s="53" t="s">
        <v>219</v>
      </c>
      <c r="D9" s="53" t="s">
        <v>218</v>
      </c>
      <c r="E9" s="53" t="s">
        <v>217</v>
      </c>
      <c r="F9" s="53" t="s">
        <v>216</v>
      </c>
      <c r="G9" s="52"/>
      <c r="H9" s="41"/>
    </row>
    <row r="10" spans="1:8" ht="84">
      <c r="A10" s="42" t="s">
        <v>155</v>
      </c>
      <c r="B10" s="53" t="s">
        <v>215</v>
      </c>
      <c r="C10" s="53" t="s">
        <v>214</v>
      </c>
      <c r="D10" s="53" t="s">
        <v>213</v>
      </c>
      <c r="E10" s="53" t="s">
        <v>212</v>
      </c>
      <c r="F10" s="53" t="s">
        <v>211</v>
      </c>
      <c r="G10" s="52"/>
      <c r="H10" s="41"/>
    </row>
    <row r="11" spans="1:8">
      <c r="A11" s="51"/>
      <c r="B11" s="50"/>
      <c r="C11" s="50"/>
      <c r="D11" s="50"/>
      <c r="E11" s="50"/>
      <c r="F11" s="50"/>
      <c r="G11" s="49"/>
      <c r="H11" s="48"/>
    </row>
    <row r="12" spans="1:8" s="45" customFormat="1">
      <c r="A12" s="47" t="s">
        <v>289</v>
      </c>
      <c r="B12" s="55" t="s">
        <v>231</v>
      </c>
      <c r="C12" s="55" t="s">
        <v>230</v>
      </c>
      <c r="D12" s="55" t="s">
        <v>229</v>
      </c>
      <c r="E12" s="219" t="s">
        <v>5</v>
      </c>
      <c r="F12" s="219"/>
      <c r="G12" s="219"/>
      <c r="H12" s="46" t="s">
        <v>209</v>
      </c>
    </row>
    <row r="13" spans="1:8">
      <c r="A13" s="42" t="s">
        <v>330</v>
      </c>
      <c r="B13" s="99" t="s">
        <v>331</v>
      </c>
      <c r="C13" s="99" t="s">
        <v>332</v>
      </c>
      <c r="D13" s="99"/>
      <c r="E13" s="226"/>
      <c r="F13" s="227"/>
      <c r="G13" s="228"/>
      <c r="H13" s="40">
        <v>0</v>
      </c>
    </row>
    <row r="15" spans="1:8">
      <c r="A15" s="47" t="s">
        <v>326</v>
      </c>
      <c r="B15" s="92" t="s">
        <v>5</v>
      </c>
      <c r="C15" s="92"/>
      <c r="D15" s="92"/>
      <c r="E15" s="92"/>
      <c r="F15" s="92"/>
      <c r="G15" s="46" t="s">
        <v>334</v>
      </c>
      <c r="H15" s="46" t="s">
        <v>313</v>
      </c>
    </row>
    <row r="16" spans="1:8">
      <c r="A16" s="42" t="s">
        <v>327</v>
      </c>
      <c r="B16" s="95"/>
      <c r="C16" s="94"/>
      <c r="D16" s="94"/>
      <c r="E16" s="94"/>
      <c r="F16" s="93"/>
      <c r="G16" s="99"/>
      <c r="H16" s="40">
        <v>0</v>
      </c>
    </row>
    <row r="17" spans="1:8">
      <c r="A17" s="42" t="s">
        <v>329</v>
      </c>
      <c r="B17" s="95"/>
      <c r="C17" s="94"/>
      <c r="D17" s="94"/>
      <c r="E17" s="94"/>
      <c r="F17" s="93"/>
      <c r="G17" s="99"/>
      <c r="H17" s="40">
        <v>0</v>
      </c>
    </row>
    <row r="18" spans="1:8">
      <c r="A18" s="42" t="s">
        <v>328</v>
      </c>
      <c r="B18" s="95"/>
      <c r="C18" s="94"/>
      <c r="D18" s="94"/>
      <c r="E18" s="94"/>
      <c r="F18" s="93"/>
      <c r="G18" s="99"/>
      <c r="H18" s="40">
        <v>0</v>
      </c>
    </row>
    <row r="19" spans="1:8">
      <c r="A19" s="42" t="s">
        <v>333</v>
      </c>
      <c r="B19" s="95"/>
      <c r="C19" s="94"/>
      <c r="D19" s="94"/>
      <c r="E19" s="94"/>
      <c r="F19" s="93"/>
      <c r="G19" s="99"/>
      <c r="H19" s="40">
        <v>0</v>
      </c>
    </row>
    <row r="20" spans="1:8">
      <c r="A20" s="51"/>
      <c r="B20" s="50"/>
      <c r="C20" s="50"/>
      <c r="D20" s="50"/>
      <c r="E20" s="50"/>
      <c r="F20" s="50"/>
      <c r="G20" s="49"/>
      <c r="H20" s="48"/>
    </row>
    <row r="21" spans="1:8">
      <c r="A21" s="51"/>
      <c r="B21" s="50"/>
      <c r="C21" s="50"/>
      <c r="D21" s="50"/>
      <c r="E21" s="50"/>
      <c r="F21" s="50"/>
      <c r="G21" s="49"/>
      <c r="H21" s="48"/>
    </row>
    <row r="22" spans="1:8">
      <c r="A22" s="51"/>
      <c r="B22" s="50"/>
      <c r="C22" s="50"/>
      <c r="D22" s="50"/>
      <c r="E22" s="50"/>
      <c r="F22" s="50"/>
      <c r="G22" s="49"/>
      <c r="H22" s="48"/>
    </row>
    <row r="23" spans="1:8" s="45" customFormat="1">
      <c r="A23" s="91" t="s">
        <v>325</v>
      </c>
      <c r="B23" s="229" t="s">
        <v>5</v>
      </c>
      <c r="C23" s="229"/>
      <c r="D23" s="229"/>
      <c r="E23" s="229"/>
      <c r="F23" s="229"/>
      <c r="G23" s="229"/>
      <c r="H23" s="90" t="s">
        <v>335</v>
      </c>
    </row>
    <row r="24" spans="1:8">
      <c r="A24" s="42" t="s">
        <v>193</v>
      </c>
      <c r="B24" s="223"/>
      <c r="C24" s="224"/>
      <c r="D24" s="224"/>
      <c r="E24" s="224"/>
      <c r="F24" s="224"/>
      <c r="G24" s="225"/>
      <c r="H24" s="40"/>
    </row>
    <row r="25" spans="1:8">
      <c r="A25" s="42" t="s">
        <v>221</v>
      </c>
      <c r="B25" s="223"/>
      <c r="C25" s="224"/>
      <c r="D25" s="224"/>
      <c r="E25" s="224"/>
      <c r="F25" s="224"/>
      <c r="G25" s="225"/>
      <c r="H25" s="40"/>
    </row>
    <row r="26" spans="1:8">
      <c r="A26" s="42" t="s">
        <v>155</v>
      </c>
      <c r="B26" s="223"/>
      <c r="C26" s="224"/>
      <c r="D26" s="224"/>
      <c r="E26" s="224"/>
      <c r="F26" s="224"/>
      <c r="G26" s="225"/>
      <c r="H26" s="40"/>
    </row>
    <row r="27" spans="1:8">
      <c r="A27" s="98"/>
      <c r="B27" s="98"/>
      <c r="C27" s="98"/>
      <c r="D27" s="98"/>
      <c r="E27" s="97"/>
      <c r="F27" s="97"/>
      <c r="G27" s="97"/>
      <c r="H27" s="96"/>
    </row>
    <row r="28" spans="1:8" s="45" customFormat="1">
      <c r="A28" s="91" t="s">
        <v>336</v>
      </c>
      <c r="B28" s="229" t="s">
        <v>5</v>
      </c>
      <c r="C28" s="229"/>
      <c r="D28" s="229"/>
      <c r="E28" s="229"/>
      <c r="F28" s="229"/>
      <c r="G28" s="229"/>
      <c r="H28" s="90" t="s">
        <v>335</v>
      </c>
    </row>
    <row r="29" spans="1:8">
      <c r="A29" s="42" t="s">
        <v>193</v>
      </c>
      <c r="B29" s="223"/>
      <c r="C29" s="224"/>
      <c r="D29" s="224"/>
      <c r="E29" s="224"/>
      <c r="F29" s="224"/>
      <c r="G29" s="225"/>
      <c r="H29" s="40"/>
    </row>
    <row r="30" spans="1:8">
      <c r="A30" s="42" t="s">
        <v>221</v>
      </c>
      <c r="B30" s="223"/>
      <c r="C30" s="224"/>
      <c r="D30" s="224"/>
      <c r="E30" s="224"/>
      <c r="F30" s="224"/>
      <c r="G30" s="225"/>
      <c r="H30" s="40"/>
    </row>
    <row r="31" spans="1:8">
      <c r="A31" s="42" t="s">
        <v>155</v>
      </c>
      <c r="B31" s="223"/>
      <c r="C31" s="224"/>
      <c r="D31" s="224"/>
      <c r="E31" s="224"/>
      <c r="F31" s="224"/>
      <c r="G31" s="225"/>
      <c r="H31" s="40"/>
    </row>
    <row r="32" spans="1:8">
      <c r="A32" s="98"/>
      <c r="B32" s="98"/>
      <c r="C32" s="98"/>
      <c r="D32" s="98"/>
      <c r="E32" s="97"/>
      <c r="F32" s="97"/>
      <c r="G32" s="97"/>
      <c r="H32" s="96"/>
    </row>
    <row r="33" spans="1:8" s="45" customFormat="1">
      <c r="A33" s="91" t="s">
        <v>337</v>
      </c>
      <c r="B33" s="229" t="s">
        <v>5</v>
      </c>
      <c r="C33" s="229"/>
      <c r="D33" s="229"/>
      <c r="E33" s="229"/>
      <c r="F33" s="229"/>
      <c r="G33" s="229"/>
      <c r="H33" s="90" t="s">
        <v>335</v>
      </c>
    </row>
    <row r="34" spans="1:8">
      <c r="A34" s="42" t="s">
        <v>193</v>
      </c>
      <c r="B34" s="223"/>
      <c r="C34" s="224"/>
      <c r="D34" s="224"/>
      <c r="E34" s="224"/>
      <c r="F34" s="224"/>
      <c r="G34" s="225"/>
      <c r="H34" s="40"/>
    </row>
    <row r="35" spans="1:8">
      <c r="A35" s="42" t="s">
        <v>221</v>
      </c>
      <c r="B35" s="223"/>
      <c r="C35" s="224"/>
      <c r="D35" s="224"/>
      <c r="E35" s="224"/>
      <c r="F35" s="224"/>
      <c r="G35" s="225"/>
      <c r="H35" s="40"/>
    </row>
    <row r="36" spans="1:8">
      <c r="A36" s="42" t="s">
        <v>155</v>
      </c>
      <c r="B36" s="223"/>
      <c r="C36" s="224"/>
      <c r="D36" s="224"/>
      <c r="E36" s="224"/>
      <c r="F36" s="224"/>
      <c r="G36" s="225"/>
      <c r="H36" s="40"/>
    </row>
    <row r="37" spans="1:8">
      <c r="A37" s="98"/>
      <c r="B37" s="98"/>
      <c r="C37" s="98"/>
      <c r="D37" s="98"/>
      <c r="E37" s="97"/>
      <c r="F37" s="97"/>
      <c r="G37" s="97"/>
      <c r="H37" s="96"/>
    </row>
    <row r="38" spans="1:8" s="45" customFormat="1">
      <c r="A38" s="91" t="s">
        <v>338</v>
      </c>
      <c r="B38" s="229" t="s">
        <v>5</v>
      </c>
      <c r="C38" s="229"/>
      <c r="D38" s="229"/>
      <c r="E38" s="229"/>
      <c r="F38" s="229"/>
      <c r="G38" s="229"/>
      <c r="H38" s="90" t="s">
        <v>335</v>
      </c>
    </row>
    <row r="39" spans="1:8">
      <c r="A39" s="42" t="s">
        <v>193</v>
      </c>
      <c r="B39" s="223"/>
      <c r="C39" s="224"/>
      <c r="D39" s="224"/>
      <c r="E39" s="224"/>
      <c r="F39" s="224"/>
      <c r="G39" s="225"/>
      <c r="H39" s="40"/>
    </row>
    <row r="40" spans="1:8">
      <c r="A40" s="42" t="s">
        <v>221</v>
      </c>
      <c r="B40" s="223"/>
      <c r="C40" s="224"/>
      <c r="D40" s="224"/>
      <c r="E40" s="224"/>
      <c r="F40" s="224"/>
      <c r="G40" s="225"/>
      <c r="H40" s="40"/>
    </row>
    <row r="41" spans="1:8">
      <c r="A41" s="42" t="s">
        <v>155</v>
      </c>
      <c r="B41" s="223"/>
      <c r="C41" s="224"/>
      <c r="D41" s="224"/>
      <c r="E41" s="224"/>
      <c r="F41" s="224"/>
      <c r="G41" s="225"/>
      <c r="H41" s="40"/>
    </row>
    <row r="42" spans="1:8">
      <c r="A42" s="98"/>
      <c r="B42" s="98"/>
      <c r="C42" s="98"/>
      <c r="D42" s="98"/>
      <c r="E42" s="97"/>
      <c r="F42" s="97"/>
      <c r="G42" s="97"/>
      <c r="H42" s="96"/>
    </row>
    <row r="51" spans="1:2" ht="16.5" thickBot="1"/>
    <row r="52" spans="1:2">
      <c r="A52" s="39">
        <v>0</v>
      </c>
      <c r="B52" s="38">
        <v>0</v>
      </c>
    </row>
    <row r="53" spans="1:2">
      <c r="A53" s="37">
        <v>1</v>
      </c>
      <c r="B53" s="36">
        <v>0</v>
      </c>
    </row>
    <row r="54" spans="1:2">
      <c r="A54" s="37">
        <v>2</v>
      </c>
      <c r="B54" s="36">
        <v>0.6</v>
      </c>
    </row>
    <row r="55" spans="1:2">
      <c r="A55" s="37">
        <v>3</v>
      </c>
      <c r="B55" s="36">
        <v>0.75</v>
      </c>
    </row>
    <row r="56" spans="1:2">
      <c r="A56" s="37">
        <v>4</v>
      </c>
      <c r="B56" s="36">
        <v>0.85</v>
      </c>
    </row>
    <row r="57" spans="1:2" ht="16.5" thickBot="1">
      <c r="A57" s="35">
        <v>5</v>
      </c>
      <c r="B57" s="34">
        <v>0.95</v>
      </c>
    </row>
    <row r="58" spans="1:2">
      <c r="A58" s="32"/>
    </row>
    <row r="59" spans="1:2">
      <c r="A59" s="32"/>
    </row>
    <row r="60" spans="1:2">
      <c r="A60" s="33"/>
    </row>
    <row r="61" spans="1:2">
      <c r="A61" s="32"/>
    </row>
    <row r="62" spans="1:2">
      <c r="A62" s="32"/>
    </row>
    <row r="63" spans="1:2">
      <c r="A63" s="32"/>
    </row>
    <row r="64" spans="1:2">
      <c r="A64" s="32"/>
    </row>
  </sheetData>
  <mergeCells count="18">
    <mergeCell ref="B30:G30"/>
    <mergeCell ref="B31:G31"/>
    <mergeCell ref="B40:G40"/>
    <mergeCell ref="B41:G41"/>
    <mergeCell ref="E12:G12"/>
    <mergeCell ref="E13:G13"/>
    <mergeCell ref="B33:G33"/>
    <mergeCell ref="B34:G34"/>
    <mergeCell ref="B35:G35"/>
    <mergeCell ref="B36:G36"/>
    <mergeCell ref="B38:G38"/>
    <mergeCell ref="B39:G39"/>
    <mergeCell ref="B23:G23"/>
    <mergeCell ref="B24:G24"/>
    <mergeCell ref="B25:G25"/>
    <mergeCell ref="B26:G26"/>
    <mergeCell ref="B28:G28"/>
    <mergeCell ref="B29:G29"/>
  </mergeCell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23" sqref="B23"/>
    </sheetView>
  </sheetViews>
  <sheetFormatPr defaultColWidth="10.875" defaultRowHeight="14.1" customHeight="1"/>
  <cols>
    <col min="1" max="1" width="36.125" style="6" customWidth="1"/>
    <col min="2" max="2" width="6.5" style="6" customWidth="1"/>
    <col min="3" max="3" width="2.375" style="6" customWidth="1"/>
    <col min="4" max="4" width="4.875" style="6" customWidth="1"/>
    <col min="5" max="5" width="9.625" style="6" customWidth="1"/>
    <col min="6" max="6" width="2.375" style="6" customWidth="1"/>
    <col min="7" max="7" width="24" style="6" customWidth="1"/>
    <col min="8" max="16384" width="10.875" style="6"/>
  </cols>
  <sheetData>
    <row r="1" spans="1:7" ht="18" customHeight="1" thickBot="1">
      <c r="A1" s="230" t="s">
        <v>75</v>
      </c>
      <c r="B1" s="231"/>
      <c r="C1" s="22"/>
      <c r="D1" s="236" t="s">
        <v>66</v>
      </c>
      <c r="E1" s="237"/>
      <c r="G1" s="149" t="s">
        <v>63</v>
      </c>
    </row>
    <row r="2" spans="1:7" ht="18" customHeight="1">
      <c r="A2" s="230"/>
      <c r="B2" s="231"/>
      <c r="C2" s="22"/>
      <c r="D2" s="238" t="s">
        <v>60</v>
      </c>
      <c r="E2" s="239"/>
      <c r="G2" s="234" t="s">
        <v>312</v>
      </c>
    </row>
    <row r="3" spans="1:7" ht="23.1" customHeight="1" thickBot="1">
      <c r="A3" s="230"/>
      <c r="B3" s="231"/>
      <c r="C3" s="23"/>
      <c r="D3" s="240">
        <f>MAX(0,MIN(1,E8+E12+E19+E23))</f>
        <v>7.0000000000000007E-2</v>
      </c>
      <c r="E3" s="241"/>
      <c r="G3" s="234"/>
    </row>
    <row r="4" spans="1:7" ht="14.1" customHeight="1" thickBot="1">
      <c r="A4" s="1"/>
      <c r="B4" s="4"/>
      <c r="C4" s="5"/>
      <c r="D4" s="5"/>
      <c r="E4" s="5"/>
      <c r="G4" s="235"/>
    </row>
    <row r="5" spans="1:7" s="137" customFormat="1" ht="14.1" customHeight="1" thickBot="1">
      <c r="A5" s="130"/>
      <c r="B5" s="132"/>
      <c r="C5" s="153"/>
      <c r="D5" s="232" t="s">
        <v>61</v>
      </c>
      <c r="E5" s="233"/>
    </row>
    <row r="6" spans="1:7" s="137" customFormat="1" ht="14.1" customHeight="1" thickBot="1">
      <c r="A6" s="129" t="s">
        <v>306</v>
      </c>
      <c r="B6" s="128" t="s">
        <v>313</v>
      </c>
      <c r="C6" s="152"/>
      <c r="D6" s="127" t="s">
        <v>314</v>
      </c>
      <c r="E6" s="126" t="s">
        <v>4</v>
      </c>
    </row>
    <row r="7" spans="1:7" s="137" customFormat="1" ht="14.1" customHeight="1" thickBot="1">
      <c r="A7" s="125" t="s">
        <v>306</v>
      </c>
      <c r="B7" s="104">
        <f>Planning!E1</f>
        <v>0.70000000000000007</v>
      </c>
      <c r="C7" s="150"/>
      <c r="D7" s="116">
        <v>0.1</v>
      </c>
      <c r="E7" s="154">
        <f>$B7*D7</f>
        <v>7.0000000000000007E-2</v>
      </c>
    </row>
    <row r="8" spans="1:7" s="137" customFormat="1" ht="14.1" customHeight="1">
      <c r="A8" s="130"/>
      <c r="B8" s="132"/>
      <c r="C8" s="153"/>
      <c r="D8" s="144" t="s">
        <v>1</v>
      </c>
      <c r="E8" s="151">
        <f>SUM(E7:E7)</f>
        <v>7.0000000000000007E-2</v>
      </c>
    </row>
    <row r="9" spans="1:7" s="137" customFormat="1" ht="14.1" customHeight="1" thickBot="1">
      <c r="A9" s="130"/>
      <c r="B9" s="132"/>
      <c r="C9" s="153"/>
      <c r="D9" s="232" t="s">
        <v>61</v>
      </c>
      <c r="E9" s="233"/>
    </row>
    <row r="10" spans="1:7" s="137" customFormat="1" ht="14.1" customHeight="1" thickBot="1">
      <c r="A10" s="115" t="s">
        <v>315</v>
      </c>
      <c r="B10" s="114" t="s">
        <v>313</v>
      </c>
      <c r="C10" s="152"/>
      <c r="D10" s="113" t="s">
        <v>314</v>
      </c>
      <c r="E10" s="112" t="s">
        <v>4</v>
      </c>
    </row>
    <row r="11" spans="1:7" s="137" customFormat="1" ht="14.1" customHeight="1" thickBot="1">
      <c r="A11" s="111" t="s">
        <v>316</v>
      </c>
      <c r="B11" s="105">
        <f>Prototype!G1+Prototype!G3</f>
        <v>0</v>
      </c>
      <c r="C11" s="150"/>
      <c r="D11" s="116">
        <v>0.3</v>
      </c>
      <c r="E11" s="154">
        <f>$B11*D11</f>
        <v>0</v>
      </c>
    </row>
    <row r="12" spans="1:7" s="137" customFormat="1" ht="14.1" customHeight="1">
      <c r="A12" s="108" t="s">
        <v>194</v>
      </c>
      <c r="B12" s="107">
        <f>SUMPRODUCT(Prototype!F6:F8,Prototype!H6:H8)</f>
        <v>0</v>
      </c>
      <c r="C12" s="150"/>
      <c r="D12" s="144" t="s">
        <v>1</v>
      </c>
      <c r="E12" s="151">
        <f>SUM(E11:E11)</f>
        <v>0</v>
      </c>
    </row>
    <row r="13" spans="1:7" s="137" customFormat="1" ht="14.1" customHeight="1">
      <c r="A13" s="110" t="s">
        <v>301</v>
      </c>
      <c r="B13" s="109">
        <f>SUMPRODUCT(Prototype!F9:F11,Prototype!H9:H11)</f>
        <v>0</v>
      </c>
      <c r="C13" s="150"/>
    </row>
    <row r="14" spans="1:7" s="137" customFormat="1" ht="14.1" customHeight="1" thickBot="1">
      <c r="A14" s="106" t="s">
        <v>317</v>
      </c>
      <c r="B14" s="103">
        <f>SUMPRODUCT(Prototype!F12:F13,Prototype!H12:H13)</f>
        <v>0</v>
      </c>
      <c r="C14" s="153"/>
    </row>
    <row r="15" spans="1:7" s="137" customFormat="1" ht="14.1" customHeight="1">
      <c r="A15" s="130"/>
      <c r="B15" s="132"/>
      <c r="C15" s="21"/>
    </row>
    <row r="16" spans="1:7" s="137" customFormat="1" ht="14.1" customHeight="1" thickBot="1">
      <c r="A16" s="1"/>
      <c r="B16" s="4"/>
      <c r="C16" s="20"/>
      <c r="D16" s="232" t="s">
        <v>61</v>
      </c>
      <c r="E16" s="233"/>
    </row>
    <row r="17" spans="1:5" ht="14.1" customHeight="1" thickBot="1">
      <c r="A17" s="124" t="s">
        <v>307</v>
      </c>
      <c r="B17" s="100" t="s">
        <v>313</v>
      </c>
      <c r="C17" s="19"/>
      <c r="D17" s="102" t="s">
        <v>314</v>
      </c>
      <c r="E17" s="101" t="s">
        <v>4</v>
      </c>
    </row>
    <row r="18" spans="1:5" ht="14.1" customHeight="1" thickBot="1">
      <c r="A18" s="156" t="s">
        <v>307</v>
      </c>
      <c r="B18" s="157">
        <f>Final!H1</f>
        <v>0</v>
      </c>
      <c r="C18" s="153"/>
      <c r="D18" s="116">
        <v>0.5</v>
      </c>
      <c r="E18" s="154">
        <f>B18*D18</f>
        <v>0</v>
      </c>
    </row>
    <row r="19" spans="1:5" ht="14.1" customHeight="1">
      <c r="C19" s="19"/>
      <c r="D19" s="144" t="s">
        <v>1</v>
      </c>
      <c r="E19" s="151">
        <f>SUM(E18:E18)</f>
        <v>0</v>
      </c>
    </row>
    <row r="20" spans="1:5" ht="14.1" customHeight="1" thickBot="1">
      <c r="A20" s="130"/>
      <c r="B20" s="132"/>
      <c r="C20" s="153"/>
      <c r="D20" s="232" t="s">
        <v>61</v>
      </c>
      <c r="E20" s="233"/>
    </row>
    <row r="21" spans="1:5" ht="14.1" customHeight="1" thickBot="1">
      <c r="A21" s="129" t="s">
        <v>318</v>
      </c>
      <c r="B21" s="128" t="s">
        <v>313</v>
      </c>
      <c r="C21" s="152"/>
      <c r="D21" s="127" t="s">
        <v>314</v>
      </c>
      <c r="E21" s="126" t="s">
        <v>4</v>
      </c>
    </row>
    <row r="22" spans="1:5" ht="14.1" customHeight="1" thickBot="1">
      <c r="A22" s="125" t="s">
        <v>319</v>
      </c>
      <c r="B22" s="104">
        <f>Participation!H1</f>
        <v>0</v>
      </c>
      <c r="C22" s="150"/>
      <c r="D22" s="116">
        <v>0.1</v>
      </c>
      <c r="E22" s="154">
        <f>$B22*D22</f>
        <v>0</v>
      </c>
    </row>
    <row r="23" spans="1:5" ht="14.1" customHeight="1">
      <c r="A23" s="130"/>
      <c r="B23" s="132"/>
      <c r="C23" s="153"/>
      <c r="D23" s="144" t="s">
        <v>1</v>
      </c>
      <c r="E23" s="151">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9">
    <mergeCell ref="A1: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Christopher Christensen</cp:lastModifiedBy>
  <dcterms:created xsi:type="dcterms:W3CDTF">2014-10-20T01:35:31Z</dcterms:created>
  <dcterms:modified xsi:type="dcterms:W3CDTF">2016-02-10T06:00:18Z</dcterms:modified>
</cp:coreProperties>
</file>