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chris\My Documents\vhdl-exercises\ee3dsd\cw\cw1\assets\"/>
    </mc:Choice>
  </mc:AlternateContent>
  <bookViews>
    <workbookView xWindow="0" yWindow="0" windowWidth="9570" windowHeight="2760" activeTab="3"/>
  </bookViews>
  <sheets>
    <sheet name="DCF" sheetId="1" r:id="rId1"/>
    <sheet name="MSF" sheetId="2" r:id="rId2"/>
    <sheet name="Parity bits" sheetId="3" r:id="rId3"/>
    <sheet name="Arrival tim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" i="4" l="1"/>
  <c r="K10" i="4" a="1"/>
  <c r="K10" i="4" s="1"/>
  <c r="J10" i="4" a="1"/>
  <c r="J10" i="4" s="1"/>
  <c r="L5" i="4"/>
  <c r="L6" i="4"/>
  <c r="L7" i="4"/>
  <c r="L8" i="4"/>
  <c r="L9" i="4"/>
  <c r="L4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3" i="4"/>
  <c r="J4" i="4" l="1"/>
  <c r="D53" i="4" s="1"/>
  <c r="D13" i="4"/>
  <c r="K4" i="4"/>
  <c r="G19" i="4" s="1"/>
  <c r="D47" i="4"/>
  <c r="D16" i="4"/>
  <c r="D46" i="4"/>
  <c r="D26" i="4"/>
  <c r="D44" i="4" l="1"/>
  <c r="D39" i="4"/>
  <c r="D22" i="4"/>
  <c r="D36" i="4"/>
  <c r="D15" i="4"/>
  <c r="D33" i="4"/>
  <c r="D58" i="4"/>
  <c r="D12" i="4"/>
  <c r="D11" i="4"/>
  <c r="D41" i="4"/>
  <c r="D61" i="4"/>
  <c r="G33" i="4"/>
  <c r="G57" i="4"/>
  <c r="G26" i="4"/>
  <c r="G58" i="4"/>
  <c r="G28" i="4"/>
  <c r="G40" i="4"/>
  <c r="G39" i="4"/>
  <c r="G43" i="4"/>
  <c r="G9" i="4"/>
  <c r="G37" i="4"/>
  <c r="G6" i="4"/>
  <c r="G38" i="4"/>
  <c r="G62" i="4"/>
  <c r="G44" i="4"/>
  <c r="G16" i="4"/>
  <c r="G31" i="4"/>
  <c r="G35" i="4"/>
  <c r="G17" i="4"/>
  <c r="G41" i="4"/>
  <c r="G14" i="4"/>
  <c r="G42" i="4"/>
  <c r="D6" i="4"/>
  <c r="D38" i="4"/>
  <c r="D60" i="4"/>
  <c r="D32" i="4"/>
  <c r="D59" i="4"/>
  <c r="D31" i="4"/>
  <c r="D7" i="4"/>
  <c r="G60" i="4"/>
  <c r="G8" i="4"/>
  <c r="G15" i="4"/>
  <c r="G11" i="4"/>
  <c r="D17" i="4"/>
  <c r="D45" i="4"/>
  <c r="G21" i="4"/>
  <c r="G53" i="4"/>
  <c r="G22" i="4"/>
  <c r="G46" i="4"/>
  <c r="D14" i="4"/>
  <c r="D42" i="4"/>
  <c r="D52" i="4"/>
  <c r="D20" i="4"/>
  <c r="D55" i="4"/>
  <c r="D27" i="4"/>
  <c r="G20" i="4"/>
  <c r="G48" i="4"/>
  <c r="G3" i="4"/>
  <c r="G59" i="4"/>
  <c r="G5" i="4"/>
  <c r="D25" i="4"/>
  <c r="D57" i="4"/>
  <c r="G25" i="4"/>
  <c r="G49" i="4"/>
  <c r="G10" i="4"/>
  <c r="G30" i="4"/>
  <c r="G54" i="4"/>
  <c r="D10" i="4"/>
  <c r="D30" i="4"/>
  <c r="D54" i="4"/>
  <c r="D48" i="4"/>
  <c r="D28" i="4"/>
  <c r="D4" i="4"/>
  <c r="D43" i="4"/>
  <c r="D23" i="4"/>
  <c r="G12" i="4"/>
  <c r="G52" i="4"/>
  <c r="G32" i="4"/>
  <c r="G47" i="4"/>
  <c r="G7" i="4"/>
  <c r="G27" i="4"/>
  <c r="D9" i="4"/>
  <c r="D29" i="4"/>
  <c r="D49" i="4"/>
  <c r="G13" i="4"/>
  <c r="G29" i="4"/>
  <c r="G45" i="4"/>
  <c r="G61" i="4"/>
  <c r="G18" i="4"/>
  <c r="G34" i="4"/>
  <c r="G50" i="4"/>
  <c r="D3" i="4"/>
  <c r="D18" i="4"/>
  <c r="D34" i="4"/>
  <c r="D50" i="4"/>
  <c r="D56" i="4"/>
  <c r="D40" i="4"/>
  <c r="D24" i="4"/>
  <c r="D8" i="4"/>
  <c r="D51" i="4"/>
  <c r="D35" i="4"/>
  <c r="D19" i="4"/>
  <c r="G4" i="4"/>
  <c r="G36" i="4"/>
  <c r="G56" i="4"/>
  <c r="G24" i="4"/>
  <c r="G55" i="4"/>
  <c r="G23" i="4"/>
  <c r="G51" i="4"/>
  <c r="D5" i="4"/>
  <c r="D21" i="4"/>
  <c r="D37" i="4"/>
  <c r="K5" i="4" l="1"/>
  <c r="K7" i="4"/>
  <c r="J5" i="4"/>
  <c r="J7" i="4"/>
  <c r="K9" i="4"/>
  <c r="K8" i="4"/>
  <c r="K6" i="4" s="1"/>
  <c r="J9" i="4"/>
  <c r="J8" i="4"/>
  <c r="J6" i="4" l="1"/>
</calcChain>
</file>

<file path=xl/sharedStrings.xml><?xml version="1.0" encoding="utf-8"?>
<sst xmlns="http://schemas.openxmlformats.org/spreadsheetml/2006/main" count="507" uniqueCount="372">
  <si>
    <t>Bit</t>
  </si>
  <si>
    <t>Weight</t>
  </si>
  <si>
    <t>Value</t>
  </si>
  <si>
    <t>Meaning</t>
  </si>
  <si>
    <t>:00</t>
  </si>
  <si>
    <t>:01</t>
  </si>
  <si>
    <t>:02</t>
  </si>
  <si>
    <t>:03</t>
  </si>
  <si>
    <t>:04</t>
  </si>
  <si>
    <t>:05</t>
  </si>
  <si>
    <t>:06</t>
  </si>
  <si>
    <t>:07</t>
  </si>
  <si>
    <t>:08</t>
  </si>
  <si>
    <t>:09</t>
  </si>
  <si>
    <t>:10</t>
  </si>
  <si>
    <t>:11</t>
  </si>
  <si>
    <t>:12</t>
  </si>
  <si>
    <t>:13</t>
  </si>
  <si>
    <t>:14</t>
  </si>
  <si>
    <t>:15</t>
  </si>
  <si>
    <t>:16</t>
  </si>
  <si>
    <t>:17</t>
  </si>
  <si>
    <t>:18</t>
  </si>
  <si>
    <t>:19</t>
  </si>
  <si>
    <t>:20</t>
  </si>
  <si>
    <t>:21</t>
  </si>
  <si>
    <t>:22</t>
  </si>
  <si>
    <t>:23</t>
  </si>
  <si>
    <t>:24</t>
  </si>
  <si>
    <t>:25</t>
  </si>
  <si>
    <t>:26</t>
  </si>
  <si>
    <t>:27</t>
  </si>
  <si>
    <t>:28</t>
  </si>
  <si>
    <t>:29</t>
  </si>
  <si>
    <t>:30</t>
  </si>
  <si>
    <t>:31</t>
  </si>
  <si>
    <t>:32</t>
  </si>
  <si>
    <t>:33</t>
  </si>
  <si>
    <t>:34</t>
  </si>
  <si>
    <t>:35</t>
  </si>
  <si>
    <t>:36</t>
  </si>
  <si>
    <t>:37</t>
  </si>
  <si>
    <t>:38</t>
  </si>
  <si>
    <t>:39</t>
  </si>
  <si>
    <t>:40</t>
  </si>
  <si>
    <t>:41</t>
  </si>
  <si>
    <t>:42</t>
  </si>
  <si>
    <t>:43</t>
  </si>
  <si>
    <t>:44</t>
  </si>
  <si>
    <t>:45</t>
  </si>
  <si>
    <t>:46</t>
  </si>
  <si>
    <t>:47</t>
  </si>
  <si>
    <t>:48</t>
  </si>
  <si>
    <t>:49</t>
  </si>
  <si>
    <t>:50</t>
  </si>
  <si>
    <t>:51</t>
  </si>
  <si>
    <t>:52</t>
  </si>
  <si>
    <t>:53</t>
  </si>
  <si>
    <t>:54</t>
  </si>
  <si>
    <t>:55</t>
  </si>
  <si>
    <t>:56</t>
  </si>
  <si>
    <t>:57</t>
  </si>
  <si>
    <t>:58</t>
  </si>
  <si>
    <t>:59</t>
  </si>
  <si>
    <t>Bundesamt für Bevölkerungsschutz
und Katastrophenwarnung civil warning and weather bits.</t>
  </si>
  <si>
    <t>Abnormal transmitter operation</t>
  </si>
  <si>
    <t>Summer time announcement</t>
  </si>
  <si>
    <t>CEST bit</t>
  </si>
  <si>
    <t>CET bit</t>
  </si>
  <si>
    <t>Leap second announcement</t>
  </si>
  <si>
    <t>Start of encoded time</t>
  </si>
  <si>
    <t>Start of minute</t>
  </si>
  <si>
    <t>Parity bit for minutes</t>
  </si>
  <si>
    <t>Hours (0-23)</t>
  </si>
  <si>
    <t>Parity bit for hours</t>
  </si>
  <si>
    <t>Day of month (1-31)</t>
  </si>
  <si>
    <t>Minutes (0-59)</t>
  </si>
  <si>
    <t>Day of week (Monday=1, Sunday=7)</t>
  </si>
  <si>
    <t>Month (Junuary=1, December=12)</t>
  </si>
  <si>
    <t>Year within century (0-99)</t>
  </si>
  <si>
    <t>Parity bit for date</t>
  </si>
  <si>
    <t>Minute mark (no transmission)</t>
  </si>
  <si>
    <t>1 1 1 0 0 0 0 0 0     8416.53509 ms</t>
  </si>
  <si>
    <t>0 1 1 0 0 0 0 0 0     8506.42440 ms</t>
  </si>
  <si>
    <t>1 1 1 0 0 0 0 0 0     9410.87999 ms</t>
  </si>
  <si>
    <t>0 0 1 0 0 0 0 0 0     9606.97260 ms</t>
  </si>
  <si>
    <t>1 1 1 0 0 0 0 0 0    10409.72956 ms</t>
  </si>
  <si>
    <t>0 1 1 0 0 0 0 0 0    10506.94701 ms</t>
  </si>
  <si>
    <t>1 1 1 0 0 0 0 0 0    11408.11925 ms</t>
  </si>
  <si>
    <t>0 1 1 0 0 0 0 0 0    11505.66593 ms</t>
  </si>
  <si>
    <t>1 1 1 0 0 0 0 0 0    12412.53773 ms</t>
  </si>
  <si>
    <t>0 0 1 0 0 0 0 0 0    12606.91153 ms</t>
  </si>
  <si>
    <t>1 1 1 0 0 0 0 0 0    13413.35687 ms</t>
  </si>
  <si>
    <t>0 1 1 0 0 0 0 0 0    13507.81762 ms</t>
  </si>
  <si>
    <t>1 1 1 0 0 0 0 0 0    14416.62034 ms</t>
  </si>
  <si>
    <t>0 1 1 0 0 0 0 0 0    14507.73480 ms</t>
  </si>
  <si>
    <t>1 1 1 0 0 0 0 0 0    15409.88859 ms</t>
  </si>
  <si>
    <t>0 0 1 0 0 0 0 0 0    15602.11915 ms</t>
  </si>
  <si>
    <t>1 1 1 0 0 0 0 0 0    16411.74339 ms</t>
  </si>
  <si>
    <t>0 0 1 0 0 0 0 0 0    16601.28278 ms</t>
  </si>
  <si>
    <t>1 1 1 0 0 0 0 0 0    17411.81975 ms</t>
  </si>
  <si>
    <t>0 0 1 0 0 0 0 0 0    17601.90112 ms</t>
  </si>
  <si>
    <t>1 1 1 0 0 0 0 0 0    18409.60244 ms</t>
  </si>
  <si>
    <t>0 0 1 0 0 0 0 0 0    18604.48158 ms</t>
  </si>
  <si>
    <t>1 1 1 0 0 0 0 0 0    19415.78922 ms</t>
  </si>
  <si>
    <t>0 1 1 0 0 0 0 0 0    19504.81059 ms</t>
  </si>
  <si>
    <t>1 1 1 0 0 0 0 0 0    20415.81558 ms</t>
  </si>
  <si>
    <t>0 1 1 0 0 0 0 0 0    20507.40964 ms</t>
  </si>
  <si>
    <t>1 1 1 0 0 0 0 0 0    21414.51530 ms</t>
  </si>
  <si>
    <t>0 1 1 0 0 0 0 0 0    21504.40487 ms</t>
  </si>
  <si>
    <t>1 1 1 0 0 0 0 0 0    22415.59787 ms</t>
  </si>
  <si>
    <t>0 0 1 0 0 0 0 0 0    22599.88162 ms</t>
  </si>
  <si>
    <t>1 1 1 0 0 0 0 0 0    23414.60396 ms</t>
  </si>
  <si>
    <t>0 1 1 0 0 0 0 0 0    23504.56446 ms</t>
  </si>
  <si>
    <t>1 1 1 0 0 0 0 0 0    24412.62442 ms</t>
  </si>
  <si>
    <t>0 1 1 0 0 0 0 0 0    24504.82378 ms</t>
  </si>
  <si>
    <t>1 1 1 0 0 0 0 0 0    25410.82469 ms</t>
  </si>
  <si>
    <t>0 0 1 0 0 0 0 0 0    25600.05206 ms</t>
  </si>
  <si>
    <t>1 1 1 0 0 0 0 0 0    26417.90104 ms</t>
  </si>
  <si>
    <t>0 1 1 0 0 0 0 0 0    26506.13445 ms</t>
  </si>
  <si>
    <t>1 1 1 0 0 0 0 0 0    27414.30934 ms</t>
  </si>
  <si>
    <t>0 1 1 0 0 0 0 0 0    27507.33158 ms</t>
  </si>
  <si>
    <t>1 1 1 0 0 0 0 0 0    28417.63158 ms</t>
  </si>
  <si>
    <t>0 1 1 0 0 0 0 0 0    28606.88466 ms</t>
  </si>
  <si>
    <t>1 1 1 0 0 0 0 0 0    29412.08879 ms</t>
  </si>
  <si>
    <t>0 1 1 0 0 0 0 0 0    29505.28061 ms</t>
  </si>
  <si>
    <t>1 1 1 0 0 0 0 0 0    30415.61355 ms</t>
  </si>
  <si>
    <t>0 1 1 0 0 0 0 0 0    30505.42330 ms</t>
  </si>
  <si>
    <t>1 1 1 0 0 0 0 0 0    31410.76013 ms</t>
  </si>
  <si>
    <t>0 1 1 0 0 0 0 0 0    31508.47938 ms</t>
  </si>
  <si>
    <t>1 1 1 0 0 0 0 0 0    32416.04544 ms</t>
  </si>
  <si>
    <t>0 1 1 0 0 0 0 0 0    32602.78078 ms</t>
  </si>
  <si>
    <t>1 1 1 0 0 0 0 0 0    33409.42868 ms</t>
  </si>
  <si>
    <t>0 1 1 0 0 0 0 0 0    33506.87336 ms</t>
  </si>
  <si>
    <t>1 1 1 0 0 0 0 0 0    34416.76350 ms</t>
  </si>
  <si>
    <t>0 1 1 0 0 0 0 0 0    34507.26182 ms</t>
  </si>
  <si>
    <t>1 1 1 0 0 0 0 0 0    35413.41920 ms</t>
  </si>
  <si>
    <t>0 1 1 0 0 0 0 0 0    35507.59860 ms</t>
  </si>
  <si>
    <t>1 1 1 0 0 0 0 0 0    36412.58461 ms</t>
  </si>
  <si>
    <t>0 0 1 0 0 0 0 0 0    36607.28515 ms</t>
  </si>
  <si>
    <t>1 1 1 0 0 0 0 0 0    37412.79020 ms</t>
  </si>
  <si>
    <t>0 1 1 0 0 0 0 0 0    37506.37647 ms</t>
  </si>
  <si>
    <t>1 1 1 0 0 0 0 0 0    38414.68335 ms</t>
  </si>
  <si>
    <t>0 0 1 0 0 0 0 0 0    38602.50950 ms</t>
  </si>
  <si>
    <t>1 1 1 0 0 0 0 0 0    39412.98482 ms</t>
  </si>
  <si>
    <t>0 1 1 0 0 0 0 0 0    39608.47374 ms</t>
  </si>
  <si>
    <t>1 1 1 0 0 0 0 0 0    40411.07808 ms</t>
  </si>
  <si>
    <t>0 1 1 0 0 0 0 0 0    40503.44868 ms</t>
  </si>
  <si>
    <t>1 1 1 0 0 0 0 0 0    41414.51199 ms</t>
  </si>
  <si>
    <t>0 0 1 0 0 0 0 0 0    41603.81790 ms</t>
  </si>
  <si>
    <t>1 1 1 0 0 0 0 0 0    42411.98859 ms</t>
  </si>
  <si>
    <t>0 1 1 0 0 0 0 0 0    42504.74114 ms</t>
  </si>
  <si>
    <t>1 1 1 0 0 0 0 0 0    43409.60246 ms</t>
  </si>
  <si>
    <t>0 0 1 0 0 0 0 0 0    43603.52495 ms</t>
  </si>
  <si>
    <t>1 1 1 0 0 0 0 0 0    44410.60012 ms</t>
  </si>
  <si>
    <t>0 1 1 0 0 0 0 0 0    44508.24911 ms</t>
  </si>
  <si>
    <t>1 1 1 0 0 0 0 0 0    45415.97966 ms</t>
  </si>
  <si>
    <t>0 1 1 0 0 0 0 0 0    45502.62891 ms</t>
  </si>
  <si>
    <t>1 1 1 0 0 0 0 0 0    46410.38667 ms</t>
  </si>
  <si>
    <t>0 1 1 0 0 0 0 0 0    46505.23869 ms</t>
  </si>
  <si>
    <t>1 1 1 0 0 0 0 0 0    47415.12294 ms</t>
  </si>
  <si>
    <t>0 1 1 0 0 0 0 0 0    47504.31203 ms</t>
  </si>
  <si>
    <t>1 1 1 0 0 0 0 0 0    48411.27513 ms</t>
  </si>
  <si>
    <t>0 1 1 0 0 0 0 0 0    48603.07266 ms</t>
  </si>
  <si>
    <t>1 1 1 0 0 0 0 0 0    49409.61938 ms</t>
  </si>
  <si>
    <t>0 1 1 0 0 0 0 0 0    49505.74470 ms</t>
  </si>
  <si>
    <t>1 1 1 0 0 0 0 0 0    50411.19757 ms</t>
  </si>
  <si>
    <t>0 1 1 0 0 0 0 0 0    50505.94627 ms</t>
  </si>
  <si>
    <t>1 1 1 0 0 0 0 0 0    51412.42953 ms</t>
  </si>
  <si>
    <t>0 1 1 0 0 0 0 0 0    51503.34179 ms</t>
  </si>
  <si>
    <t>1 1 1 0 0 0 0 0 0    52412.19953 ms</t>
  </si>
  <si>
    <t>0 1 1 0 0 0 0 0 0    52604.17997 ms</t>
  </si>
  <si>
    <t>1 1 1 0 0 0 0 0 0    53411.11063 ms</t>
  </si>
  <si>
    <t>0 1 1 0 0 0 0 0 0    53508.22833 ms</t>
  </si>
  <si>
    <t>1 1 1 0 0 0 0 0 0    54415.63883 ms</t>
  </si>
  <si>
    <t>0 1 1 0 0 0 0 0 0    54505.06983 ms</t>
  </si>
  <si>
    <t>1 1 1 0 0 0 0 0 0    55410.74412 ms</t>
  </si>
  <si>
    <t>0 1 1 0 0 0 0 0 0    55504.73368 ms</t>
  </si>
  <si>
    <t>1 1 1 0 0 0 0 0 0    56413.42473 ms</t>
  </si>
  <si>
    <t>0 1 1 0 0 0 0 0 0    56504.40834 ms</t>
  </si>
  <si>
    <t>1 1 1 0 0 0 0 0 0    57416.47699 ms</t>
  </si>
  <si>
    <t>0 0 1 0 0 0 0 0 0    57603.88238 ms</t>
  </si>
  <si>
    <t>1 1 1 0 0 0 0 0 0    58410.03573 ms</t>
  </si>
  <si>
    <t>0 0 1 0 0 0 0 0 0    58602.04190 ms</t>
  </si>
  <si>
    <t>1 1 1 0 0 0 0 0 0    59412.00920 ms</t>
  </si>
  <si>
    <t>0 0 1 0 0 0 0 0 0    59603.95935 ms</t>
  </si>
  <si>
    <t>1 1 1 0 0 0 0 0 0    60415.08350 ms</t>
  </si>
  <si>
    <t>0 1 1 0 0 0 0 0 0    60504.99266 ms</t>
  </si>
  <si>
    <t>1 1 1 0 0 0 0 0 0    61409.73421 ms</t>
  </si>
  <si>
    <t>0 1 1 0 0 0 0 0 0    61508.26582 ms</t>
  </si>
  <si>
    <t>1 1 1 0 0 0 0 0 0    62408.25061 ms</t>
  </si>
  <si>
    <t>0 1 1 0 0 0 0 0 0    62606.93558 ms</t>
  </si>
  <si>
    <t>1 1 1 0 0 0 0 0 0    63416.36916 ms</t>
  </si>
  <si>
    <t>0 1 1 0 0 0 0 0 0    63507.27450 ms</t>
  </si>
  <si>
    <t>1 1 1 0 0 0 0 0 0    64415.17233 ms</t>
  </si>
  <si>
    <t>0 1 1 0 0 0 0 0 0    64509.08096 ms</t>
  </si>
  <si>
    <t>1 1 1 0 0 0 0 0 0    65414.34857 ms</t>
  </si>
  <si>
    <t>0 1 1 0 0 0 0 0 0    65509.36495 ms</t>
  </si>
  <si>
    <t>1 1 1 0 0 0 0 0 0    66414.71985 ms</t>
  </si>
  <si>
    <t>0 1 1 0 0 0 0 0 0    66500.48195 ms</t>
  </si>
  <si>
    <t>0 1 1 0 0 0 0 0 0     8403.87185 ms</t>
  </si>
  <si>
    <t>0 0 1 0 0 0 0 0 0     8915.78745 ms</t>
  </si>
  <si>
    <t>0 1 1 0 0 0 0 0 0     9404.05309 ms</t>
  </si>
  <si>
    <t>1 0 1 0 0 0 0 0 0     9521.29280 ms</t>
  </si>
  <si>
    <t>0 1 1 0 0 0 0 0 0    10403.30498 ms</t>
  </si>
  <si>
    <t>0 0 1 0 0 0 0 0 0    10519.87661 ms</t>
  </si>
  <si>
    <t>0 1 1 0 0 0 0 0 0    11404.31966 ms</t>
  </si>
  <si>
    <t>0 0 1 0 0 0 0 0 0    11521.92692 ms</t>
  </si>
  <si>
    <t>0 1 1 0 0 0 0 0 0    12403.73795 ms</t>
  </si>
  <si>
    <t>1 0 1 0 0 0 0 0 0    12524.21140 ms</t>
  </si>
  <si>
    <t>0 1 1 0 0 0 0 0 0    13404.07834 ms</t>
  </si>
  <si>
    <t>0 0 1 0 0 0 0 0 0    13523.63912 ms</t>
  </si>
  <si>
    <t>0 1 1 0 0 0 0 0 0    14405.51386 ms</t>
  </si>
  <si>
    <t>0 0 1 0 0 0 0 0 0    14521.41579 ms</t>
  </si>
  <si>
    <t>0 1 1 0 0 0 0 0 0    15403.40349 ms</t>
  </si>
  <si>
    <t>1 0 1 0 0 0 0 0 0    15523.63599 ms</t>
  </si>
  <si>
    <t>0 1 1 0 0 0 0 0 0    16403.53274 ms</t>
  </si>
  <si>
    <t>1 0 1 0 0 0 0 0 0    16524.21878 ms</t>
  </si>
  <si>
    <t>0 1 1 0 0 0 0 0 0    17403.79082 ms</t>
  </si>
  <si>
    <t>1 0 1 0 0 0 0 0 0    17523.24484 ms</t>
  </si>
  <si>
    <t>0 1 1 0 0 0 0 0 0    18404.13745 ms</t>
  </si>
  <si>
    <t>1 0 1 0 0 0 0 0 0    18523.80126 ms</t>
  </si>
  <si>
    <t>0 1 1 0 0 0 0 0 0    19404.40239 ms</t>
  </si>
  <si>
    <t>0 0 1 0 0 0 0 0 0    19524.40122 ms</t>
  </si>
  <si>
    <t>0 1 1 0 0 0 0 0 0    20403.66107 ms</t>
  </si>
  <si>
    <t>0 0 1 0 0 0 0 0 0    20526.63417 ms</t>
  </si>
  <si>
    <t>0 1 1 0 0 0 0 0 0    21403.50552 ms</t>
  </si>
  <si>
    <t>0 0 1 0 0 0 0 0 0    21522.42994 ms</t>
  </si>
  <si>
    <t>0 1 1 0 0 0 0 0 0    22404.34025 ms</t>
  </si>
  <si>
    <t>1 0 1 0 0 0 0 0 0    22527.56826 ms</t>
  </si>
  <si>
    <t>0 1 1 0 0 0 0 0 0    23405.53151 ms</t>
  </si>
  <si>
    <t>0 0 1 0 0 0 0 0 0    23526.04040 ms</t>
  </si>
  <si>
    <t>0 1 1 0 0 0 0 0 0    24404.73271 ms</t>
  </si>
  <si>
    <t>0 0 1 0 0 0 0 0 0    24522.63352 ms</t>
  </si>
  <si>
    <t>0 1 1 0 0 0 0 0 0    25404.53240 ms</t>
  </si>
  <si>
    <t>1 0 1 0 0 0 0 0 0    25524.68512 ms</t>
  </si>
  <si>
    <t>0 1 1 0 0 0 0 0 0    26404.11237 ms</t>
  </si>
  <si>
    <t>0 0 1 0 0 0 0 0 0    26521.25572 ms</t>
  </si>
  <si>
    <t>0 1 1 0 0 0 0 0 0    27404.78847 ms</t>
  </si>
  <si>
    <t>0 0 1 0 0 0 0 0 0    27523.53910 ms</t>
  </si>
  <si>
    <t>0 1 1 0 0 0 0 0 0    28403.29960 ms</t>
  </si>
  <si>
    <t>0 0 1 0 0 0 0 0 0    28621.38617 ms</t>
  </si>
  <si>
    <t>0 1 1 0 0 0 0 0 0    29404.98603 ms</t>
  </si>
  <si>
    <t>0 0 1 0 0 0 0 0 0    29519.18318 ms</t>
  </si>
  <si>
    <t>0 1 1 0 0 0 0 0 0    30403.99053 ms</t>
  </si>
  <si>
    <t>0 0 1 0 0 0 0 0 0    30520.56886 ms</t>
  </si>
  <si>
    <t>0 1 1 0 0 0 0 0 0    31402.73757 ms</t>
  </si>
  <si>
    <t>0 0 1 0 0 0 0 0 0    31624.19593 ms</t>
  </si>
  <si>
    <t>0 1 1 0 0 0 0 0 0    32404.04370 ms</t>
  </si>
  <si>
    <t>0 0 1 0 0 0 0 0 0    32625.24932 ms</t>
  </si>
  <si>
    <t>0 1 1 0 0 0 0 0 0    33404.52206 ms</t>
  </si>
  <si>
    <t>0 0 1 0 0 0 0 0 0    33621.15473 ms</t>
  </si>
  <si>
    <t>0 1 1 0 0 0 0 0 0    34402.98641 ms</t>
  </si>
  <si>
    <t>0 0 1 0 0 0 0 0 0    34525.79122 ms</t>
  </si>
  <si>
    <t>0 1 1 0 0 0 0 0 0    35402.78801 ms</t>
  </si>
  <si>
    <t>0 0 1 0 0 0 0 0 0    35520.29223 ms</t>
  </si>
  <si>
    <t>0 1 1 0 0 0 0 0 0    36402.42748 ms</t>
  </si>
  <si>
    <t>1 0 1 0 0 0 0 0 0    36524.10908 ms</t>
  </si>
  <si>
    <t>0 1 1 0 0 0 0 0 0    37403.27151 ms</t>
  </si>
  <si>
    <t>0 0 1 0 0 0 0 0 0    37523.63313 ms</t>
  </si>
  <si>
    <t>0 1 1 0 0 0 0 0 0    38403.79993 ms</t>
  </si>
  <si>
    <t>1 0 1 0 0 0 0 0 0    38522.32689 ms</t>
  </si>
  <si>
    <t>0 1 1 0 0 0 0 0 0    39404.28279 ms</t>
  </si>
  <si>
    <t>0 0 1 0 0 0 0 0 0    39622.42251 ms</t>
  </si>
  <si>
    <t>0 1 1 0 0 0 0 0 0    40403.26730 ms</t>
  </si>
  <si>
    <t>0 0 1 0 0 0 0 0 0    40524.32520 ms</t>
  </si>
  <si>
    <t>0 1 1 0 0 0 0 0 0    41404.08546 ms</t>
  </si>
  <si>
    <t>1 0 1 0 0 0 0 0 0    41524.47723 ms</t>
  </si>
  <si>
    <t>0 1 1 0 0 0 0 0 0    42404.74387 ms</t>
  </si>
  <si>
    <t>0 0 1 0 0 0 0 0 0    42521.08473 ms</t>
  </si>
  <si>
    <t>0 1 1 0 0 0 0 0 0    43404.07292 ms</t>
  </si>
  <si>
    <t>1 0 1 0 0 0 0 0 0    43524.73613 ms</t>
  </si>
  <si>
    <t>0 1 1 0 0 0 0 0 0    44403.74363 ms</t>
  </si>
  <si>
    <t>0 0 1 0 0 0 0 0 0    44623.48674 ms</t>
  </si>
  <si>
    <t>0 1 1 0 0 0 0 0 0    45403.56600 ms</t>
  </si>
  <si>
    <t>0 0 1 0 0 0 0 0 0    45525.97427 ms</t>
  </si>
  <si>
    <t>0 1 1 0 0 0 0 0 0    46404.52919 ms</t>
  </si>
  <si>
    <t>0 0 1 0 0 0 0 0 0    46520.74478 ms</t>
  </si>
  <si>
    <t>0 1 1 0 0 0 0 0 0    47404.55663 ms</t>
  </si>
  <si>
    <t>0 0 1 0 0 0 0 0 0    47526.78751 ms</t>
  </si>
  <si>
    <t>0 1 1 0 0 0 0 0 0    48402.42419 ms</t>
  </si>
  <si>
    <t>0 0 1 0 0 0 0 0 0    48622.75960 ms</t>
  </si>
  <si>
    <t>0 1 1 0 0 0 0 0 0    49403.31116 ms</t>
  </si>
  <si>
    <t>0 0 1 0 0 0 0 0 0    49522.59521 ms</t>
  </si>
  <si>
    <t>0 1 1 0 0 0 0 0 0    50403.04044 ms</t>
  </si>
  <si>
    <t>0 0 1 0 0 0 0 0 0    50619.95766 ms</t>
  </si>
  <si>
    <t>0 1 1 0 0 0 0 0 0    51403.34427 ms</t>
  </si>
  <si>
    <t>0 0 1 0 0 0 0 0 0    51522.63615 ms</t>
  </si>
  <si>
    <t>0 1 1 0 0 0 0 0 0    52403.66275 ms</t>
  </si>
  <si>
    <t>0 0 1 0 0 0 0 0 0    52627.44613 ms</t>
  </si>
  <si>
    <t>0 1 1 0 0 0 0 0 0    53406.61742 ms</t>
  </si>
  <si>
    <t>0 0 1 0 0 0 0 0 0    53523.92594 ms</t>
  </si>
  <si>
    <t>0 1 1 0 0 0 0 0 0    54404.01701 ms</t>
  </si>
  <si>
    <t>0 0 1 0 0 0 0 0 0    54520.64675 ms</t>
  </si>
  <si>
    <t>0 1 1 0 0 0 0 0 0    55404.03588 ms</t>
  </si>
  <si>
    <t>0 0 1 0 0 0 0 0 0    55522.79830 ms</t>
  </si>
  <si>
    <t>0 1 1 0 0 0 0 0 0    56404.53851 ms</t>
  </si>
  <si>
    <t>0 0 1 0 0 0 0 0 0    56620.90784 ms</t>
  </si>
  <si>
    <t>0 1 1 0 0 0 0 0 0    57403.61524 ms</t>
  </si>
  <si>
    <t>1 0 1 0 0 0 0 0 0    57523.32185 ms</t>
  </si>
  <si>
    <t>0 1 1 0 0 0 0 0 0    58404.59686 ms</t>
  </si>
  <si>
    <t>1 0 1 0 0 0 0 0 0    58523.28222 ms</t>
  </si>
  <si>
    <t>0 1 1 0 0 0 0 0 0    59402.87444 ms</t>
  </si>
  <si>
    <t>1 0 1 0 0 0 0 0 0    59526.17809 ms</t>
  </si>
  <si>
    <t>0 1 1 0 0 0 0 0 0    60403.17447 ms</t>
  </si>
  <si>
    <t>0 0 1 0 0 0 0 0 0    60523.73041 ms</t>
  </si>
  <si>
    <t>0 1 1 0 0 0 0 0 0    61403.23465 ms</t>
  </si>
  <si>
    <t>0 0 1 0 0 0 0 0 0    61620.62223 ms</t>
  </si>
  <si>
    <t>0 1 1 0 0 0 0 0 0    62404.82368 ms</t>
  </si>
  <si>
    <t>0 0 1 0 0 0 0 0 0    62621.93731 ms</t>
  </si>
  <si>
    <t>0 1 1 0 0 0 0 0 0    63404.00917 ms</t>
  </si>
  <si>
    <t>0 0 1 0 0 0 0 0 0    63720.75587 ms</t>
  </si>
  <si>
    <t>0 1 1 0 0 0 0 0 0    64404.48939 ms</t>
  </si>
  <si>
    <t>0 0 1 0 0 0 0 0 0    64621.49705 ms</t>
  </si>
  <si>
    <t>0 1 1 0 0 0 0 0 0    65404.09733 ms</t>
  </si>
  <si>
    <t>0 0 1 0 0 0 0 0 0    65723.37542 ms</t>
  </si>
  <si>
    <t>0 1 1 0 0 0 0 0 0    66403.27600 ms</t>
  </si>
  <si>
    <t>0 0 1 0 0 0 0 0 0    66716.58800 ms</t>
  </si>
  <si>
    <t>0 1 1 0 0 0 0 0 0    67404.51864 ms</t>
  </si>
  <si>
    <t>0 0 1 0 0 0 0 0 0    67522.30132 ms</t>
  </si>
  <si>
    <t>Unused</t>
  </si>
  <si>
    <t>Hour (0-23) [first bit]</t>
  </si>
  <si>
    <t>Minute (0-59) [first bit]</t>
  </si>
  <si>
    <t>Day of week (Sunday=0, Saturday=6) [first bit]</t>
  </si>
  <si>
    <t>Day of month (1-31) [first bit]</t>
  </si>
  <si>
    <t>Month (Junuary=1, December=12) [first bit]</t>
  </si>
  <si>
    <t>Year (0-99) [first bit]</t>
  </si>
  <si>
    <t>Difference between atomic and astronomical time [second bits]</t>
  </si>
  <si>
    <t>Minute marker [first bits: 01111110]</t>
  </si>
  <si>
    <t>Summer time warning [second bit]</t>
  </si>
  <si>
    <t>Parity bit for year [second bit]</t>
  </si>
  <si>
    <t>Parity bit for day [second bit]</t>
  </si>
  <si>
    <t>Parity bit for DOW [second bit]</t>
  </si>
  <si>
    <t>Parity bit for time [second bit]</t>
  </si>
  <si>
    <t>Summer time in effect [second bit]</t>
  </si>
  <si>
    <t>Bits</t>
  </si>
  <si>
    <t>Parity bit</t>
  </si>
  <si>
    <t>Number of '1's</t>
  </si>
  <si>
    <t>Year (17A-24A)</t>
  </si>
  <si>
    <t>0 0 0 1 0 0 1 1</t>
  </si>
  <si>
    <t>Day (25A-35A)</t>
  </si>
  <si>
    <t>D.O.W. (36A-38A)</t>
  </si>
  <si>
    <t>Time (39A-51A)</t>
  </si>
  <si>
    <t>1 0 0 0 0 0 1 0 0 0 0</t>
  </si>
  <si>
    <t>1 0 0</t>
  </si>
  <si>
    <t>0 1 0 1 0 1 0 0 0 1 0 0 0</t>
  </si>
  <si>
    <t>Values</t>
  </si>
  <si>
    <t>Odd/Even</t>
  </si>
  <si>
    <t>Minutes (21-28)</t>
  </si>
  <si>
    <t>0 0 0 1 0 0 0</t>
  </si>
  <si>
    <t>Even</t>
  </si>
  <si>
    <t>Hours (29-25)</t>
  </si>
  <si>
    <t>0 1 1 0 1 0</t>
  </si>
  <si>
    <t>Date (36-58)</t>
  </si>
  <si>
    <t xml:space="preserve">0 0 0 0 1 0 0 0 1 0 0 0 0 1 1 1 0 0 1 0 0 0 </t>
  </si>
  <si>
    <t>Pulsewidth (ms)</t>
  </si>
  <si>
    <t>Pulse width (ms)</t>
  </si>
  <si>
    <t>DCF</t>
  </si>
  <si>
    <t>MSF</t>
  </si>
  <si>
    <t>Time</t>
  </si>
  <si>
    <t>MOD 1000</t>
  </si>
  <si>
    <t>Average</t>
  </si>
  <si>
    <t>Standard Deviation</t>
  </si>
  <si>
    <t>Error</t>
  </si>
  <si>
    <t>DCF (ms)</t>
  </si>
  <si>
    <t>MSF (ms)</t>
  </si>
  <si>
    <t>Difference (ms)</t>
  </si>
  <si>
    <t>Deviation range</t>
  </si>
  <si>
    <t>Median deviation</t>
  </si>
  <si>
    <t>Max deviation (early)</t>
  </si>
  <si>
    <t>Max deviation (late)</t>
  </si>
  <si>
    <t>Min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</si>
</sst>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MU Typewriter Text"/>
      <family val="3"/>
    </font>
    <font>
      <sz val="10"/>
      <color theme="1"/>
      <name val="CMU Typewriter Text"/>
      <family val="3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2" fillId="0" borderId="1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 applyFill="1"/>
    <xf numFmtId="0" fontId="2" fillId="0" borderId="1" xfId="0" applyFont="1" applyBorder="1" applyAlignment="1">
      <alignment horizontal="center"/>
    </xf>
    <xf numFmtId="165" fontId="3" fillId="0" borderId="1" xfId="0" applyNumberFormat="1" applyFont="1" applyBorder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/>
    </xf>
    <xf numFmtId="165" fontId="3" fillId="2" borderId="1" xfId="0" applyNumberFormat="1" applyFont="1" applyFill="1" applyBorder="1"/>
    <xf numFmtId="165" fontId="3" fillId="2" borderId="1" xfId="0" applyNumberFormat="1" applyFont="1" applyFill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164" fontId="3" fillId="2" borderId="2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164" fontId="3" fillId="0" borderId="2" xfId="0" applyNumberFormat="1" applyFont="1" applyBorder="1" applyAlignment="1">
      <alignment horizontal="right" vertical="center"/>
    </xf>
    <xf numFmtId="164" fontId="3" fillId="0" borderId="3" xfId="0" applyNumberFormat="1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right" vertical="center"/>
    </xf>
    <xf numFmtId="164" fontId="3" fillId="3" borderId="3" xfId="0" applyNumberFormat="1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right" vertical="center"/>
    </xf>
    <xf numFmtId="164" fontId="3" fillId="0" borderId="3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DCF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bg2">
                    <a:lumMod val="50000"/>
                  </a:schemeClr>
                </a:solidFill>
              </a:ln>
              <a:effectLst/>
            </c:spPr>
          </c:marker>
          <c:xVal>
            <c:strRef>
              <c:f>'Arrival times'!$A$3:$A$62</c:f>
              <c:strCache>
                <c:ptCount val="60"/>
                <c:pt idx="0">
                  <c:v>:00</c:v>
                </c:pt>
                <c:pt idx="1">
                  <c:v>:01</c:v>
                </c:pt>
                <c:pt idx="2">
                  <c:v>:02</c:v>
                </c:pt>
                <c:pt idx="3">
                  <c:v>:03</c:v>
                </c:pt>
                <c:pt idx="4">
                  <c:v>:04</c:v>
                </c:pt>
                <c:pt idx="5">
                  <c:v>:05</c:v>
                </c:pt>
                <c:pt idx="6">
                  <c:v>:06</c:v>
                </c:pt>
                <c:pt idx="7">
                  <c:v>:07</c:v>
                </c:pt>
                <c:pt idx="8">
                  <c:v>:08</c:v>
                </c:pt>
                <c:pt idx="9">
                  <c:v>:09</c:v>
                </c:pt>
                <c:pt idx="10">
                  <c:v>:10</c:v>
                </c:pt>
                <c:pt idx="11">
                  <c:v>:11</c:v>
                </c:pt>
                <c:pt idx="12">
                  <c:v>:12</c:v>
                </c:pt>
                <c:pt idx="13">
                  <c:v>:13</c:v>
                </c:pt>
                <c:pt idx="14">
                  <c:v>:14</c:v>
                </c:pt>
                <c:pt idx="15">
                  <c:v>:15</c:v>
                </c:pt>
                <c:pt idx="16">
                  <c:v>:16</c:v>
                </c:pt>
                <c:pt idx="17">
                  <c:v>:17</c:v>
                </c:pt>
                <c:pt idx="18">
                  <c:v>:18</c:v>
                </c:pt>
                <c:pt idx="19">
                  <c:v>:19</c:v>
                </c:pt>
                <c:pt idx="20">
                  <c:v>:20</c:v>
                </c:pt>
                <c:pt idx="21">
                  <c:v>:21</c:v>
                </c:pt>
                <c:pt idx="22">
                  <c:v>:22</c:v>
                </c:pt>
                <c:pt idx="23">
                  <c:v>:23</c:v>
                </c:pt>
                <c:pt idx="24">
                  <c:v>:24</c:v>
                </c:pt>
                <c:pt idx="25">
                  <c:v>:25</c:v>
                </c:pt>
                <c:pt idx="26">
                  <c:v>:26</c:v>
                </c:pt>
                <c:pt idx="27">
                  <c:v>:27</c:v>
                </c:pt>
                <c:pt idx="28">
                  <c:v>:28</c:v>
                </c:pt>
                <c:pt idx="29">
                  <c:v>:29</c:v>
                </c:pt>
                <c:pt idx="30">
                  <c:v>:30</c:v>
                </c:pt>
                <c:pt idx="31">
                  <c:v>:31</c:v>
                </c:pt>
                <c:pt idx="32">
                  <c:v>:32</c:v>
                </c:pt>
                <c:pt idx="33">
                  <c:v>:33</c:v>
                </c:pt>
                <c:pt idx="34">
                  <c:v>:34</c:v>
                </c:pt>
                <c:pt idx="35">
                  <c:v>:35</c:v>
                </c:pt>
                <c:pt idx="36">
                  <c:v>:36</c:v>
                </c:pt>
                <c:pt idx="37">
                  <c:v>:37</c:v>
                </c:pt>
                <c:pt idx="38">
                  <c:v>:38</c:v>
                </c:pt>
                <c:pt idx="39">
                  <c:v>:39</c:v>
                </c:pt>
                <c:pt idx="40">
                  <c:v>:40</c:v>
                </c:pt>
                <c:pt idx="41">
                  <c:v>:41</c:v>
                </c:pt>
                <c:pt idx="42">
                  <c:v>:42</c:v>
                </c:pt>
                <c:pt idx="43">
                  <c:v>:43</c:v>
                </c:pt>
                <c:pt idx="44">
                  <c:v>:44</c:v>
                </c:pt>
                <c:pt idx="45">
                  <c:v>:45</c:v>
                </c:pt>
                <c:pt idx="46">
                  <c:v>:46</c:v>
                </c:pt>
                <c:pt idx="47">
                  <c:v>:47</c:v>
                </c:pt>
                <c:pt idx="48">
                  <c:v>:48</c:v>
                </c:pt>
                <c:pt idx="49">
                  <c:v>:49</c:v>
                </c:pt>
                <c:pt idx="50">
                  <c:v>:50</c:v>
                </c:pt>
                <c:pt idx="51">
                  <c:v>:51</c:v>
                </c:pt>
                <c:pt idx="52">
                  <c:v>:52</c:v>
                </c:pt>
                <c:pt idx="53">
                  <c:v>:53</c:v>
                </c:pt>
                <c:pt idx="54">
                  <c:v>:54</c:v>
                </c:pt>
                <c:pt idx="55">
                  <c:v>:55</c:v>
                </c:pt>
                <c:pt idx="56">
                  <c:v>:56</c:v>
                </c:pt>
                <c:pt idx="57">
                  <c:v>:57</c:v>
                </c:pt>
                <c:pt idx="58">
                  <c:v>:58</c:v>
                </c:pt>
                <c:pt idx="59">
                  <c:v>:59</c:v>
                </c:pt>
              </c:strCache>
            </c:strRef>
          </c:xVal>
          <c:yVal>
            <c:numRef>
              <c:f>'Arrival times'!$D$3:$D$61</c:f>
              <c:numCache>
                <c:formatCode>0.00000</c:formatCode>
                <c:ptCount val="59"/>
                <c:pt idx="0">
                  <c:v>3.5398632203383045</c:v>
                </c:pt>
                <c:pt idx="1">
                  <c:v>-2.1152367796616431</c:v>
                </c:pt>
                <c:pt idx="2">
                  <c:v>-3.2656667796613306</c:v>
                </c:pt>
                <c:pt idx="3">
                  <c:v>-4.8759767796613573</c:v>
                </c:pt>
                <c:pt idx="4">
                  <c:v>-0.45749677966108493</c:v>
                </c:pt>
                <c:pt idx="5">
                  <c:v>0.36164322033852159</c:v>
                </c:pt>
                <c:pt idx="6">
                  <c:v>3.6251132203383918</c:v>
                </c:pt>
                <c:pt idx="7">
                  <c:v>-3.1066367796606187</c:v>
                </c:pt>
                <c:pt idx="8">
                  <c:v>-1.2518367796614598</c:v>
                </c:pt>
                <c:pt idx="9">
                  <c:v>-1.1754767796623469</c:v>
                </c:pt>
                <c:pt idx="10">
                  <c:v>-3.3927867796623445</c:v>
                </c:pt>
                <c:pt idx="11">
                  <c:v>2.7939932203376543</c:v>
                </c:pt>
                <c:pt idx="12">
                  <c:v>2.8203532203374948</c:v>
                </c:pt>
                <c:pt idx="13">
                  <c:v>1.5200732203380198</c:v>
                </c:pt>
                <c:pt idx="14">
                  <c:v>2.602643220340326</c:v>
                </c:pt>
                <c:pt idx="15">
                  <c:v>1.6087332203392748</c:v>
                </c:pt>
                <c:pt idx="16">
                  <c:v>-0.37080677966099529</c:v>
                </c:pt>
                <c:pt idx="17">
                  <c:v>-2.1705367796598125</c:v>
                </c:pt>
                <c:pt idx="18">
                  <c:v>4.905813220339553</c:v>
                </c:pt>
                <c:pt idx="19">
                  <c:v>1.3141132203386974</c:v>
                </c:pt>
                <c:pt idx="20">
                  <c:v>4.6363532203400268</c:v>
                </c:pt>
                <c:pt idx="21">
                  <c:v>-0.90643677965948655</c:v>
                </c:pt>
                <c:pt idx="22">
                  <c:v>2.6183232203371176</c:v>
                </c:pt>
                <c:pt idx="23">
                  <c:v>-2.2350967796623422</c:v>
                </c:pt>
                <c:pt idx="24">
                  <c:v>3.0502132203405949</c:v>
                </c:pt>
                <c:pt idx="25">
                  <c:v>-3.5665467796638382</c:v>
                </c:pt>
                <c:pt idx="26">
                  <c:v>3.7682732203398359</c:v>
                </c:pt>
                <c:pt idx="27">
                  <c:v>0.42397322033554019</c:v>
                </c:pt>
                <c:pt idx="28">
                  <c:v>-0.41061677966303023</c:v>
                </c:pt>
                <c:pt idx="29">
                  <c:v>-0.20502677965799876</c:v>
                </c:pt>
                <c:pt idx="30">
                  <c:v>1.688123220338241</c:v>
                </c:pt>
                <c:pt idx="31">
                  <c:v>-1.0406779663242105E-2</c:v>
                </c:pt>
                <c:pt idx="32">
                  <c:v>-1.9171467796617776</c:v>
                </c:pt>
                <c:pt idx="33">
                  <c:v>1.516763220337964</c:v>
                </c:pt>
                <c:pt idx="34">
                  <c:v>-1.0066367796602549</c:v>
                </c:pt>
                <c:pt idx="35">
                  <c:v>-3.3927667796592118</c:v>
                </c:pt>
                <c:pt idx="36">
                  <c:v>-2.3951067796583061</c:v>
                </c:pt>
                <c:pt idx="37">
                  <c:v>2.9844332203361432</c:v>
                </c:pt>
                <c:pt idx="38">
                  <c:v>-2.6085567796612281</c:v>
                </c:pt>
                <c:pt idx="39">
                  <c:v>2.1277132203400129</c:v>
                </c:pt>
                <c:pt idx="40">
                  <c:v>-1.7200967796592863</c:v>
                </c:pt>
                <c:pt idx="41">
                  <c:v>-3.3758467796646414</c:v>
                </c:pt>
                <c:pt idx="42">
                  <c:v>-1.7976567796644645</c:v>
                </c:pt>
                <c:pt idx="43">
                  <c:v>-0.56569677965984511</c:v>
                </c:pt>
                <c:pt idx="44">
                  <c:v>-0.79569677966304653</c:v>
                </c:pt>
                <c:pt idx="45">
                  <c:v>-1.8845967796582386</c:v>
                </c:pt>
                <c:pt idx="46">
                  <c:v>2.6436032203424134</c:v>
                </c:pt>
                <c:pt idx="47">
                  <c:v>-2.2511067796580733</c:v>
                </c:pt>
                <c:pt idx="48">
                  <c:v>0.42950322033772181</c:v>
                </c:pt>
                <c:pt idx="49">
                  <c:v>3.4817632203417475</c:v>
                </c:pt>
                <c:pt idx="50">
                  <c:v>-2.9594967796578544</c:v>
                </c:pt>
                <c:pt idx="51">
                  <c:v>-0.98602677966067631</c:v>
                </c:pt>
                <c:pt idx="52">
                  <c:v>2.0882732203395449</c:v>
                </c:pt>
                <c:pt idx="53">
                  <c:v>-3.2610167796587461</c:v>
                </c:pt>
                <c:pt idx="54">
                  <c:v>-4.7446167796583154</c:v>
                </c:pt>
                <c:pt idx="55">
                  <c:v>3.3739332203409163</c:v>
                </c:pt>
                <c:pt idx="56">
                  <c:v>2.1771032203401433</c:v>
                </c:pt>
                <c:pt idx="57">
                  <c:v>1.3533432203408324</c:v>
                </c:pt>
                <c:pt idx="58">
                  <c:v>1.7246232203329441</c:v>
                </c:pt>
              </c:numCache>
            </c:numRef>
          </c:yVal>
          <c:smooth val="0"/>
        </c:ser>
        <c:ser>
          <c:idx val="1"/>
          <c:order val="1"/>
          <c:tx>
            <c:v>MSF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strRef>
              <c:f>'Arrival times'!$A$3:$A$62</c:f>
              <c:strCache>
                <c:ptCount val="60"/>
                <c:pt idx="0">
                  <c:v>:00</c:v>
                </c:pt>
                <c:pt idx="1">
                  <c:v>:01</c:v>
                </c:pt>
                <c:pt idx="2">
                  <c:v>:02</c:v>
                </c:pt>
                <c:pt idx="3">
                  <c:v>:03</c:v>
                </c:pt>
                <c:pt idx="4">
                  <c:v>:04</c:v>
                </c:pt>
                <c:pt idx="5">
                  <c:v>:05</c:v>
                </c:pt>
                <c:pt idx="6">
                  <c:v>:06</c:v>
                </c:pt>
                <c:pt idx="7">
                  <c:v>:07</c:v>
                </c:pt>
                <c:pt idx="8">
                  <c:v>:08</c:v>
                </c:pt>
                <c:pt idx="9">
                  <c:v>:09</c:v>
                </c:pt>
                <c:pt idx="10">
                  <c:v>:10</c:v>
                </c:pt>
                <c:pt idx="11">
                  <c:v>:11</c:v>
                </c:pt>
                <c:pt idx="12">
                  <c:v>:12</c:v>
                </c:pt>
                <c:pt idx="13">
                  <c:v>:13</c:v>
                </c:pt>
                <c:pt idx="14">
                  <c:v>:14</c:v>
                </c:pt>
                <c:pt idx="15">
                  <c:v>:15</c:v>
                </c:pt>
                <c:pt idx="16">
                  <c:v>:16</c:v>
                </c:pt>
                <c:pt idx="17">
                  <c:v>:17</c:v>
                </c:pt>
                <c:pt idx="18">
                  <c:v>:18</c:v>
                </c:pt>
                <c:pt idx="19">
                  <c:v>:19</c:v>
                </c:pt>
                <c:pt idx="20">
                  <c:v>:20</c:v>
                </c:pt>
                <c:pt idx="21">
                  <c:v>:21</c:v>
                </c:pt>
                <c:pt idx="22">
                  <c:v>:22</c:v>
                </c:pt>
                <c:pt idx="23">
                  <c:v>:23</c:v>
                </c:pt>
                <c:pt idx="24">
                  <c:v>:24</c:v>
                </c:pt>
                <c:pt idx="25">
                  <c:v>:25</c:v>
                </c:pt>
                <c:pt idx="26">
                  <c:v>:26</c:v>
                </c:pt>
                <c:pt idx="27">
                  <c:v>:27</c:v>
                </c:pt>
                <c:pt idx="28">
                  <c:v>:28</c:v>
                </c:pt>
                <c:pt idx="29">
                  <c:v>:29</c:v>
                </c:pt>
                <c:pt idx="30">
                  <c:v>:30</c:v>
                </c:pt>
                <c:pt idx="31">
                  <c:v>:31</c:v>
                </c:pt>
                <c:pt idx="32">
                  <c:v>:32</c:v>
                </c:pt>
                <c:pt idx="33">
                  <c:v>:33</c:v>
                </c:pt>
                <c:pt idx="34">
                  <c:v>:34</c:v>
                </c:pt>
                <c:pt idx="35">
                  <c:v>:35</c:v>
                </c:pt>
                <c:pt idx="36">
                  <c:v>:36</c:v>
                </c:pt>
                <c:pt idx="37">
                  <c:v>:37</c:v>
                </c:pt>
                <c:pt idx="38">
                  <c:v>:38</c:v>
                </c:pt>
                <c:pt idx="39">
                  <c:v>:39</c:v>
                </c:pt>
                <c:pt idx="40">
                  <c:v>:40</c:v>
                </c:pt>
                <c:pt idx="41">
                  <c:v>:41</c:v>
                </c:pt>
                <c:pt idx="42">
                  <c:v>:42</c:v>
                </c:pt>
                <c:pt idx="43">
                  <c:v>:43</c:v>
                </c:pt>
                <c:pt idx="44">
                  <c:v>:44</c:v>
                </c:pt>
                <c:pt idx="45">
                  <c:v>:45</c:v>
                </c:pt>
                <c:pt idx="46">
                  <c:v>:46</c:v>
                </c:pt>
                <c:pt idx="47">
                  <c:v>:47</c:v>
                </c:pt>
                <c:pt idx="48">
                  <c:v>:48</c:v>
                </c:pt>
                <c:pt idx="49">
                  <c:v>:49</c:v>
                </c:pt>
                <c:pt idx="50">
                  <c:v>:50</c:v>
                </c:pt>
                <c:pt idx="51">
                  <c:v>:51</c:v>
                </c:pt>
                <c:pt idx="52">
                  <c:v>:52</c:v>
                </c:pt>
                <c:pt idx="53">
                  <c:v>:53</c:v>
                </c:pt>
                <c:pt idx="54">
                  <c:v>:54</c:v>
                </c:pt>
                <c:pt idx="55">
                  <c:v>:55</c:v>
                </c:pt>
                <c:pt idx="56">
                  <c:v>:56</c:v>
                </c:pt>
                <c:pt idx="57">
                  <c:v>:57</c:v>
                </c:pt>
                <c:pt idx="58">
                  <c:v>:58</c:v>
                </c:pt>
                <c:pt idx="59">
                  <c:v>:59</c:v>
                </c:pt>
              </c:strCache>
            </c:strRef>
          </c:xVal>
          <c:yVal>
            <c:numRef>
              <c:f>'Arrival times'!$G$3:$G$62</c:f>
              <c:numCache>
                <c:formatCode>0.00000</c:formatCode>
                <c:ptCount val="60"/>
                <c:pt idx="0">
                  <c:v>-7.4033999999926436E-2</c:v>
                </c:pt>
                <c:pt idx="1">
                  <c:v>0.10720599999996239</c:v>
                </c:pt>
                <c:pt idx="2">
                  <c:v>-0.64090399999867032</c:v>
                </c:pt>
                <c:pt idx="3">
                  <c:v>0.37377599999973654</c:v>
                </c:pt>
                <c:pt idx="4">
                  <c:v>-0.20793399999882922</c:v>
                </c:pt>
                <c:pt idx="5">
                  <c:v>0.13245600000055902</c:v>
                </c:pt>
                <c:pt idx="6">
                  <c:v>1.5679759999996463</c:v>
                </c:pt>
                <c:pt idx="7">
                  <c:v>-0.54239399999886473</c:v>
                </c:pt>
                <c:pt idx="8">
                  <c:v>-0.41314400000072737</c:v>
                </c:pt>
                <c:pt idx="9">
                  <c:v>-0.15506400000111853</c:v>
                </c:pt>
                <c:pt idx="10">
                  <c:v>0.19156599999888613</c:v>
                </c:pt>
                <c:pt idx="11">
                  <c:v>0.45650599999981978</c:v>
                </c:pt>
                <c:pt idx="12">
                  <c:v>-0.28481400000117674</c:v>
                </c:pt>
                <c:pt idx="13">
                  <c:v>-0.44036400000067033</c:v>
                </c:pt>
                <c:pt idx="14">
                  <c:v>0.39436600000163935</c:v>
                </c:pt>
                <c:pt idx="15">
                  <c:v>1.5856260000012412</c:v>
                </c:pt>
                <c:pt idx="16">
                  <c:v>0.78682600000075809</c:v>
                </c:pt>
                <c:pt idx="17">
                  <c:v>0.58651600000058579</c:v>
                </c:pt>
                <c:pt idx="18">
                  <c:v>0.16648599999945191</c:v>
                </c:pt>
                <c:pt idx="19">
                  <c:v>0.8425860000000398</c:v>
                </c:pt>
                <c:pt idx="20">
                  <c:v>-0.64628400000100328</c:v>
                </c:pt>
                <c:pt idx="21">
                  <c:v>1.0401460000005613</c:v>
                </c:pt>
                <c:pt idx="22">
                  <c:v>4.4645999999659125E-2</c:v>
                </c:pt>
                <c:pt idx="23">
                  <c:v>-1.2083139999983246</c:v>
                </c:pt>
                <c:pt idx="24">
                  <c:v>9.7815999998886127E-2</c:v>
                </c:pt>
                <c:pt idx="25">
                  <c:v>0.57617600000349967</c:v>
                </c:pt>
                <c:pt idx="26">
                  <c:v>-0.95947400000176231</c:v>
                </c:pt>
                <c:pt idx="27">
                  <c:v>-1.1578740000028915</c:v>
                </c:pt>
                <c:pt idx="28">
                  <c:v>-1.5184040000009986</c:v>
                </c:pt>
                <c:pt idx="29">
                  <c:v>-0.67437400000079606</c:v>
                </c:pt>
                <c:pt idx="30">
                  <c:v>-0.14595399999842584</c:v>
                </c:pt>
                <c:pt idx="31">
                  <c:v>0.33690599999800952</c:v>
                </c:pt>
                <c:pt idx="32">
                  <c:v>-0.6785839999999439</c:v>
                </c:pt>
                <c:pt idx="33">
                  <c:v>0.13957600000259163</c:v>
                </c:pt>
                <c:pt idx="34">
                  <c:v>0.79798599999895714</c:v>
                </c:pt>
                <c:pt idx="35">
                  <c:v>0.12703599999923654</c:v>
                </c:pt>
                <c:pt idx="36">
                  <c:v>-0.20225400000225591</c:v>
                </c:pt>
                <c:pt idx="37">
                  <c:v>-0.37988400000057254</c:v>
                </c:pt>
                <c:pt idx="38">
                  <c:v>0.58330600000164168</c:v>
                </c:pt>
                <c:pt idx="39">
                  <c:v>0.61074599999966495</c:v>
                </c:pt>
                <c:pt idx="40">
                  <c:v>-1.5216940000015597</c:v>
                </c:pt>
                <c:pt idx="41">
                  <c:v>-0.63472400000199514</c:v>
                </c:pt>
                <c:pt idx="42">
                  <c:v>-0.90544400000243286</c:v>
                </c:pt>
                <c:pt idx="43">
                  <c:v>-0.60161399999805099</c:v>
                </c:pt>
                <c:pt idx="44">
                  <c:v>-0.28313399999632338</c:v>
                </c:pt>
                <c:pt idx="45">
                  <c:v>2.6715360000028454</c:v>
                </c:pt>
                <c:pt idx="46">
                  <c:v>7.1126000003744139E-2</c:v>
                </c:pt>
                <c:pt idx="47">
                  <c:v>8.9996000003623067E-2</c:v>
                </c:pt>
                <c:pt idx="48">
                  <c:v>0.59262599999902932</c:v>
                </c:pt>
                <c:pt idx="49">
                  <c:v>-0.33064400000029082</c:v>
                </c:pt>
                <c:pt idx="50">
                  <c:v>0.65097599999836575</c:v>
                </c:pt>
                <c:pt idx="51">
                  <c:v>-1.0714439999998717</c:v>
                </c:pt>
                <c:pt idx="52">
                  <c:v>-0.77141400000135718</c:v>
                </c:pt>
                <c:pt idx="53">
                  <c:v>-0.71123400000095671</c:v>
                </c:pt>
                <c:pt idx="54">
                  <c:v>0.8777960000018652</c:v>
                </c:pt>
                <c:pt idx="55">
                  <c:v>6.3285999998072384E-2</c:v>
                </c:pt>
                <c:pt idx="56">
                  <c:v>0.5435060000029921</c:v>
                </c:pt>
                <c:pt idx="57">
                  <c:v>0.15144599999740649</c:v>
                </c:pt>
                <c:pt idx="58">
                  <c:v>-0.66988400000144566</c:v>
                </c:pt>
                <c:pt idx="59">
                  <c:v>0.57275599999530868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357280"/>
        <c:axId val="1324359456"/>
      </c:scatterChart>
      <c:valAx>
        <c:axId val="1324357280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Clock</a:t>
                </a:r>
                <a:r>
                  <a:rPr lang="en-GB" baseline="0"/>
                  <a:t> signal (s)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359456"/>
        <c:crosses val="autoZero"/>
        <c:crossBetween val="midCat"/>
      </c:valAx>
      <c:valAx>
        <c:axId val="132435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Arrival</a:t>
                </a:r>
                <a:r>
                  <a:rPr lang="en-GB" baseline="0"/>
                  <a:t> time deviation (ms)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357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DCF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bg2">
                    <a:lumMod val="50000"/>
                  </a:schemeClr>
                </a:solidFill>
              </a:ln>
              <a:effectLst/>
            </c:spPr>
          </c:marker>
          <c:xVal>
            <c:strRef>
              <c:f>'Arrival times'!$A$3:$A$62</c:f>
              <c:strCache>
                <c:ptCount val="60"/>
                <c:pt idx="0">
                  <c:v>:00</c:v>
                </c:pt>
                <c:pt idx="1">
                  <c:v>:01</c:v>
                </c:pt>
                <c:pt idx="2">
                  <c:v>:02</c:v>
                </c:pt>
                <c:pt idx="3">
                  <c:v>:03</c:v>
                </c:pt>
                <c:pt idx="4">
                  <c:v>:04</c:v>
                </c:pt>
                <c:pt idx="5">
                  <c:v>:05</c:v>
                </c:pt>
                <c:pt idx="6">
                  <c:v>:06</c:v>
                </c:pt>
                <c:pt idx="7">
                  <c:v>:07</c:v>
                </c:pt>
                <c:pt idx="8">
                  <c:v>:08</c:v>
                </c:pt>
                <c:pt idx="9">
                  <c:v>:09</c:v>
                </c:pt>
                <c:pt idx="10">
                  <c:v>:10</c:v>
                </c:pt>
                <c:pt idx="11">
                  <c:v>:11</c:v>
                </c:pt>
                <c:pt idx="12">
                  <c:v>:12</c:v>
                </c:pt>
                <c:pt idx="13">
                  <c:v>:13</c:v>
                </c:pt>
                <c:pt idx="14">
                  <c:v>:14</c:v>
                </c:pt>
                <c:pt idx="15">
                  <c:v>:15</c:v>
                </c:pt>
                <c:pt idx="16">
                  <c:v>:16</c:v>
                </c:pt>
                <c:pt idx="17">
                  <c:v>:17</c:v>
                </c:pt>
                <c:pt idx="18">
                  <c:v>:18</c:v>
                </c:pt>
                <c:pt idx="19">
                  <c:v>:19</c:v>
                </c:pt>
                <c:pt idx="20">
                  <c:v>:20</c:v>
                </c:pt>
                <c:pt idx="21">
                  <c:v>:21</c:v>
                </c:pt>
                <c:pt idx="22">
                  <c:v>:22</c:v>
                </c:pt>
                <c:pt idx="23">
                  <c:v>:23</c:v>
                </c:pt>
                <c:pt idx="24">
                  <c:v>:24</c:v>
                </c:pt>
                <c:pt idx="25">
                  <c:v>:25</c:v>
                </c:pt>
                <c:pt idx="26">
                  <c:v>:26</c:v>
                </c:pt>
                <c:pt idx="27">
                  <c:v>:27</c:v>
                </c:pt>
                <c:pt idx="28">
                  <c:v>:28</c:v>
                </c:pt>
                <c:pt idx="29">
                  <c:v>:29</c:v>
                </c:pt>
                <c:pt idx="30">
                  <c:v>:30</c:v>
                </c:pt>
                <c:pt idx="31">
                  <c:v>:31</c:v>
                </c:pt>
                <c:pt idx="32">
                  <c:v>:32</c:v>
                </c:pt>
                <c:pt idx="33">
                  <c:v>:33</c:v>
                </c:pt>
                <c:pt idx="34">
                  <c:v>:34</c:v>
                </c:pt>
                <c:pt idx="35">
                  <c:v>:35</c:v>
                </c:pt>
                <c:pt idx="36">
                  <c:v>:36</c:v>
                </c:pt>
                <c:pt idx="37">
                  <c:v>:37</c:v>
                </c:pt>
                <c:pt idx="38">
                  <c:v>:38</c:v>
                </c:pt>
                <c:pt idx="39">
                  <c:v>:39</c:v>
                </c:pt>
                <c:pt idx="40">
                  <c:v>:40</c:v>
                </c:pt>
                <c:pt idx="41">
                  <c:v>:41</c:v>
                </c:pt>
                <c:pt idx="42">
                  <c:v>:42</c:v>
                </c:pt>
                <c:pt idx="43">
                  <c:v>:43</c:v>
                </c:pt>
                <c:pt idx="44">
                  <c:v>:44</c:v>
                </c:pt>
                <c:pt idx="45">
                  <c:v>:45</c:v>
                </c:pt>
                <c:pt idx="46">
                  <c:v>:46</c:v>
                </c:pt>
                <c:pt idx="47">
                  <c:v>:47</c:v>
                </c:pt>
                <c:pt idx="48">
                  <c:v>:48</c:v>
                </c:pt>
                <c:pt idx="49">
                  <c:v>:49</c:v>
                </c:pt>
                <c:pt idx="50">
                  <c:v>:50</c:v>
                </c:pt>
                <c:pt idx="51">
                  <c:v>:51</c:v>
                </c:pt>
                <c:pt idx="52">
                  <c:v>:52</c:v>
                </c:pt>
                <c:pt idx="53">
                  <c:v>:53</c:v>
                </c:pt>
                <c:pt idx="54">
                  <c:v>:54</c:v>
                </c:pt>
                <c:pt idx="55">
                  <c:v>:55</c:v>
                </c:pt>
                <c:pt idx="56">
                  <c:v>:56</c:v>
                </c:pt>
                <c:pt idx="57">
                  <c:v>:57</c:v>
                </c:pt>
                <c:pt idx="58">
                  <c:v>:58</c:v>
                </c:pt>
                <c:pt idx="59">
                  <c:v>:59</c:v>
                </c:pt>
              </c:strCache>
            </c:strRef>
          </c:xVal>
          <c:yVal>
            <c:numRef>
              <c:f>'Arrival times'!$C$3:$C$61</c:f>
              <c:numCache>
                <c:formatCode>0.00000</c:formatCode>
                <c:ptCount val="59"/>
                <c:pt idx="0">
                  <c:v>416.5350899999994</c:v>
                </c:pt>
                <c:pt idx="1">
                  <c:v>410.87998999999945</c:v>
                </c:pt>
                <c:pt idx="2">
                  <c:v>409.72955999999976</c:v>
                </c:pt>
                <c:pt idx="3">
                  <c:v>408.11924999999974</c:v>
                </c:pt>
                <c:pt idx="4">
                  <c:v>412.53773000000001</c:v>
                </c:pt>
                <c:pt idx="5">
                  <c:v>413.35686999999962</c:v>
                </c:pt>
                <c:pt idx="6">
                  <c:v>416.62033999999949</c:v>
                </c:pt>
                <c:pt idx="7">
                  <c:v>409.88859000000048</c:v>
                </c:pt>
                <c:pt idx="8">
                  <c:v>411.74338999999964</c:v>
                </c:pt>
                <c:pt idx="9">
                  <c:v>411.81974999999875</c:v>
                </c:pt>
                <c:pt idx="10">
                  <c:v>409.60243999999875</c:v>
                </c:pt>
                <c:pt idx="11">
                  <c:v>415.78921999999875</c:v>
                </c:pt>
                <c:pt idx="12">
                  <c:v>415.81557999999859</c:v>
                </c:pt>
                <c:pt idx="13">
                  <c:v>414.51529999999912</c:v>
                </c:pt>
                <c:pt idx="14">
                  <c:v>415.59787000000142</c:v>
                </c:pt>
                <c:pt idx="15">
                  <c:v>414.60396000000037</c:v>
                </c:pt>
                <c:pt idx="16">
                  <c:v>412.6244200000001</c:v>
                </c:pt>
                <c:pt idx="17">
                  <c:v>410.82469000000128</c:v>
                </c:pt>
                <c:pt idx="18">
                  <c:v>417.90104000000065</c:v>
                </c:pt>
                <c:pt idx="19">
                  <c:v>414.30933999999979</c:v>
                </c:pt>
                <c:pt idx="20">
                  <c:v>417.63158000000112</c:v>
                </c:pt>
                <c:pt idx="21">
                  <c:v>412.08879000000161</c:v>
                </c:pt>
                <c:pt idx="22">
                  <c:v>415.61354999999821</c:v>
                </c:pt>
                <c:pt idx="23">
                  <c:v>410.76012999999875</c:v>
                </c:pt>
                <c:pt idx="24">
                  <c:v>416.04544000000169</c:v>
                </c:pt>
                <c:pt idx="25">
                  <c:v>409.42867999999726</c:v>
                </c:pt>
                <c:pt idx="26">
                  <c:v>416.76350000000093</c:v>
                </c:pt>
                <c:pt idx="27">
                  <c:v>413.41919999999664</c:v>
                </c:pt>
                <c:pt idx="28">
                  <c:v>412.58460999999807</c:v>
                </c:pt>
                <c:pt idx="29">
                  <c:v>412.7902000000031</c:v>
                </c:pt>
                <c:pt idx="30">
                  <c:v>414.68334999999934</c:v>
                </c:pt>
                <c:pt idx="31">
                  <c:v>412.98481999999785</c:v>
                </c:pt>
                <c:pt idx="32">
                  <c:v>411.07807999999932</c:v>
                </c:pt>
                <c:pt idx="33">
                  <c:v>414.51198999999906</c:v>
                </c:pt>
                <c:pt idx="34">
                  <c:v>411.98859000000084</c:v>
                </c:pt>
                <c:pt idx="35">
                  <c:v>409.60246000000188</c:v>
                </c:pt>
                <c:pt idx="36">
                  <c:v>410.60012000000279</c:v>
                </c:pt>
                <c:pt idx="37">
                  <c:v>415.97965999999724</c:v>
                </c:pt>
                <c:pt idx="38">
                  <c:v>410.38666999999987</c:v>
                </c:pt>
                <c:pt idx="39">
                  <c:v>415.12294000000111</c:v>
                </c:pt>
                <c:pt idx="40">
                  <c:v>411.27513000000181</c:v>
                </c:pt>
                <c:pt idx="41">
                  <c:v>409.61937999999645</c:v>
                </c:pt>
                <c:pt idx="42">
                  <c:v>411.19756999999663</c:v>
                </c:pt>
                <c:pt idx="43">
                  <c:v>412.42953000000125</c:v>
                </c:pt>
                <c:pt idx="44">
                  <c:v>412.19952999999805</c:v>
                </c:pt>
                <c:pt idx="45">
                  <c:v>411.11063000000286</c:v>
                </c:pt>
                <c:pt idx="46">
                  <c:v>415.63883000000351</c:v>
                </c:pt>
                <c:pt idx="47">
                  <c:v>410.74412000000302</c:v>
                </c:pt>
                <c:pt idx="48">
                  <c:v>413.42472999999882</c:v>
                </c:pt>
                <c:pt idx="49">
                  <c:v>416.47699000000284</c:v>
                </c:pt>
                <c:pt idx="50">
                  <c:v>410.03573000000324</c:v>
                </c:pt>
                <c:pt idx="51">
                  <c:v>412.00920000000042</c:v>
                </c:pt>
                <c:pt idx="52">
                  <c:v>415.08350000000064</c:v>
                </c:pt>
                <c:pt idx="53">
                  <c:v>409.73421000000235</c:v>
                </c:pt>
                <c:pt idx="54">
                  <c:v>408.25061000000278</c:v>
                </c:pt>
                <c:pt idx="55">
                  <c:v>416.36916000000201</c:v>
                </c:pt>
                <c:pt idx="56">
                  <c:v>415.17233000000124</c:v>
                </c:pt>
                <c:pt idx="57">
                  <c:v>414.34857000000193</c:v>
                </c:pt>
                <c:pt idx="58">
                  <c:v>414.71984999999404</c:v>
                </c:pt>
              </c:numCache>
            </c:numRef>
          </c:yVal>
          <c:smooth val="0"/>
        </c:ser>
        <c:ser>
          <c:idx val="1"/>
          <c:order val="1"/>
          <c:tx>
            <c:v>MSF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strRef>
              <c:f>'Arrival times'!$A$3:$A$62</c:f>
              <c:strCache>
                <c:ptCount val="60"/>
                <c:pt idx="0">
                  <c:v>:00</c:v>
                </c:pt>
                <c:pt idx="1">
                  <c:v>:01</c:v>
                </c:pt>
                <c:pt idx="2">
                  <c:v>:02</c:v>
                </c:pt>
                <c:pt idx="3">
                  <c:v>:03</c:v>
                </c:pt>
                <c:pt idx="4">
                  <c:v>:04</c:v>
                </c:pt>
                <c:pt idx="5">
                  <c:v>:05</c:v>
                </c:pt>
                <c:pt idx="6">
                  <c:v>:06</c:v>
                </c:pt>
                <c:pt idx="7">
                  <c:v>:07</c:v>
                </c:pt>
                <c:pt idx="8">
                  <c:v>:08</c:v>
                </c:pt>
                <c:pt idx="9">
                  <c:v>:09</c:v>
                </c:pt>
                <c:pt idx="10">
                  <c:v>:10</c:v>
                </c:pt>
                <c:pt idx="11">
                  <c:v>:11</c:v>
                </c:pt>
                <c:pt idx="12">
                  <c:v>:12</c:v>
                </c:pt>
                <c:pt idx="13">
                  <c:v>:13</c:v>
                </c:pt>
                <c:pt idx="14">
                  <c:v>:14</c:v>
                </c:pt>
                <c:pt idx="15">
                  <c:v>:15</c:v>
                </c:pt>
                <c:pt idx="16">
                  <c:v>:16</c:v>
                </c:pt>
                <c:pt idx="17">
                  <c:v>:17</c:v>
                </c:pt>
                <c:pt idx="18">
                  <c:v>:18</c:v>
                </c:pt>
                <c:pt idx="19">
                  <c:v>:19</c:v>
                </c:pt>
                <c:pt idx="20">
                  <c:v>:20</c:v>
                </c:pt>
                <c:pt idx="21">
                  <c:v>:21</c:v>
                </c:pt>
                <c:pt idx="22">
                  <c:v>:22</c:v>
                </c:pt>
                <c:pt idx="23">
                  <c:v>:23</c:v>
                </c:pt>
                <c:pt idx="24">
                  <c:v>:24</c:v>
                </c:pt>
                <c:pt idx="25">
                  <c:v>:25</c:v>
                </c:pt>
                <c:pt idx="26">
                  <c:v>:26</c:v>
                </c:pt>
                <c:pt idx="27">
                  <c:v>:27</c:v>
                </c:pt>
                <c:pt idx="28">
                  <c:v>:28</c:v>
                </c:pt>
                <c:pt idx="29">
                  <c:v>:29</c:v>
                </c:pt>
                <c:pt idx="30">
                  <c:v>:30</c:v>
                </c:pt>
                <c:pt idx="31">
                  <c:v>:31</c:v>
                </c:pt>
                <c:pt idx="32">
                  <c:v>:32</c:v>
                </c:pt>
                <c:pt idx="33">
                  <c:v>:33</c:v>
                </c:pt>
                <c:pt idx="34">
                  <c:v>:34</c:v>
                </c:pt>
                <c:pt idx="35">
                  <c:v>:35</c:v>
                </c:pt>
                <c:pt idx="36">
                  <c:v>:36</c:v>
                </c:pt>
                <c:pt idx="37">
                  <c:v>:37</c:v>
                </c:pt>
                <c:pt idx="38">
                  <c:v>:38</c:v>
                </c:pt>
                <c:pt idx="39">
                  <c:v>:39</c:v>
                </c:pt>
                <c:pt idx="40">
                  <c:v>:40</c:v>
                </c:pt>
                <c:pt idx="41">
                  <c:v>:41</c:v>
                </c:pt>
                <c:pt idx="42">
                  <c:v>:42</c:v>
                </c:pt>
                <c:pt idx="43">
                  <c:v>:43</c:v>
                </c:pt>
                <c:pt idx="44">
                  <c:v>:44</c:v>
                </c:pt>
                <c:pt idx="45">
                  <c:v>:45</c:v>
                </c:pt>
                <c:pt idx="46">
                  <c:v>:46</c:v>
                </c:pt>
                <c:pt idx="47">
                  <c:v>:47</c:v>
                </c:pt>
                <c:pt idx="48">
                  <c:v>:48</c:v>
                </c:pt>
                <c:pt idx="49">
                  <c:v>:49</c:v>
                </c:pt>
                <c:pt idx="50">
                  <c:v>:50</c:v>
                </c:pt>
                <c:pt idx="51">
                  <c:v>:51</c:v>
                </c:pt>
                <c:pt idx="52">
                  <c:v>:52</c:v>
                </c:pt>
                <c:pt idx="53">
                  <c:v>:53</c:v>
                </c:pt>
                <c:pt idx="54">
                  <c:v>:54</c:v>
                </c:pt>
                <c:pt idx="55">
                  <c:v>:55</c:v>
                </c:pt>
                <c:pt idx="56">
                  <c:v>:56</c:v>
                </c:pt>
                <c:pt idx="57">
                  <c:v>:57</c:v>
                </c:pt>
                <c:pt idx="58">
                  <c:v>:58</c:v>
                </c:pt>
                <c:pt idx="59">
                  <c:v>:59</c:v>
                </c:pt>
              </c:strCache>
            </c:strRef>
          </c:xVal>
          <c:yVal>
            <c:numRef>
              <c:f>'Arrival times'!$F$3:$F$62</c:f>
              <c:numCache>
                <c:formatCode>0.00000</c:formatCode>
                <c:ptCount val="60"/>
                <c:pt idx="0">
                  <c:v>403.87184999999954</c:v>
                </c:pt>
                <c:pt idx="1">
                  <c:v>404.05308999999943</c:v>
                </c:pt>
                <c:pt idx="2">
                  <c:v>403.3049800000008</c:v>
                </c:pt>
                <c:pt idx="3">
                  <c:v>404.3196599999992</c:v>
                </c:pt>
                <c:pt idx="4">
                  <c:v>403.73795000000064</c:v>
                </c:pt>
                <c:pt idx="5">
                  <c:v>404.07834000000003</c:v>
                </c:pt>
                <c:pt idx="6">
                  <c:v>405.51385999999911</c:v>
                </c:pt>
                <c:pt idx="7">
                  <c:v>403.4034900000006</c:v>
                </c:pt>
                <c:pt idx="8">
                  <c:v>403.53273999999874</c:v>
                </c:pt>
                <c:pt idx="9">
                  <c:v>403.79081999999835</c:v>
                </c:pt>
                <c:pt idx="10">
                  <c:v>404.13744999999835</c:v>
                </c:pt>
                <c:pt idx="11">
                  <c:v>404.40238999999929</c:v>
                </c:pt>
                <c:pt idx="12">
                  <c:v>403.66106999999829</c:v>
                </c:pt>
                <c:pt idx="13">
                  <c:v>403.5055199999988</c:v>
                </c:pt>
                <c:pt idx="14">
                  <c:v>404.34025000000111</c:v>
                </c:pt>
                <c:pt idx="15">
                  <c:v>405.53151000000071</c:v>
                </c:pt>
                <c:pt idx="16">
                  <c:v>404.73271000000022</c:v>
                </c:pt>
                <c:pt idx="17">
                  <c:v>404.53240000000005</c:v>
                </c:pt>
                <c:pt idx="18">
                  <c:v>404.11236999999892</c:v>
                </c:pt>
                <c:pt idx="19">
                  <c:v>404.78846999999951</c:v>
                </c:pt>
                <c:pt idx="20">
                  <c:v>403.29959999999846</c:v>
                </c:pt>
                <c:pt idx="21">
                  <c:v>404.98603000000003</c:v>
                </c:pt>
                <c:pt idx="22">
                  <c:v>403.99052999999913</c:v>
                </c:pt>
                <c:pt idx="23">
                  <c:v>402.73757000000114</c:v>
                </c:pt>
                <c:pt idx="24">
                  <c:v>404.04369999999835</c:v>
                </c:pt>
                <c:pt idx="25">
                  <c:v>404.52206000000297</c:v>
                </c:pt>
                <c:pt idx="26">
                  <c:v>402.9864099999977</c:v>
                </c:pt>
                <c:pt idx="27">
                  <c:v>402.78800999999658</c:v>
                </c:pt>
                <c:pt idx="28">
                  <c:v>402.42747999999847</c:v>
                </c:pt>
                <c:pt idx="29">
                  <c:v>403.27150999999867</c:v>
                </c:pt>
                <c:pt idx="30">
                  <c:v>403.79993000000104</c:v>
                </c:pt>
                <c:pt idx="31">
                  <c:v>404.28278999999748</c:v>
                </c:pt>
                <c:pt idx="32">
                  <c:v>403.26729999999952</c:v>
                </c:pt>
                <c:pt idx="33">
                  <c:v>404.08546000000206</c:v>
                </c:pt>
                <c:pt idx="34">
                  <c:v>404.74386999999842</c:v>
                </c:pt>
                <c:pt idx="35">
                  <c:v>404.0729199999987</c:v>
                </c:pt>
                <c:pt idx="36">
                  <c:v>403.74362999999721</c:v>
                </c:pt>
                <c:pt idx="37">
                  <c:v>403.56599999999889</c:v>
                </c:pt>
                <c:pt idx="38">
                  <c:v>404.52919000000111</c:v>
                </c:pt>
                <c:pt idx="39">
                  <c:v>404.55662999999913</c:v>
                </c:pt>
                <c:pt idx="40">
                  <c:v>402.42418999999791</c:v>
                </c:pt>
                <c:pt idx="41">
                  <c:v>403.31115999999747</c:v>
                </c:pt>
                <c:pt idx="42">
                  <c:v>403.04043999999703</c:v>
                </c:pt>
                <c:pt idx="43">
                  <c:v>403.34427000000142</c:v>
                </c:pt>
                <c:pt idx="44">
                  <c:v>403.66275000000314</c:v>
                </c:pt>
                <c:pt idx="45">
                  <c:v>406.61742000000231</c:v>
                </c:pt>
                <c:pt idx="46">
                  <c:v>404.01701000000321</c:v>
                </c:pt>
                <c:pt idx="47">
                  <c:v>404.03588000000309</c:v>
                </c:pt>
                <c:pt idx="48">
                  <c:v>404.5385099999985</c:v>
                </c:pt>
                <c:pt idx="49">
                  <c:v>403.61523999999918</c:v>
                </c:pt>
                <c:pt idx="50">
                  <c:v>404.59685999999783</c:v>
                </c:pt>
                <c:pt idx="51">
                  <c:v>402.87443999999959</c:v>
                </c:pt>
                <c:pt idx="52">
                  <c:v>403.17446999999811</c:v>
                </c:pt>
                <c:pt idx="53">
                  <c:v>403.23464999999851</c:v>
                </c:pt>
                <c:pt idx="54">
                  <c:v>404.82368000000133</c:v>
                </c:pt>
                <c:pt idx="55">
                  <c:v>404.00916999999754</c:v>
                </c:pt>
                <c:pt idx="56">
                  <c:v>404.48939000000246</c:v>
                </c:pt>
                <c:pt idx="57">
                  <c:v>404.09732999999687</c:v>
                </c:pt>
                <c:pt idx="58">
                  <c:v>403.27599999999802</c:v>
                </c:pt>
                <c:pt idx="59">
                  <c:v>404.51863999999478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608368"/>
        <c:axId val="1323608912"/>
      </c:scatterChart>
      <c:valAx>
        <c:axId val="1323608368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Clock signal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608912"/>
        <c:crosses val="autoZero"/>
        <c:crossBetween val="midCat"/>
      </c:valAx>
      <c:valAx>
        <c:axId val="132360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Arrival</a:t>
                </a:r>
                <a:r>
                  <a:rPr lang="en-GB" baseline="0"/>
                  <a:t> time (ms)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608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414617</xdr:colOff>
      <xdr:row>18</xdr:row>
      <xdr:rowOff>85163</xdr:rowOff>
    </xdr:from>
    <xdr:to>
      <xdr:col>12</xdr:col>
      <xdr:colOff>78441</xdr:colOff>
      <xdr:row>41</xdr:row>
      <xdr:rowOff>33617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392205</xdr:colOff>
      <xdr:row>42</xdr:row>
      <xdr:rowOff>123265</xdr:rowOff>
    </xdr:from>
    <xdr:to>
      <xdr:col>12</xdr:col>
      <xdr:colOff>56029</xdr:colOff>
      <xdr:row>64</xdr:row>
      <xdr:rowOff>138955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0.14344</cdr:x>
      <cdr:y>0.68032</cdr:y>
    </cdr:from>
    <cdr:to>
      <cdr:x>0.89613</cdr:x>
      <cdr:y>0.68132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766273" y="2258764"/>
          <a:ext cx="4021040" cy="3311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2">
              <a:lumMod val="25000"/>
            </a:schemeClr>
          </a:solidFill>
          <a:prstDash val="sysDash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0.14467</cdr:x>
      <cdr:y>0.31786</cdr:y>
    </cdr:from>
    <cdr:to>
      <cdr:x>0.89736</cdr:x>
      <cdr:y>0.31885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773386" y="1042714"/>
          <a:ext cx="4023892" cy="3272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2">
              <a:lumMod val="25000"/>
            </a:schemeClr>
          </a:solidFill>
          <a:prstDash val="sysDash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0.89076</cdr:x>
      <cdr:y>0.24755</cdr:y>
    </cdr:from>
    <cdr:to>
      <cdr:x>0.99863</cdr:x>
      <cdr:y>0.35789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4758623" y="821907"/>
          <a:ext cx="576240" cy="3663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700"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DCF</a:t>
          </a:r>
        </a:p>
        <a:p xmlns:a="http://schemas.openxmlformats.org/drawingml/2006/main">
          <a:r>
            <a:rPr lang="en-GB" sz="700"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412.99523</a:t>
          </a:r>
        </a:p>
        <a:p xmlns:a="http://schemas.openxmlformats.org/drawingml/2006/main">
          <a:endParaRPr lang="en-GB" sz="700">
            <a:latin typeface="CMU Serif" panose="02000603000000000000" pitchFamily="2" charset="0"/>
            <a:ea typeface="CMU Serif" panose="02000603000000000000" pitchFamily="2" charset="0"/>
            <a:cs typeface="CMU Serif" panose="02000603000000000000" pitchFamily="2" charset="0"/>
          </a:endParaRPr>
        </a:p>
      </cdr:txBody>
    </cdr:sp>
  </cdr:relSizeAnchor>
  <cdr:relSizeAnchor xmlns:cdr="http://schemas.openxmlformats.org/drawingml/2006/chartDrawing">
    <cdr:from>
      <cdr:x>0.89213</cdr:x>
      <cdr:y>0.60673</cdr:y>
    </cdr:from>
    <cdr:to>
      <cdr:x>1</cdr:x>
      <cdr:y>0.71707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4765949" y="2014415"/>
          <a:ext cx="576240" cy="3663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700"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MSF</a:t>
          </a:r>
        </a:p>
        <a:p xmlns:a="http://schemas.openxmlformats.org/drawingml/2006/main">
          <a:r>
            <a:rPr lang="en-GB" sz="700"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403.94588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31"/>
  <sheetViews>
    <sheetView topLeftCell="A82" zoomScaleNormal="100" workbookViewId="0">
      <selection activeCell="B2" sqref="B2:B121"/>
    </sheetView>
  </sheetViews>
  <sheetFormatPr defaultRowHeight="11.25" customHeight="1" x14ac:dyDescent="0.25"/>
  <cols>
    <col min="1" max="1" width="42.140625" bestFit="1" customWidth="1"/>
    <col min="2" max="2" width="4.42578125" style="2" bestFit="1" customWidth="1"/>
    <col min="3" max="3" width="16.140625" style="2" bestFit="1" customWidth="1"/>
    <col min="4" max="4" width="6" style="1" bestFit="1" customWidth="1"/>
    <col min="5" max="5" width="38.5703125" style="6" bestFit="1" customWidth="1"/>
    <col min="6" max="6" width="7" style="2" bestFit="1" customWidth="1"/>
  </cols>
  <sheetData>
    <row r="1" spans="1:6" ht="11.25" customHeight="1" x14ac:dyDescent="0.25">
      <c r="B1" s="3" t="s">
        <v>0</v>
      </c>
      <c r="C1" s="8" t="s">
        <v>355</v>
      </c>
      <c r="D1" s="3" t="s">
        <v>2</v>
      </c>
      <c r="E1" s="5" t="s">
        <v>3</v>
      </c>
      <c r="F1" s="3" t="s">
        <v>1</v>
      </c>
    </row>
    <row r="2" spans="1:6" ht="10.5" customHeight="1" x14ac:dyDescent="0.25">
      <c r="A2" s="4" t="s">
        <v>82</v>
      </c>
      <c r="B2" s="50" t="s">
        <v>4</v>
      </c>
      <c r="C2" s="30">
        <v>89.889310000000478</v>
      </c>
      <c r="D2" s="51">
        <v>0</v>
      </c>
      <c r="E2" s="38" t="s">
        <v>71</v>
      </c>
      <c r="F2" s="39"/>
    </row>
    <row r="3" spans="1:6" ht="10.5" customHeight="1" x14ac:dyDescent="0.25">
      <c r="A3" s="4" t="s">
        <v>83</v>
      </c>
      <c r="B3" s="50"/>
      <c r="C3" s="31"/>
      <c r="D3" s="51"/>
      <c r="E3" s="40"/>
      <c r="F3" s="41"/>
    </row>
    <row r="4" spans="1:6" ht="10.5" customHeight="1" x14ac:dyDescent="0.25">
      <c r="A4" s="4" t="s">
        <v>84</v>
      </c>
      <c r="B4" s="50" t="s">
        <v>5</v>
      </c>
      <c r="C4" s="30">
        <v>196.09260999999969</v>
      </c>
      <c r="D4" s="51">
        <v>1</v>
      </c>
      <c r="E4" s="38" t="s">
        <v>64</v>
      </c>
      <c r="F4" s="39"/>
    </row>
    <row r="5" spans="1:6" ht="10.5" customHeight="1" x14ac:dyDescent="0.25">
      <c r="A5" s="4" t="s">
        <v>85</v>
      </c>
      <c r="B5" s="50"/>
      <c r="C5" s="31"/>
      <c r="D5" s="51"/>
      <c r="E5" s="46"/>
      <c r="F5" s="47"/>
    </row>
    <row r="6" spans="1:6" ht="10.5" customHeight="1" x14ac:dyDescent="0.25">
      <c r="A6" s="4" t="s">
        <v>86</v>
      </c>
      <c r="B6" s="50" t="s">
        <v>6</v>
      </c>
      <c r="C6" s="30">
        <v>97.217450000000099</v>
      </c>
      <c r="D6" s="51">
        <v>0</v>
      </c>
      <c r="E6" s="46"/>
      <c r="F6" s="47"/>
    </row>
    <row r="7" spans="1:6" ht="10.5" customHeight="1" x14ac:dyDescent="0.25">
      <c r="A7" s="4" t="s">
        <v>87</v>
      </c>
      <c r="B7" s="50"/>
      <c r="C7" s="31"/>
      <c r="D7" s="51"/>
      <c r="E7" s="46"/>
      <c r="F7" s="47"/>
    </row>
    <row r="8" spans="1:6" ht="10.5" customHeight="1" x14ac:dyDescent="0.25">
      <c r="A8" s="4" t="s">
        <v>88</v>
      </c>
      <c r="B8" s="50" t="s">
        <v>7</v>
      </c>
      <c r="C8" s="30">
        <v>97.546679999999469</v>
      </c>
      <c r="D8" s="51">
        <v>0</v>
      </c>
      <c r="E8" s="46"/>
      <c r="F8" s="47"/>
    </row>
    <row r="9" spans="1:6" ht="10.5" customHeight="1" x14ac:dyDescent="0.25">
      <c r="A9" s="4" t="s">
        <v>89</v>
      </c>
      <c r="B9" s="50"/>
      <c r="C9" s="31"/>
      <c r="D9" s="51"/>
      <c r="E9" s="46"/>
      <c r="F9" s="47"/>
    </row>
    <row r="10" spans="1:6" ht="10.5" customHeight="1" x14ac:dyDescent="0.25">
      <c r="A10" s="4" t="s">
        <v>90</v>
      </c>
      <c r="B10" s="50" t="s">
        <v>8</v>
      </c>
      <c r="C10" s="30">
        <v>194.37379999999939</v>
      </c>
      <c r="D10" s="51">
        <v>1</v>
      </c>
      <c r="E10" s="46"/>
      <c r="F10" s="47"/>
    </row>
    <row r="11" spans="1:6" ht="10.5" customHeight="1" x14ac:dyDescent="0.25">
      <c r="A11" s="4" t="s">
        <v>91</v>
      </c>
      <c r="B11" s="50"/>
      <c r="C11" s="31"/>
      <c r="D11" s="51"/>
      <c r="E11" s="46"/>
      <c r="F11" s="47"/>
    </row>
    <row r="12" spans="1:6" ht="10.5" customHeight="1" x14ac:dyDescent="0.25">
      <c r="A12" s="4" t="s">
        <v>92</v>
      </c>
      <c r="B12" s="50" t="s">
        <v>9</v>
      </c>
      <c r="C12" s="30">
        <v>94.460750000000189</v>
      </c>
      <c r="D12" s="51">
        <v>0</v>
      </c>
      <c r="E12" s="46"/>
      <c r="F12" s="47"/>
    </row>
    <row r="13" spans="1:6" ht="10.5" customHeight="1" x14ac:dyDescent="0.25">
      <c r="A13" s="4" t="s">
        <v>93</v>
      </c>
      <c r="B13" s="50"/>
      <c r="C13" s="31"/>
      <c r="D13" s="51"/>
      <c r="E13" s="46"/>
      <c r="F13" s="47"/>
    </row>
    <row r="14" spans="1:6" ht="10.5" customHeight="1" x14ac:dyDescent="0.25">
      <c r="A14" s="4" t="s">
        <v>94</v>
      </c>
      <c r="B14" s="50" t="s">
        <v>10</v>
      </c>
      <c r="C14" s="30">
        <v>91.11446000000069</v>
      </c>
      <c r="D14" s="51">
        <v>0</v>
      </c>
      <c r="E14" s="46"/>
      <c r="F14" s="47"/>
    </row>
    <row r="15" spans="1:6" ht="10.5" customHeight="1" x14ac:dyDescent="0.25">
      <c r="A15" s="4" t="s">
        <v>95</v>
      </c>
      <c r="B15" s="50"/>
      <c r="C15" s="31"/>
      <c r="D15" s="51"/>
      <c r="E15" s="46"/>
      <c r="F15" s="47"/>
    </row>
    <row r="16" spans="1:6" ht="10.5" customHeight="1" x14ac:dyDescent="0.25">
      <c r="A16" s="4" t="s">
        <v>96</v>
      </c>
      <c r="B16" s="50" t="s">
        <v>11</v>
      </c>
      <c r="C16" s="30">
        <v>192.23055999999997</v>
      </c>
      <c r="D16" s="51">
        <v>1</v>
      </c>
      <c r="E16" s="46"/>
      <c r="F16" s="47"/>
    </row>
    <row r="17" spans="1:6" ht="10.5" customHeight="1" x14ac:dyDescent="0.25">
      <c r="A17" s="4" t="s">
        <v>97</v>
      </c>
      <c r="B17" s="50"/>
      <c r="C17" s="31"/>
      <c r="D17" s="51"/>
      <c r="E17" s="46"/>
      <c r="F17" s="47"/>
    </row>
    <row r="18" spans="1:6" ht="10.5" customHeight="1" x14ac:dyDescent="0.25">
      <c r="A18" s="4" t="s">
        <v>98</v>
      </c>
      <c r="B18" s="50" t="s">
        <v>12</v>
      </c>
      <c r="C18" s="30">
        <v>189.53939000000173</v>
      </c>
      <c r="D18" s="51">
        <v>1</v>
      </c>
      <c r="E18" s="46"/>
      <c r="F18" s="47"/>
    </row>
    <row r="19" spans="1:6" ht="10.5" customHeight="1" x14ac:dyDescent="0.25">
      <c r="A19" s="4" t="s">
        <v>99</v>
      </c>
      <c r="B19" s="50"/>
      <c r="C19" s="31"/>
      <c r="D19" s="51"/>
      <c r="E19" s="46"/>
      <c r="F19" s="47"/>
    </row>
    <row r="20" spans="1:6" ht="10.5" customHeight="1" x14ac:dyDescent="0.25">
      <c r="A20" s="4" t="s">
        <v>100</v>
      </c>
      <c r="B20" s="50" t="s">
        <v>13</v>
      </c>
      <c r="C20" s="30">
        <v>190.08136999999988</v>
      </c>
      <c r="D20" s="51">
        <v>1</v>
      </c>
      <c r="E20" s="46"/>
      <c r="F20" s="47"/>
    </row>
    <row r="21" spans="1:6" ht="10.5" customHeight="1" x14ac:dyDescent="0.25">
      <c r="A21" s="4" t="s">
        <v>101</v>
      </c>
      <c r="B21" s="50"/>
      <c r="C21" s="31"/>
      <c r="D21" s="51"/>
      <c r="E21" s="46"/>
      <c r="F21" s="47"/>
    </row>
    <row r="22" spans="1:6" ht="10.5" customHeight="1" x14ac:dyDescent="0.25">
      <c r="A22" s="4" t="s">
        <v>102</v>
      </c>
      <c r="B22" s="50" t="s">
        <v>14</v>
      </c>
      <c r="C22" s="30">
        <v>194.87914000000092</v>
      </c>
      <c r="D22" s="51">
        <v>1</v>
      </c>
      <c r="E22" s="46"/>
      <c r="F22" s="47"/>
    </row>
    <row r="23" spans="1:6" ht="10.5" customHeight="1" x14ac:dyDescent="0.25">
      <c r="A23" s="4" t="s">
        <v>103</v>
      </c>
      <c r="B23" s="50"/>
      <c r="C23" s="31"/>
      <c r="D23" s="51"/>
      <c r="E23" s="46"/>
      <c r="F23" s="47"/>
    </row>
    <row r="24" spans="1:6" ht="10.5" customHeight="1" x14ac:dyDescent="0.25">
      <c r="A24" s="4" t="s">
        <v>104</v>
      </c>
      <c r="B24" s="50" t="s">
        <v>15</v>
      </c>
      <c r="C24" s="30">
        <v>89.021370000002207</v>
      </c>
      <c r="D24" s="51">
        <v>0</v>
      </c>
      <c r="E24" s="46"/>
      <c r="F24" s="47"/>
    </row>
    <row r="25" spans="1:6" ht="10.5" customHeight="1" x14ac:dyDescent="0.25">
      <c r="A25" s="4" t="s">
        <v>105</v>
      </c>
      <c r="B25" s="50"/>
      <c r="C25" s="31"/>
      <c r="D25" s="51"/>
      <c r="E25" s="46"/>
      <c r="F25" s="47"/>
    </row>
    <row r="26" spans="1:6" ht="10.5" customHeight="1" x14ac:dyDescent="0.25">
      <c r="A26" s="4" t="s">
        <v>106</v>
      </c>
      <c r="B26" s="50" t="s">
        <v>16</v>
      </c>
      <c r="C26" s="30">
        <v>91.594060000003083</v>
      </c>
      <c r="D26" s="51">
        <v>0</v>
      </c>
      <c r="E26" s="46"/>
      <c r="F26" s="47"/>
    </row>
    <row r="27" spans="1:6" ht="10.5" customHeight="1" x14ac:dyDescent="0.25">
      <c r="A27" s="4" t="s">
        <v>107</v>
      </c>
      <c r="B27" s="50"/>
      <c r="C27" s="31"/>
      <c r="D27" s="51"/>
      <c r="E27" s="46"/>
      <c r="F27" s="47"/>
    </row>
    <row r="28" spans="1:6" ht="10.5" customHeight="1" x14ac:dyDescent="0.25">
      <c r="A28" s="4" t="s">
        <v>108</v>
      </c>
      <c r="B28" s="50" t="s">
        <v>17</v>
      </c>
      <c r="C28" s="30">
        <v>89.889569999999367</v>
      </c>
      <c r="D28" s="51">
        <v>0</v>
      </c>
      <c r="E28" s="46"/>
      <c r="F28" s="47"/>
    </row>
    <row r="29" spans="1:6" ht="10.5" customHeight="1" x14ac:dyDescent="0.25">
      <c r="A29" s="4" t="s">
        <v>109</v>
      </c>
      <c r="B29" s="50"/>
      <c r="C29" s="31"/>
      <c r="D29" s="51"/>
      <c r="E29" s="46"/>
      <c r="F29" s="47"/>
    </row>
    <row r="30" spans="1:6" ht="10.5" customHeight="1" x14ac:dyDescent="0.25">
      <c r="A30" s="4" t="s">
        <v>110</v>
      </c>
      <c r="B30" s="50" t="s">
        <v>18</v>
      </c>
      <c r="C30" s="30">
        <v>184.28374999999869</v>
      </c>
      <c r="D30" s="51">
        <v>1</v>
      </c>
      <c r="E30" s="46"/>
      <c r="F30" s="47"/>
    </row>
    <row r="31" spans="1:6" ht="10.5" customHeight="1" x14ac:dyDescent="0.25">
      <c r="A31" s="4" t="s">
        <v>111</v>
      </c>
      <c r="B31" s="50"/>
      <c r="C31" s="31"/>
      <c r="D31" s="51"/>
      <c r="E31" s="40"/>
      <c r="F31" s="41"/>
    </row>
    <row r="32" spans="1:6" ht="10.5" customHeight="1" x14ac:dyDescent="0.25">
      <c r="A32" s="4" t="s">
        <v>112</v>
      </c>
      <c r="B32" s="52" t="s">
        <v>19</v>
      </c>
      <c r="C32" s="48">
        <v>89.960500000001048</v>
      </c>
      <c r="D32" s="53">
        <v>0</v>
      </c>
      <c r="E32" s="42" t="s">
        <v>65</v>
      </c>
      <c r="F32" s="43"/>
    </row>
    <row r="33" spans="1:6" ht="10.5" customHeight="1" x14ac:dyDescent="0.25">
      <c r="A33" s="4" t="s">
        <v>113</v>
      </c>
      <c r="B33" s="52"/>
      <c r="C33" s="49"/>
      <c r="D33" s="53"/>
      <c r="E33" s="44"/>
      <c r="F33" s="45"/>
    </row>
    <row r="34" spans="1:6" ht="10.5" customHeight="1" x14ac:dyDescent="0.25">
      <c r="A34" s="4" t="s">
        <v>114</v>
      </c>
      <c r="B34" s="52" t="s">
        <v>20</v>
      </c>
      <c r="C34" s="48">
        <v>92.199359999998705</v>
      </c>
      <c r="D34" s="53">
        <v>0</v>
      </c>
      <c r="E34" s="42" t="s">
        <v>66</v>
      </c>
      <c r="F34" s="43"/>
    </row>
    <row r="35" spans="1:6" ht="10.5" customHeight="1" x14ac:dyDescent="0.25">
      <c r="A35" s="4" t="s">
        <v>115</v>
      </c>
      <c r="B35" s="52"/>
      <c r="C35" s="49"/>
      <c r="D35" s="53"/>
      <c r="E35" s="44"/>
      <c r="F35" s="45"/>
    </row>
    <row r="36" spans="1:6" ht="10.5" customHeight="1" x14ac:dyDescent="0.25">
      <c r="A36" s="4" t="s">
        <v>116</v>
      </c>
      <c r="B36" s="52" t="s">
        <v>21</v>
      </c>
      <c r="C36" s="48">
        <v>189.22737000000052</v>
      </c>
      <c r="D36" s="53">
        <v>1</v>
      </c>
      <c r="E36" s="42" t="s">
        <v>67</v>
      </c>
      <c r="F36" s="43"/>
    </row>
    <row r="37" spans="1:6" ht="10.5" customHeight="1" x14ac:dyDescent="0.25">
      <c r="A37" s="4" t="s">
        <v>117</v>
      </c>
      <c r="B37" s="52"/>
      <c r="C37" s="49"/>
      <c r="D37" s="53"/>
      <c r="E37" s="44"/>
      <c r="F37" s="45"/>
    </row>
    <row r="38" spans="1:6" ht="10.5" customHeight="1" x14ac:dyDescent="0.25">
      <c r="A38" s="4" t="s">
        <v>118</v>
      </c>
      <c r="B38" s="52" t="s">
        <v>22</v>
      </c>
      <c r="C38" s="48">
        <v>88.233410000000731</v>
      </c>
      <c r="D38" s="53">
        <v>0</v>
      </c>
      <c r="E38" s="42" t="s">
        <v>68</v>
      </c>
      <c r="F38" s="43"/>
    </row>
    <row r="39" spans="1:6" ht="10.5" customHeight="1" x14ac:dyDescent="0.25">
      <c r="A39" s="4" t="s">
        <v>119</v>
      </c>
      <c r="B39" s="52"/>
      <c r="C39" s="49"/>
      <c r="D39" s="53"/>
      <c r="E39" s="44"/>
      <c r="F39" s="45"/>
    </row>
    <row r="40" spans="1:6" ht="10.5" customHeight="1" x14ac:dyDescent="0.25">
      <c r="A40" s="4" t="s">
        <v>120</v>
      </c>
      <c r="B40" s="52" t="s">
        <v>23</v>
      </c>
      <c r="C40" s="48">
        <v>93.022239999998419</v>
      </c>
      <c r="D40" s="53">
        <v>0</v>
      </c>
      <c r="E40" s="42" t="s">
        <v>69</v>
      </c>
      <c r="F40" s="43"/>
    </row>
    <row r="41" spans="1:6" ht="10.5" customHeight="1" x14ac:dyDescent="0.25">
      <c r="A41" s="4" t="s">
        <v>121</v>
      </c>
      <c r="B41" s="52"/>
      <c r="C41" s="49"/>
      <c r="D41" s="53"/>
      <c r="E41" s="44"/>
      <c r="F41" s="45"/>
    </row>
    <row r="42" spans="1:6" ht="10.5" customHeight="1" x14ac:dyDescent="0.25">
      <c r="A42" s="4" t="s">
        <v>122</v>
      </c>
      <c r="B42" s="52" t="s">
        <v>24</v>
      </c>
      <c r="C42" s="48">
        <v>189.25307999999859</v>
      </c>
      <c r="D42" s="53">
        <v>1</v>
      </c>
      <c r="E42" s="42" t="s">
        <v>70</v>
      </c>
      <c r="F42" s="43"/>
    </row>
    <row r="43" spans="1:6" ht="10.5" customHeight="1" x14ac:dyDescent="0.25">
      <c r="A43" s="4" t="s">
        <v>123</v>
      </c>
      <c r="B43" s="52"/>
      <c r="C43" s="49"/>
      <c r="D43" s="53"/>
      <c r="E43" s="44"/>
      <c r="F43" s="45"/>
    </row>
    <row r="44" spans="1:6" ht="10.5" customHeight="1" x14ac:dyDescent="0.25">
      <c r="A44" s="4" t="s">
        <v>124</v>
      </c>
      <c r="B44" s="50" t="s">
        <v>25</v>
      </c>
      <c r="C44" s="30">
        <v>93.191820000000007</v>
      </c>
      <c r="D44" s="51">
        <v>0</v>
      </c>
      <c r="E44" s="54" t="s">
        <v>76</v>
      </c>
      <c r="F44" s="50">
        <v>1</v>
      </c>
    </row>
    <row r="45" spans="1:6" ht="10.5" customHeight="1" x14ac:dyDescent="0.25">
      <c r="A45" s="4" t="s">
        <v>125</v>
      </c>
      <c r="B45" s="50"/>
      <c r="C45" s="31"/>
      <c r="D45" s="51"/>
      <c r="E45" s="54"/>
      <c r="F45" s="50"/>
    </row>
    <row r="46" spans="1:6" ht="10.5" customHeight="1" x14ac:dyDescent="0.25">
      <c r="A46" s="4" t="s">
        <v>126</v>
      </c>
      <c r="B46" s="50" t="s">
        <v>26</v>
      </c>
      <c r="C46" s="30">
        <v>89.809750000000349</v>
      </c>
      <c r="D46" s="51">
        <v>0</v>
      </c>
      <c r="E46" s="54"/>
      <c r="F46" s="50">
        <v>2</v>
      </c>
    </row>
    <row r="47" spans="1:6" ht="10.5" customHeight="1" x14ac:dyDescent="0.25">
      <c r="A47" s="4" t="s">
        <v>127</v>
      </c>
      <c r="B47" s="50"/>
      <c r="C47" s="31"/>
      <c r="D47" s="51"/>
      <c r="E47" s="54"/>
      <c r="F47" s="50"/>
    </row>
    <row r="48" spans="1:6" ht="10.5" customHeight="1" x14ac:dyDescent="0.25">
      <c r="A48" s="4" t="s">
        <v>128</v>
      </c>
      <c r="B48" s="50" t="s">
        <v>27</v>
      </c>
      <c r="C48" s="30">
        <v>97.719250000001921</v>
      </c>
      <c r="D48" s="51">
        <v>0</v>
      </c>
      <c r="E48" s="54"/>
      <c r="F48" s="50">
        <v>4</v>
      </c>
    </row>
    <row r="49" spans="1:6" ht="10.5" customHeight="1" x14ac:dyDescent="0.25">
      <c r="A49" s="4" t="s">
        <v>129</v>
      </c>
      <c r="B49" s="50"/>
      <c r="C49" s="31"/>
      <c r="D49" s="51"/>
      <c r="E49" s="54"/>
      <c r="F49" s="50"/>
    </row>
    <row r="50" spans="1:6" ht="10.5" customHeight="1" x14ac:dyDescent="0.25">
      <c r="A50" s="4" t="s">
        <v>130</v>
      </c>
      <c r="B50" s="50" t="s">
        <v>28</v>
      </c>
      <c r="C50" s="30">
        <v>186.73533999999927</v>
      </c>
      <c r="D50" s="51">
        <v>1</v>
      </c>
      <c r="E50" s="54"/>
      <c r="F50" s="50">
        <v>8</v>
      </c>
    </row>
    <row r="51" spans="1:6" ht="10.5" customHeight="1" x14ac:dyDescent="0.25">
      <c r="A51" s="4" t="s">
        <v>131</v>
      </c>
      <c r="B51" s="50"/>
      <c r="C51" s="31"/>
      <c r="D51" s="51"/>
      <c r="E51" s="54"/>
      <c r="F51" s="50"/>
    </row>
    <row r="52" spans="1:6" ht="10.5" customHeight="1" x14ac:dyDescent="0.25">
      <c r="A52" s="4" t="s">
        <v>132</v>
      </c>
      <c r="B52" s="50" t="s">
        <v>29</v>
      </c>
      <c r="C52" s="30">
        <v>97.444680000000517</v>
      </c>
      <c r="D52" s="51">
        <v>0</v>
      </c>
      <c r="E52" s="54"/>
      <c r="F52" s="50">
        <v>10</v>
      </c>
    </row>
    <row r="53" spans="1:6" ht="10.5" customHeight="1" x14ac:dyDescent="0.25">
      <c r="A53" s="4" t="s">
        <v>133</v>
      </c>
      <c r="B53" s="50"/>
      <c r="C53" s="31"/>
      <c r="D53" s="51"/>
      <c r="E53" s="54"/>
      <c r="F53" s="50"/>
    </row>
    <row r="54" spans="1:6" ht="10.5" customHeight="1" x14ac:dyDescent="0.25">
      <c r="A54" s="4" t="s">
        <v>134</v>
      </c>
      <c r="B54" s="50" t="s">
        <v>30</v>
      </c>
      <c r="C54" s="30">
        <v>90.498319999998785</v>
      </c>
      <c r="D54" s="51">
        <v>0</v>
      </c>
      <c r="E54" s="54"/>
      <c r="F54" s="50">
        <v>20</v>
      </c>
    </row>
    <row r="55" spans="1:6" ht="10.5" customHeight="1" x14ac:dyDescent="0.25">
      <c r="A55" s="4" t="s">
        <v>135</v>
      </c>
      <c r="B55" s="50"/>
      <c r="C55" s="31"/>
      <c r="D55" s="51"/>
      <c r="E55" s="54"/>
      <c r="F55" s="50"/>
    </row>
    <row r="56" spans="1:6" ht="10.5" customHeight="1" x14ac:dyDescent="0.25">
      <c r="A56" s="4" t="s">
        <v>136</v>
      </c>
      <c r="B56" s="50" t="s">
        <v>31</v>
      </c>
      <c r="C56" s="30">
        <v>94.179400000000896</v>
      </c>
      <c r="D56" s="51">
        <v>0</v>
      </c>
      <c r="E56" s="54"/>
      <c r="F56" s="50">
        <v>40</v>
      </c>
    </row>
    <row r="57" spans="1:6" ht="10.5" customHeight="1" x14ac:dyDescent="0.25">
      <c r="A57" s="4" t="s">
        <v>137</v>
      </c>
      <c r="B57" s="50"/>
      <c r="C57" s="31"/>
      <c r="D57" s="51"/>
      <c r="E57" s="54"/>
      <c r="F57" s="50"/>
    </row>
    <row r="58" spans="1:6" ht="10.5" customHeight="1" x14ac:dyDescent="0.25">
      <c r="A58" s="4" t="s">
        <v>138</v>
      </c>
      <c r="B58" s="50" t="s">
        <v>32</v>
      </c>
      <c r="C58" s="30">
        <v>194.70054000000528</v>
      </c>
      <c r="D58" s="51">
        <v>1</v>
      </c>
      <c r="E58" s="38" t="s">
        <v>72</v>
      </c>
      <c r="F58" s="39"/>
    </row>
    <row r="59" spans="1:6" ht="10.5" customHeight="1" x14ac:dyDescent="0.25">
      <c r="A59" s="4" t="s">
        <v>139</v>
      </c>
      <c r="B59" s="50"/>
      <c r="C59" s="31"/>
      <c r="D59" s="51"/>
      <c r="E59" s="40"/>
      <c r="F59" s="41"/>
    </row>
    <row r="60" spans="1:6" ht="10.5" customHeight="1" x14ac:dyDescent="0.25">
      <c r="A60" s="4" t="s">
        <v>140</v>
      </c>
      <c r="B60" s="52" t="s">
        <v>33</v>
      </c>
      <c r="C60" s="48">
        <v>93.586269999999786</v>
      </c>
      <c r="D60" s="53">
        <v>0</v>
      </c>
      <c r="E60" s="55" t="s">
        <v>73</v>
      </c>
      <c r="F60" s="52">
        <v>1</v>
      </c>
    </row>
    <row r="61" spans="1:6" ht="10.5" customHeight="1" x14ac:dyDescent="0.25">
      <c r="A61" s="4" t="s">
        <v>141</v>
      </c>
      <c r="B61" s="52"/>
      <c r="C61" s="49"/>
      <c r="D61" s="53"/>
      <c r="E61" s="55"/>
      <c r="F61" s="52"/>
    </row>
    <row r="62" spans="1:6" ht="10.5" customHeight="1" x14ac:dyDescent="0.25">
      <c r="A62" s="4" t="s">
        <v>142</v>
      </c>
      <c r="B62" s="52" t="s">
        <v>34</v>
      </c>
      <c r="C62" s="48">
        <v>187.82615000000078</v>
      </c>
      <c r="D62" s="53">
        <v>1</v>
      </c>
      <c r="E62" s="55"/>
      <c r="F62" s="52">
        <v>2</v>
      </c>
    </row>
    <row r="63" spans="1:6" ht="10.5" customHeight="1" x14ac:dyDescent="0.25">
      <c r="A63" s="4" t="s">
        <v>143</v>
      </c>
      <c r="B63" s="52"/>
      <c r="C63" s="49"/>
      <c r="D63" s="53"/>
      <c r="E63" s="55"/>
      <c r="F63" s="52"/>
    </row>
    <row r="64" spans="1:6" ht="10.5" customHeight="1" x14ac:dyDescent="0.25">
      <c r="A64" s="4" t="s">
        <v>144</v>
      </c>
      <c r="B64" s="52" t="s">
        <v>35</v>
      </c>
      <c r="C64" s="48">
        <v>195.48892000000342</v>
      </c>
      <c r="D64" s="53">
        <v>1</v>
      </c>
      <c r="E64" s="55"/>
      <c r="F64" s="52">
        <v>4</v>
      </c>
    </row>
    <row r="65" spans="1:6" ht="10.5" customHeight="1" x14ac:dyDescent="0.25">
      <c r="A65" s="4" t="s">
        <v>145</v>
      </c>
      <c r="B65" s="52"/>
      <c r="C65" s="49"/>
      <c r="D65" s="53"/>
      <c r="E65" s="55"/>
      <c r="F65" s="52"/>
    </row>
    <row r="66" spans="1:6" ht="10.5" customHeight="1" x14ac:dyDescent="0.25">
      <c r="A66" s="4" t="s">
        <v>146</v>
      </c>
      <c r="B66" s="52" t="s">
        <v>36</v>
      </c>
      <c r="C66" s="48">
        <v>92.370600000002014</v>
      </c>
      <c r="D66" s="53">
        <v>0</v>
      </c>
      <c r="E66" s="55"/>
      <c r="F66" s="52">
        <v>8</v>
      </c>
    </row>
    <row r="67" spans="1:6" ht="10.5" customHeight="1" x14ac:dyDescent="0.25">
      <c r="A67" s="4" t="s">
        <v>147</v>
      </c>
      <c r="B67" s="52"/>
      <c r="C67" s="49"/>
      <c r="D67" s="53"/>
      <c r="E67" s="55"/>
      <c r="F67" s="52"/>
    </row>
    <row r="68" spans="1:6" ht="10.5" customHeight="1" x14ac:dyDescent="0.25">
      <c r="A68" s="4" t="s">
        <v>148</v>
      </c>
      <c r="B68" s="52" t="s">
        <v>37</v>
      </c>
      <c r="C68" s="48">
        <v>189.30591000000277</v>
      </c>
      <c r="D68" s="53">
        <v>1</v>
      </c>
      <c r="E68" s="55"/>
      <c r="F68" s="52">
        <v>10</v>
      </c>
    </row>
    <row r="69" spans="1:6" ht="10.5" customHeight="1" x14ac:dyDescent="0.25">
      <c r="A69" s="4" t="s">
        <v>149</v>
      </c>
      <c r="B69" s="52"/>
      <c r="C69" s="49"/>
      <c r="D69" s="53"/>
      <c r="E69" s="55"/>
      <c r="F69" s="52"/>
    </row>
    <row r="70" spans="1:6" ht="10.5" customHeight="1" x14ac:dyDescent="0.25">
      <c r="A70" s="4" t="s">
        <v>150</v>
      </c>
      <c r="B70" s="52" t="s">
        <v>38</v>
      </c>
      <c r="C70" s="48">
        <v>92.752549999997427</v>
      </c>
      <c r="D70" s="53">
        <v>0</v>
      </c>
      <c r="E70" s="55"/>
      <c r="F70" s="52">
        <v>20</v>
      </c>
    </row>
    <row r="71" spans="1:6" ht="10.5" customHeight="1" x14ac:dyDescent="0.25">
      <c r="A71" s="4" t="s">
        <v>151</v>
      </c>
      <c r="B71" s="52"/>
      <c r="C71" s="49"/>
      <c r="D71" s="53"/>
      <c r="E71" s="55"/>
      <c r="F71" s="52"/>
    </row>
    <row r="72" spans="1:6" ht="10.5" customHeight="1" x14ac:dyDescent="0.25">
      <c r="A72" s="4" t="s">
        <v>152</v>
      </c>
      <c r="B72" s="52" t="s">
        <v>39</v>
      </c>
      <c r="C72" s="48">
        <v>193.9224899999972</v>
      </c>
      <c r="D72" s="53">
        <v>1</v>
      </c>
      <c r="E72" s="42" t="s">
        <v>74</v>
      </c>
      <c r="F72" s="43"/>
    </row>
    <row r="73" spans="1:6" ht="10.5" customHeight="1" x14ac:dyDescent="0.25">
      <c r="A73" s="4" t="s">
        <v>153</v>
      </c>
      <c r="B73" s="52"/>
      <c r="C73" s="49"/>
      <c r="D73" s="53"/>
      <c r="E73" s="44"/>
      <c r="F73" s="45"/>
    </row>
    <row r="74" spans="1:6" ht="10.5" customHeight="1" x14ac:dyDescent="0.25">
      <c r="A74" s="4" t="s">
        <v>154</v>
      </c>
      <c r="B74" s="50" t="s">
        <v>40</v>
      </c>
      <c r="C74" s="30">
        <v>97.648989999994228</v>
      </c>
      <c r="D74" s="51">
        <v>0</v>
      </c>
      <c r="E74" s="54" t="s">
        <v>75</v>
      </c>
      <c r="F74" s="50">
        <v>1</v>
      </c>
    </row>
    <row r="75" spans="1:6" ht="10.5" customHeight="1" x14ac:dyDescent="0.25">
      <c r="A75" s="4" t="s">
        <v>155</v>
      </c>
      <c r="B75" s="50"/>
      <c r="C75" s="31"/>
      <c r="D75" s="51"/>
      <c r="E75" s="54"/>
      <c r="F75" s="50"/>
    </row>
    <row r="76" spans="1:6" ht="10.5" customHeight="1" x14ac:dyDescent="0.25">
      <c r="A76" s="4" t="s">
        <v>156</v>
      </c>
      <c r="B76" s="50" t="s">
        <v>41</v>
      </c>
      <c r="C76" s="30">
        <v>86.649250000002212</v>
      </c>
      <c r="D76" s="51">
        <v>0</v>
      </c>
      <c r="E76" s="54"/>
      <c r="F76" s="50">
        <v>2</v>
      </c>
    </row>
    <row r="77" spans="1:6" ht="10.5" customHeight="1" x14ac:dyDescent="0.25">
      <c r="A77" s="4" t="s">
        <v>157</v>
      </c>
      <c r="B77" s="50"/>
      <c r="C77" s="31"/>
      <c r="D77" s="51"/>
      <c r="E77" s="54"/>
      <c r="F77" s="50"/>
    </row>
    <row r="78" spans="1:6" ht="10.5" customHeight="1" x14ac:dyDescent="0.25">
      <c r="A78" s="4" t="s">
        <v>158</v>
      </c>
      <c r="B78" s="50" t="s">
        <v>42</v>
      </c>
      <c r="C78" s="30">
        <v>94.852019999998447</v>
      </c>
      <c r="D78" s="51">
        <v>0</v>
      </c>
      <c r="E78" s="54"/>
      <c r="F78" s="50">
        <v>4</v>
      </c>
    </row>
    <row r="79" spans="1:6" ht="10.5" customHeight="1" x14ac:dyDescent="0.25">
      <c r="A79" s="4" t="s">
        <v>159</v>
      </c>
      <c r="B79" s="50"/>
      <c r="C79" s="31"/>
      <c r="D79" s="51"/>
      <c r="E79" s="54"/>
      <c r="F79" s="50"/>
    </row>
    <row r="80" spans="1:6" ht="10.5" customHeight="1" x14ac:dyDescent="0.25">
      <c r="A80" s="4" t="s">
        <v>160</v>
      </c>
      <c r="B80" s="50" t="s">
        <v>43</v>
      </c>
      <c r="C80" s="30">
        <v>89.189089999999851</v>
      </c>
      <c r="D80" s="51">
        <v>0</v>
      </c>
      <c r="E80" s="54"/>
      <c r="F80" s="50">
        <v>8</v>
      </c>
    </row>
    <row r="81" spans="1:6" ht="10.5" customHeight="1" x14ac:dyDescent="0.25">
      <c r="A81" s="4" t="s">
        <v>161</v>
      </c>
      <c r="B81" s="50"/>
      <c r="C81" s="31"/>
      <c r="D81" s="51"/>
      <c r="E81" s="54"/>
      <c r="F81" s="50"/>
    </row>
    <row r="82" spans="1:6" ht="10.5" customHeight="1" x14ac:dyDescent="0.25">
      <c r="A82" s="4" t="s">
        <v>162</v>
      </c>
      <c r="B82" s="50" t="s">
        <v>44</v>
      </c>
      <c r="C82" s="30">
        <v>191.79752999999619</v>
      </c>
      <c r="D82" s="51">
        <v>1</v>
      </c>
      <c r="E82" s="54"/>
      <c r="F82" s="50">
        <v>10</v>
      </c>
    </row>
    <row r="83" spans="1:6" ht="10.5" customHeight="1" x14ac:dyDescent="0.25">
      <c r="A83" s="4" t="s">
        <v>163</v>
      </c>
      <c r="B83" s="50"/>
      <c r="C83" s="31"/>
      <c r="D83" s="51"/>
      <c r="E83" s="54"/>
      <c r="F83" s="50"/>
    </row>
    <row r="84" spans="1:6" ht="10.5" customHeight="1" x14ac:dyDescent="0.25">
      <c r="A84" s="4" t="s">
        <v>164</v>
      </c>
      <c r="B84" s="50" t="s">
        <v>45</v>
      </c>
      <c r="C84" s="30">
        <v>96.125320000006468</v>
      </c>
      <c r="D84" s="51">
        <v>0</v>
      </c>
      <c r="E84" s="54"/>
      <c r="F84" s="50">
        <v>20</v>
      </c>
    </row>
    <row r="85" spans="1:6" ht="10.5" customHeight="1" x14ac:dyDescent="0.25">
      <c r="A85" s="4" t="s">
        <v>165</v>
      </c>
      <c r="B85" s="50"/>
      <c r="C85" s="31"/>
      <c r="D85" s="51"/>
      <c r="E85" s="54"/>
      <c r="F85" s="50"/>
    </row>
    <row r="86" spans="1:6" ht="10.5" customHeight="1" x14ac:dyDescent="0.25">
      <c r="A86" s="4" t="s">
        <v>166</v>
      </c>
      <c r="B86" s="50" t="s">
        <v>46</v>
      </c>
      <c r="C86" s="30">
        <v>94.748700000003737</v>
      </c>
      <c r="D86" s="51">
        <v>0</v>
      </c>
      <c r="E86" s="54" t="s">
        <v>77</v>
      </c>
      <c r="F86" s="50">
        <v>1</v>
      </c>
    </row>
    <row r="87" spans="1:6" ht="10.5" customHeight="1" x14ac:dyDescent="0.25">
      <c r="A87" s="4" t="s">
        <v>167</v>
      </c>
      <c r="B87" s="50"/>
      <c r="C87" s="31"/>
      <c r="D87" s="51"/>
      <c r="E87" s="54"/>
      <c r="F87" s="50"/>
    </row>
    <row r="88" spans="1:6" ht="10.5" customHeight="1" x14ac:dyDescent="0.25">
      <c r="A88" s="4" t="s">
        <v>168</v>
      </c>
      <c r="B88" s="50" t="s">
        <v>47</v>
      </c>
      <c r="C88" s="30">
        <v>90.912259999997332</v>
      </c>
      <c r="D88" s="51">
        <v>0</v>
      </c>
      <c r="E88" s="54"/>
      <c r="F88" s="50">
        <v>2</v>
      </c>
    </row>
    <row r="89" spans="1:6" ht="10.5" customHeight="1" x14ac:dyDescent="0.25">
      <c r="A89" s="4" t="s">
        <v>169</v>
      </c>
      <c r="B89" s="50"/>
      <c r="C89" s="31"/>
      <c r="D89" s="51"/>
      <c r="E89" s="54"/>
      <c r="F89" s="50"/>
    </row>
    <row r="90" spans="1:6" ht="10.5" customHeight="1" x14ac:dyDescent="0.25">
      <c r="A90" s="4" t="s">
        <v>170</v>
      </c>
      <c r="B90" s="50" t="s">
        <v>48</v>
      </c>
      <c r="C90" s="30">
        <v>191.98043999999936</v>
      </c>
      <c r="D90" s="51">
        <v>1</v>
      </c>
      <c r="E90" s="54"/>
      <c r="F90" s="50">
        <v>4</v>
      </c>
    </row>
    <row r="91" spans="1:6" ht="10.5" customHeight="1" x14ac:dyDescent="0.25">
      <c r="A91" s="4" t="s">
        <v>171</v>
      </c>
      <c r="B91" s="50"/>
      <c r="C91" s="31"/>
      <c r="D91" s="51"/>
      <c r="E91" s="54"/>
      <c r="F91" s="50"/>
    </row>
    <row r="92" spans="1:6" ht="10.5" customHeight="1" x14ac:dyDescent="0.25">
      <c r="A92" s="4" t="s">
        <v>172</v>
      </c>
      <c r="B92" s="50" t="s">
        <v>49</v>
      </c>
      <c r="C92" s="30">
        <v>97.117699999995239</v>
      </c>
      <c r="D92" s="51">
        <v>0</v>
      </c>
      <c r="E92" s="54" t="s">
        <v>78</v>
      </c>
      <c r="F92" s="50">
        <v>1</v>
      </c>
    </row>
    <row r="93" spans="1:6" ht="10.5" customHeight="1" x14ac:dyDescent="0.25">
      <c r="A93" s="4" t="s">
        <v>173</v>
      </c>
      <c r="B93" s="50"/>
      <c r="C93" s="31"/>
      <c r="D93" s="51"/>
      <c r="E93" s="54"/>
      <c r="F93" s="50"/>
    </row>
    <row r="94" spans="1:6" ht="10.5" customHeight="1" x14ac:dyDescent="0.25">
      <c r="A94" s="4" t="s">
        <v>174</v>
      </c>
      <c r="B94" s="50" t="s">
        <v>50</v>
      </c>
      <c r="C94" s="30">
        <v>89.430999999996857</v>
      </c>
      <c r="D94" s="51">
        <v>0</v>
      </c>
      <c r="E94" s="54"/>
      <c r="F94" s="50">
        <v>2</v>
      </c>
    </row>
    <row r="95" spans="1:6" ht="10.5" customHeight="1" x14ac:dyDescent="0.25">
      <c r="A95" s="4" t="s">
        <v>175</v>
      </c>
      <c r="B95" s="50"/>
      <c r="C95" s="31"/>
      <c r="D95" s="51"/>
      <c r="E95" s="54"/>
      <c r="F95" s="50"/>
    </row>
    <row r="96" spans="1:6" ht="10.5" customHeight="1" x14ac:dyDescent="0.25">
      <c r="A96" s="4" t="s">
        <v>176</v>
      </c>
      <c r="B96" s="50" t="s">
        <v>51</v>
      </c>
      <c r="C96" s="30">
        <v>93.989559999994526</v>
      </c>
      <c r="D96" s="51">
        <v>0</v>
      </c>
      <c r="E96" s="54"/>
      <c r="F96" s="50">
        <v>4</v>
      </c>
    </row>
    <row r="97" spans="1:6" ht="10.5" customHeight="1" x14ac:dyDescent="0.25">
      <c r="A97" s="4" t="s">
        <v>177</v>
      </c>
      <c r="B97" s="50"/>
      <c r="C97" s="31"/>
      <c r="D97" s="51"/>
      <c r="E97" s="54"/>
      <c r="F97" s="50"/>
    </row>
    <row r="98" spans="1:6" ht="10.5" customHeight="1" x14ac:dyDescent="0.25">
      <c r="A98" s="4" t="s">
        <v>178</v>
      </c>
      <c r="B98" s="50" t="s">
        <v>52</v>
      </c>
      <c r="C98" s="30">
        <v>90.983610000002955</v>
      </c>
      <c r="D98" s="51">
        <v>0</v>
      </c>
      <c r="E98" s="54"/>
      <c r="F98" s="50">
        <v>8</v>
      </c>
    </row>
    <row r="99" spans="1:6" ht="10.5" customHeight="1" x14ac:dyDescent="0.25">
      <c r="A99" s="4" t="s">
        <v>179</v>
      </c>
      <c r="B99" s="50"/>
      <c r="C99" s="31"/>
      <c r="D99" s="51"/>
      <c r="E99" s="54"/>
      <c r="F99" s="50"/>
    </row>
    <row r="100" spans="1:6" ht="10.5" customHeight="1" x14ac:dyDescent="0.25">
      <c r="A100" s="4" t="s">
        <v>180</v>
      </c>
      <c r="B100" s="50" t="s">
        <v>53</v>
      </c>
      <c r="C100" s="30">
        <v>187.4053899999999</v>
      </c>
      <c r="D100" s="51">
        <v>1</v>
      </c>
      <c r="E100" s="54"/>
      <c r="F100" s="50">
        <v>10</v>
      </c>
    </row>
    <row r="101" spans="1:6" ht="10.5" customHeight="1" x14ac:dyDescent="0.25">
      <c r="A101" s="4" t="s">
        <v>181</v>
      </c>
      <c r="B101" s="50"/>
      <c r="C101" s="31"/>
      <c r="D101" s="51"/>
      <c r="E101" s="54"/>
      <c r="F101" s="50"/>
    </row>
    <row r="102" spans="1:6" ht="10.5" customHeight="1" x14ac:dyDescent="0.25">
      <c r="A102" s="4" t="s">
        <v>182</v>
      </c>
      <c r="B102" s="50" t="s">
        <v>54</v>
      </c>
      <c r="C102" s="30">
        <v>192.00616999999329</v>
      </c>
      <c r="D102" s="51">
        <v>1</v>
      </c>
      <c r="E102" s="54" t="s">
        <v>79</v>
      </c>
      <c r="F102" s="50">
        <v>1</v>
      </c>
    </row>
    <row r="103" spans="1:6" ht="10.5" customHeight="1" x14ac:dyDescent="0.25">
      <c r="A103" s="4" t="s">
        <v>183</v>
      </c>
      <c r="B103" s="50"/>
      <c r="C103" s="31"/>
      <c r="D103" s="51"/>
      <c r="E103" s="54"/>
      <c r="F103" s="50"/>
    </row>
    <row r="104" spans="1:6" ht="10.5" customHeight="1" x14ac:dyDescent="0.25">
      <c r="A104" s="4" t="s">
        <v>184</v>
      </c>
      <c r="B104" s="50" t="s">
        <v>55</v>
      </c>
      <c r="C104" s="30">
        <v>191.95014999999694</v>
      </c>
      <c r="D104" s="51">
        <v>1</v>
      </c>
      <c r="E104" s="54"/>
      <c r="F104" s="50">
        <v>2</v>
      </c>
    </row>
    <row r="105" spans="1:6" ht="10.5" customHeight="1" x14ac:dyDescent="0.25">
      <c r="A105" s="4" t="s">
        <v>185</v>
      </c>
      <c r="B105" s="50"/>
      <c r="C105" s="31"/>
      <c r="D105" s="51"/>
      <c r="E105" s="54"/>
      <c r="F105" s="50"/>
    </row>
    <row r="106" spans="1:6" ht="10.5" customHeight="1" x14ac:dyDescent="0.25">
      <c r="A106" s="4" t="s">
        <v>186</v>
      </c>
      <c r="B106" s="50" t="s">
        <v>56</v>
      </c>
      <c r="C106" s="30">
        <v>89.909160000002885</v>
      </c>
      <c r="D106" s="51">
        <v>0</v>
      </c>
      <c r="E106" s="54"/>
      <c r="F106" s="50">
        <v>4</v>
      </c>
    </row>
    <row r="107" spans="1:6" ht="10.5" customHeight="1" x14ac:dyDescent="0.25">
      <c r="A107" s="4" t="s">
        <v>187</v>
      </c>
      <c r="B107" s="50"/>
      <c r="C107" s="31"/>
      <c r="D107" s="51"/>
      <c r="E107" s="54"/>
      <c r="F107" s="50"/>
    </row>
    <row r="108" spans="1:6" ht="10.5" customHeight="1" x14ac:dyDescent="0.25">
      <c r="A108" s="4" t="s">
        <v>188</v>
      </c>
      <c r="B108" s="50" t="s">
        <v>57</v>
      </c>
      <c r="C108" s="30">
        <v>98.531609999998182</v>
      </c>
      <c r="D108" s="51">
        <v>0</v>
      </c>
      <c r="E108" s="54"/>
      <c r="F108" s="50">
        <v>8</v>
      </c>
    </row>
    <row r="109" spans="1:6" ht="10.5" customHeight="1" x14ac:dyDescent="0.25">
      <c r="A109" s="4" t="s">
        <v>189</v>
      </c>
      <c r="B109" s="50"/>
      <c r="C109" s="31"/>
      <c r="D109" s="51"/>
      <c r="E109" s="54"/>
      <c r="F109" s="50"/>
    </row>
    <row r="110" spans="1:6" ht="10.5" customHeight="1" x14ac:dyDescent="0.25">
      <c r="A110" s="4" t="s">
        <v>190</v>
      </c>
      <c r="B110" s="50" t="s">
        <v>58</v>
      </c>
      <c r="C110" s="30">
        <v>198.68496999999479</v>
      </c>
      <c r="D110" s="51">
        <v>1</v>
      </c>
      <c r="E110" s="54"/>
      <c r="F110" s="50">
        <v>10</v>
      </c>
    </row>
    <row r="111" spans="1:6" ht="10.5" customHeight="1" x14ac:dyDescent="0.25">
      <c r="A111" s="4" t="s">
        <v>191</v>
      </c>
      <c r="B111" s="50"/>
      <c r="C111" s="31"/>
      <c r="D111" s="51"/>
      <c r="E111" s="54"/>
      <c r="F111" s="50"/>
    </row>
    <row r="112" spans="1:6" ht="10.5" customHeight="1" x14ac:dyDescent="0.25">
      <c r="A112" s="4" t="s">
        <v>192</v>
      </c>
      <c r="B112" s="50" t="s">
        <v>59</v>
      </c>
      <c r="C112" s="30">
        <v>90.905339999997523</v>
      </c>
      <c r="D112" s="51">
        <v>0</v>
      </c>
      <c r="E112" s="54"/>
      <c r="F112" s="50">
        <v>20</v>
      </c>
    </row>
    <row r="113" spans="1:6" ht="10.5" customHeight="1" x14ac:dyDescent="0.25">
      <c r="A113" s="4" t="s">
        <v>193</v>
      </c>
      <c r="B113" s="50"/>
      <c r="C113" s="31"/>
      <c r="D113" s="51"/>
      <c r="E113" s="54"/>
      <c r="F113" s="50"/>
    </row>
    <row r="114" spans="1:6" ht="10.5" customHeight="1" x14ac:dyDescent="0.25">
      <c r="A114" s="4" t="s">
        <v>194</v>
      </c>
      <c r="B114" s="50" t="s">
        <v>60</v>
      </c>
      <c r="C114" s="30">
        <v>93.908629999998084</v>
      </c>
      <c r="D114" s="51">
        <v>0</v>
      </c>
      <c r="E114" s="54"/>
      <c r="F114" s="50">
        <v>40</v>
      </c>
    </row>
    <row r="115" spans="1:6" ht="10.5" customHeight="1" x14ac:dyDescent="0.25">
      <c r="A115" s="4" t="s">
        <v>195</v>
      </c>
      <c r="B115" s="50"/>
      <c r="C115" s="31"/>
      <c r="D115" s="51"/>
      <c r="E115" s="54"/>
      <c r="F115" s="50"/>
    </row>
    <row r="116" spans="1:6" ht="10.5" customHeight="1" x14ac:dyDescent="0.25">
      <c r="A116" s="4" t="s">
        <v>196</v>
      </c>
      <c r="B116" s="50" t="s">
        <v>61</v>
      </c>
      <c r="C116" s="30">
        <v>95.016380000000936</v>
      </c>
      <c r="D116" s="51">
        <v>0</v>
      </c>
      <c r="E116" s="54"/>
      <c r="F116" s="50">
        <v>80</v>
      </c>
    </row>
    <row r="117" spans="1:6" ht="10.5" customHeight="1" x14ac:dyDescent="0.25">
      <c r="A117" s="4" t="s">
        <v>197</v>
      </c>
      <c r="B117" s="50"/>
      <c r="C117" s="31"/>
      <c r="D117" s="51"/>
      <c r="E117" s="54"/>
      <c r="F117" s="50"/>
    </row>
    <row r="118" spans="1:6" ht="10.5" customHeight="1" x14ac:dyDescent="0.25">
      <c r="A118" s="4" t="s">
        <v>198</v>
      </c>
      <c r="B118" s="50" t="s">
        <v>62</v>
      </c>
      <c r="C118" s="30">
        <v>85.762100000007194</v>
      </c>
      <c r="D118" s="51">
        <v>0</v>
      </c>
      <c r="E118" s="38" t="s">
        <v>80</v>
      </c>
      <c r="F118" s="39"/>
    </row>
    <row r="119" spans="1:6" ht="10.5" customHeight="1" x14ac:dyDescent="0.25">
      <c r="A119" s="4" t="s">
        <v>199</v>
      </c>
      <c r="B119" s="50"/>
      <c r="C119" s="31"/>
      <c r="D119" s="51"/>
      <c r="E119" s="40"/>
      <c r="F119" s="41"/>
    </row>
    <row r="120" spans="1:6" ht="10.5" customHeight="1" x14ac:dyDescent="0.25">
      <c r="B120" s="52" t="s">
        <v>63</v>
      </c>
      <c r="C120" s="32" t="s">
        <v>81</v>
      </c>
      <c r="D120" s="33"/>
      <c r="E120" s="33"/>
      <c r="F120" s="34"/>
    </row>
    <row r="121" spans="1:6" ht="10.5" customHeight="1" x14ac:dyDescent="0.25">
      <c r="B121" s="52"/>
      <c r="C121" s="35"/>
      <c r="D121" s="36"/>
      <c r="E121" s="36"/>
      <c r="F121" s="37"/>
    </row>
    <row r="122" spans="1:6" ht="11.25" customHeight="1" x14ac:dyDescent="0.25">
      <c r="C122"/>
    </row>
    <row r="123" spans="1:6" ht="11.25" customHeight="1" x14ac:dyDescent="0.25">
      <c r="C123"/>
    </row>
    <row r="124" spans="1:6" ht="11.25" customHeight="1" x14ac:dyDescent="0.25">
      <c r="C124"/>
    </row>
    <row r="125" spans="1:6" ht="11.25" customHeight="1" x14ac:dyDescent="0.25">
      <c r="C125"/>
    </row>
    <row r="126" spans="1:6" ht="11.25" customHeight="1" x14ac:dyDescent="0.25">
      <c r="C126"/>
    </row>
    <row r="127" spans="1:6" ht="11.25" customHeight="1" x14ac:dyDescent="0.25">
      <c r="C127"/>
    </row>
    <row r="128" spans="1:6" ht="11.25" customHeight="1" x14ac:dyDescent="0.25">
      <c r="C128"/>
    </row>
    <row r="129" spans="3:3" ht="11.25" customHeight="1" x14ac:dyDescent="0.25">
      <c r="C129"/>
    </row>
    <row r="130" spans="3:3" ht="11.25" customHeight="1" x14ac:dyDescent="0.25">
      <c r="C130"/>
    </row>
    <row r="131" spans="3:3" ht="11.25" customHeight="1" x14ac:dyDescent="0.25">
      <c r="C131"/>
    </row>
  </sheetData>
  <mergeCells count="231">
    <mergeCell ref="F68:F69"/>
    <mergeCell ref="F70:F71"/>
    <mergeCell ref="E60:E71"/>
    <mergeCell ref="F62:F63"/>
    <mergeCell ref="F64:F65"/>
    <mergeCell ref="F66:F67"/>
    <mergeCell ref="E102:E117"/>
    <mergeCell ref="E92:E101"/>
    <mergeCell ref="E86:E91"/>
    <mergeCell ref="E74:E85"/>
    <mergeCell ref="F116:F117"/>
    <mergeCell ref="F110:F111"/>
    <mergeCell ref="F112:F113"/>
    <mergeCell ref="F114:F115"/>
    <mergeCell ref="F104:F105"/>
    <mergeCell ref="F106:F107"/>
    <mergeCell ref="F108:F109"/>
    <mergeCell ref="F98:F99"/>
    <mergeCell ref="F100:F101"/>
    <mergeCell ref="F102:F103"/>
    <mergeCell ref="F92:F93"/>
    <mergeCell ref="F94:F95"/>
    <mergeCell ref="F96:F97"/>
    <mergeCell ref="F86:F87"/>
    <mergeCell ref="F88:F89"/>
    <mergeCell ref="F90:F91"/>
    <mergeCell ref="F78:F79"/>
    <mergeCell ref="F44:F45"/>
    <mergeCell ref="F46:F47"/>
    <mergeCell ref="B120:B121"/>
    <mergeCell ref="B114:B115"/>
    <mergeCell ref="D114:D115"/>
    <mergeCell ref="B116:B117"/>
    <mergeCell ref="D116:D117"/>
    <mergeCell ref="B118:B119"/>
    <mergeCell ref="D118:D119"/>
    <mergeCell ref="B108:B109"/>
    <mergeCell ref="D108:D109"/>
    <mergeCell ref="B110:B111"/>
    <mergeCell ref="F56:F57"/>
    <mergeCell ref="F60:F61"/>
    <mergeCell ref="E44:E57"/>
    <mergeCell ref="F48:F49"/>
    <mergeCell ref="F50:F51"/>
    <mergeCell ref="F52:F53"/>
    <mergeCell ref="F54:F55"/>
    <mergeCell ref="F80:F81"/>
    <mergeCell ref="F82:F83"/>
    <mergeCell ref="F84:F85"/>
    <mergeCell ref="F74:F75"/>
    <mergeCell ref="F76:F77"/>
    <mergeCell ref="D110:D111"/>
    <mergeCell ref="B112:B113"/>
    <mergeCell ref="D112:D113"/>
    <mergeCell ref="B102:B103"/>
    <mergeCell ref="D102:D103"/>
    <mergeCell ref="B104:B105"/>
    <mergeCell ref="D104:D105"/>
    <mergeCell ref="B106:B107"/>
    <mergeCell ref="D106:D107"/>
    <mergeCell ref="C102:C103"/>
    <mergeCell ref="C104:C105"/>
    <mergeCell ref="C106:C107"/>
    <mergeCell ref="C108:C109"/>
    <mergeCell ref="C110:C111"/>
    <mergeCell ref="C112:C113"/>
    <mergeCell ref="B96:B97"/>
    <mergeCell ref="D96:D97"/>
    <mergeCell ref="B98:B99"/>
    <mergeCell ref="D98:D99"/>
    <mergeCell ref="B100:B101"/>
    <mergeCell ref="D100:D101"/>
    <mergeCell ref="B90:B91"/>
    <mergeCell ref="D90:D91"/>
    <mergeCell ref="B92:B93"/>
    <mergeCell ref="D92:D93"/>
    <mergeCell ref="B94:B95"/>
    <mergeCell ref="D94:D95"/>
    <mergeCell ref="C90:C91"/>
    <mergeCell ref="C92:C93"/>
    <mergeCell ref="C94:C95"/>
    <mergeCell ref="C96:C97"/>
    <mergeCell ref="C98:C99"/>
    <mergeCell ref="C100:C101"/>
    <mergeCell ref="B84:B85"/>
    <mergeCell ref="D84:D85"/>
    <mergeCell ref="B86:B87"/>
    <mergeCell ref="D86:D87"/>
    <mergeCell ref="B88:B89"/>
    <mergeCell ref="D88:D89"/>
    <mergeCell ref="B78:B79"/>
    <mergeCell ref="D78:D79"/>
    <mergeCell ref="B80:B81"/>
    <mergeCell ref="D80:D81"/>
    <mergeCell ref="B82:B83"/>
    <mergeCell ref="D82:D83"/>
    <mergeCell ref="C78:C79"/>
    <mergeCell ref="C80:C81"/>
    <mergeCell ref="C82:C83"/>
    <mergeCell ref="C84:C85"/>
    <mergeCell ref="C86:C87"/>
    <mergeCell ref="C88:C89"/>
    <mergeCell ref="B72:B73"/>
    <mergeCell ref="D72:D73"/>
    <mergeCell ref="B74:B75"/>
    <mergeCell ref="D74:D75"/>
    <mergeCell ref="B76:B77"/>
    <mergeCell ref="D76:D77"/>
    <mergeCell ref="B66:B67"/>
    <mergeCell ref="D66:D67"/>
    <mergeCell ref="B68:B69"/>
    <mergeCell ref="D68:D69"/>
    <mergeCell ref="B70:B71"/>
    <mergeCell ref="D70:D71"/>
    <mergeCell ref="C66:C67"/>
    <mergeCell ref="C68:C69"/>
    <mergeCell ref="C70:C71"/>
    <mergeCell ref="C72:C73"/>
    <mergeCell ref="C74:C75"/>
    <mergeCell ref="C76:C77"/>
    <mergeCell ref="B60:B61"/>
    <mergeCell ref="D60:D61"/>
    <mergeCell ref="B62:B63"/>
    <mergeCell ref="D62:D63"/>
    <mergeCell ref="B64:B65"/>
    <mergeCell ref="D64:D65"/>
    <mergeCell ref="B54:B55"/>
    <mergeCell ref="D54:D55"/>
    <mergeCell ref="B56:B57"/>
    <mergeCell ref="D56:D57"/>
    <mergeCell ref="B58:B59"/>
    <mergeCell ref="D58:D59"/>
    <mergeCell ref="C54:C55"/>
    <mergeCell ref="C56:C57"/>
    <mergeCell ref="C58:C59"/>
    <mergeCell ref="C60:C61"/>
    <mergeCell ref="C62:C63"/>
    <mergeCell ref="C64:C65"/>
    <mergeCell ref="B48:B49"/>
    <mergeCell ref="D48:D49"/>
    <mergeCell ref="B50:B51"/>
    <mergeCell ref="D50:D51"/>
    <mergeCell ref="B52:B53"/>
    <mergeCell ref="D52:D53"/>
    <mergeCell ref="B42:B43"/>
    <mergeCell ref="D42:D43"/>
    <mergeCell ref="B44:B45"/>
    <mergeCell ref="D44:D45"/>
    <mergeCell ref="B46:B47"/>
    <mergeCell ref="D46:D47"/>
    <mergeCell ref="C46:C47"/>
    <mergeCell ref="C48:C49"/>
    <mergeCell ref="C50:C51"/>
    <mergeCell ref="C52:C53"/>
    <mergeCell ref="C42:C43"/>
    <mergeCell ref="C44:C45"/>
    <mergeCell ref="B36:B37"/>
    <mergeCell ref="D36:D37"/>
    <mergeCell ref="B38:B39"/>
    <mergeCell ref="D38:D39"/>
    <mergeCell ref="B40:B41"/>
    <mergeCell ref="D40:D41"/>
    <mergeCell ref="B30:B31"/>
    <mergeCell ref="D30:D31"/>
    <mergeCell ref="B32:B33"/>
    <mergeCell ref="D32:D33"/>
    <mergeCell ref="B34:B35"/>
    <mergeCell ref="D34:D35"/>
    <mergeCell ref="B12:B13"/>
    <mergeCell ref="D12:D13"/>
    <mergeCell ref="B14:B15"/>
    <mergeCell ref="B22:B23"/>
    <mergeCell ref="D22:D23"/>
    <mergeCell ref="B24:B25"/>
    <mergeCell ref="D24:D25"/>
    <mergeCell ref="B28:B29"/>
    <mergeCell ref="D28:D29"/>
    <mergeCell ref="B26:B27"/>
    <mergeCell ref="D26:D27"/>
    <mergeCell ref="D14:D15"/>
    <mergeCell ref="B16:B17"/>
    <mergeCell ref="D16:D17"/>
    <mergeCell ref="B18:B19"/>
    <mergeCell ref="D18:D19"/>
    <mergeCell ref="B20:B21"/>
    <mergeCell ref="D20:D21"/>
    <mergeCell ref="C20:C21"/>
    <mergeCell ref="C22:C23"/>
    <mergeCell ref="C24:C25"/>
    <mergeCell ref="C26:C27"/>
    <mergeCell ref="C12:C13"/>
    <mergeCell ref="C14:C15"/>
    <mergeCell ref="B2:B3"/>
    <mergeCell ref="D2:D3"/>
    <mergeCell ref="B6:B7"/>
    <mergeCell ref="D6:D7"/>
    <mergeCell ref="B4:B5"/>
    <mergeCell ref="D4:D5"/>
    <mergeCell ref="B8:B9"/>
    <mergeCell ref="D8:D9"/>
    <mergeCell ref="B10:B11"/>
    <mergeCell ref="D10:D11"/>
    <mergeCell ref="C2:C3"/>
    <mergeCell ref="C4:C5"/>
    <mergeCell ref="C6:C7"/>
    <mergeCell ref="C8:C9"/>
    <mergeCell ref="C10:C11"/>
    <mergeCell ref="C16:C17"/>
    <mergeCell ref="C18:C19"/>
    <mergeCell ref="C120:F121"/>
    <mergeCell ref="E2:F3"/>
    <mergeCell ref="E32:F33"/>
    <mergeCell ref="E34:F35"/>
    <mergeCell ref="E36:F37"/>
    <mergeCell ref="E38:F39"/>
    <mergeCell ref="E40:F41"/>
    <mergeCell ref="E42:F43"/>
    <mergeCell ref="E58:F59"/>
    <mergeCell ref="E72:F73"/>
    <mergeCell ref="C114:C115"/>
    <mergeCell ref="C116:C117"/>
    <mergeCell ref="C118:C119"/>
    <mergeCell ref="E4:F31"/>
    <mergeCell ref="E118:F119"/>
    <mergeCell ref="C28:C29"/>
    <mergeCell ref="C30:C31"/>
    <mergeCell ref="C32:C33"/>
    <mergeCell ref="C34:C35"/>
    <mergeCell ref="C36:C37"/>
    <mergeCell ref="C38:C39"/>
    <mergeCell ref="C40:C4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21"/>
  <sheetViews>
    <sheetView zoomScale="85" zoomScaleNormal="85" workbookViewId="0">
      <selection activeCell="F120" sqref="F120:G121"/>
    </sheetView>
  </sheetViews>
  <sheetFormatPr defaultRowHeight="11.25" customHeight="1" x14ac:dyDescent="0.25"/>
  <cols>
    <col min="1" max="1" width="43.7109375" bestFit="1" customWidth="1"/>
    <col min="2" max="2" width="4.42578125" style="2" bestFit="1" customWidth="1"/>
    <col min="3" max="3" width="17.5703125" style="2" bestFit="1" customWidth="1"/>
    <col min="4" max="4" width="4.42578125" style="1" customWidth="1"/>
    <col min="5" max="5" width="6" style="1" bestFit="1" customWidth="1"/>
    <col min="6" max="6" width="38.5703125" style="6" bestFit="1" customWidth="1"/>
    <col min="7" max="7" width="7" style="2" bestFit="1" customWidth="1"/>
  </cols>
  <sheetData>
    <row r="1" spans="1:7" ht="10.5" customHeight="1" x14ac:dyDescent="0.25">
      <c r="B1" s="7" t="s">
        <v>0</v>
      </c>
      <c r="C1" s="18" t="s">
        <v>356</v>
      </c>
      <c r="D1" s="78" t="s">
        <v>2</v>
      </c>
      <c r="E1" s="79"/>
      <c r="F1" s="5" t="s">
        <v>3</v>
      </c>
      <c r="G1" s="7" t="s">
        <v>1</v>
      </c>
    </row>
    <row r="2" spans="1:7" ht="10.5" customHeight="1" x14ac:dyDescent="0.25">
      <c r="A2" s="4" t="s">
        <v>200</v>
      </c>
      <c r="B2" s="81" t="s">
        <v>4</v>
      </c>
      <c r="C2" s="82">
        <v>511.91560000000027</v>
      </c>
      <c r="D2" s="80">
        <v>1</v>
      </c>
      <c r="E2" s="80">
        <v>1</v>
      </c>
      <c r="F2" s="56" t="s">
        <v>71</v>
      </c>
      <c r="G2" s="57"/>
    </row>
    <row r="3" spans="1:7" ht="10.5" customHeight="1" x14ac:dyDescent="0.25">
      <c r="A3" s="4" t="s">
        <v>201</v>
      </c>
      <c r="B3" s="81"/>
      <c r="C3" s="83"/>
      <c r="D3" s="80"/>
      <c r="E3" s="80"/>
      <c r="F3" s="58"/>
      <c r="G3" s="59"/>
    </row>
    <row r="4" spans="1:7" ht="10.5" customHeight="1" x14ac:dyDescent="0.25">
      <c r="A4" s="4" t="s">
        <v>202</v>
      </c>
      <c r="B4" s="50" t="s">
        <v>5</v>
      </c>
      <c r="C4" s="30">
        <v>117.23970999999983</v>
      </c>
      <c r="D4" s="51">
        <v>0</v>
      </c>
      <c r="E4" s="51">
        <v>0</v>
      </c>
      <c r="F4" s="38" t="s">
        <v>327</v>
      </c>
      <c r="G4" s="39"/>
    </row>
    <row r="5" spans="1:7" ht="10.5" customHeight="1" x14ac:dyDescent="0.25">
      <c r="A5" s="4" t="s">
        <v>203</v>
      </c>
      <c r="B5" s="50"/>
      <c r="C5" s="31"/>
      <c r="D5" s="51"/>
      <c r="E5" s="51"/>
      <c r="F5" s="46"/>
      <c r="G5" s="47"/>
    </row>
    <row r="6" spans="1:7" ht="10.5" customHeight="1" x14ac:dyDescent="0.25">
      <c r="A6" s="4" t="s">
        <v>204</v>
      </c>
      <c r="B6" s="50" t="s">
        <v>6</v>
      </c>
      <c r="C6" s="30">
        <v>116.57162999999855</v>
      </c>
      <c r="D6" s="51">
        <v>0</v>
      </c>
      <c r="E6" s="51">
        <v>0</v>
      </c>
      <c r="F6" s="46"/>
      <c r="G6" s="47"/>
    </row>
    <row r="7" spans="1:7" ht="10.5" customHeight="1" x14ac:dyDescent="0.25">
      <c r="A7" s="4" t="s">
        <v>205</v>
      </c>
      <c r="B7" s="50"/>
      <c r="C7" s="31"/>
      <c r="D7" s="51"/>
      <c r="E7" s="51"/>
      <c r="F7" s="46"/>
      <c r="G7" s="47"/>
    </row>
    <row r="8" spans="1:7" ht="10.5" customHeight="1" x14ac:dyDescent="0.25">
      <c r="A8" s="4" t="s">
        <v>206</v>
      </c>
      <c r="B8" s="50" t="s">
        <v>7</v>
      </c>
      <c r="C8" s="30">
        <v>117.60726000000068</v>
      </c>
      <c r="D8" s="51">
        <v>0</v>
      </c>
      <c r="E8" s="51">
        <v>0</v>
      </c>
      <c r="F8" s="46"/>
      <c r="G8" s="47"/>
    </row>
    <row r="9" spans="1:7" ht="10.5" customHeight="1" x14ac:dyDescent="0.25">
      <c r="A9" s="4" t="s">
        <v>207</v>
      </c>
      <c r="B9" s="50"/>
      <c r="C9" s="31"/>
      <c r="D9" s="51"/>
      <c r="E9" s="51"/>
      <c r="F9" s="46"/>
      <c r="G9" s="47"/>
    </row>
    <row r="10" spans="1:7" ht="10.5" customHeight="1" x14ac:dyDescent="0.25">
      <c r="A10" s="4" t="s">
        <v>208</v>
      </c>
      <c r="B10" s="50" t="s">
        <v>8</v>
      </c>
      <c r="C10" s="30">
        <v>120.4734499999995</v>
      </c>
      <c r="D10" s="51">
        <v>0</v>
      </c>
      <c r="E10" s="51">
        <v>0</v>
      </c>
      <c r="F10" s="46"/>
      <c r="G10" s="47"/>
    </row>
    <row r="11" spans="1:7" ht="10.5" customHeight="1" x14ac:dyDescent="0.25">
      <c r="A11" s="4" t="s">
        <v>209</v>
      </c>
      <c r="B11" s="50"/>
      <c r="C11" s="31"/>
      <c r="D11" s="51"/>
      <c r="E11" s="51"/>
      <c r="F11" s="46"/>
      <c r="G11" s="47"/>
    </row>
    <row r="12" spans="1:7" ht="10.5" customHeight="1" x14ac:dyDescent="0.25">
      <c r="A12" s="4" t="s">
        <v>210</v>
      </c>
      <c r="B12" s="50" t="s">
        <v>9</v>
      </c>
      <c r="C12" s="30">
        <v>119.5607799999998</v>
      </c>
      <c r="D12" s="51">
        <v>0</v>
      </c>
      <c r="E12" s="51">
        <v>0</v>
      </c>
      <c r="F12" s="46"/>
      <c r="G12" s="47"/>
    </row>
    <row r="13" spans="1:7" ht="10.5" customHeight="1" x14ac:dyDescent="0.25">
      <c r="A13" s="4" t="s">
        <v>211</v>
      </c>
      <c r="B13" s="50"/>
      <c r="C13" s="31"/>
      <c r="D13" s="51"/>
      <c r="E13" s="51"/>
      <c r="F13" s="46"/>
      <c r="G13" s="47"/>
    </row>
    <row r="14" spans="1:7" ht="10.5" customHeight="1" x14ac:dyDescent="0.25">
      <c r="A14" s="4" t="s">
        <v>212</v>
      </c>
      <c r="B14" s="50" t="s">
        <v>10</v>
      </c>
      <c r="C14" s="30">
        <v>115.90192999999999</v>
      </c>
      <c r="D14" s="51">
        <v>0</v>
      </c>
      <c r="E14" s="51">
        <v>0</v>
      </c>
      <c r="F14" s="46"/>
      <c r="G14" s="47"/>
    </row>
    <row r="15" spans="1:7" ht="10.5" customHeight="1" x14ac:dyDescent="0.25">
      <c r="A15" s="4" t="s">
        <v>213</v>
      </c>
      <c r="B15" s="50"/>
      <c r="C15" s="31"/>
      <c r="D15" s="51"/>
      <c r="E15" s="51"/>
      <c r="F15" s="46"/>
      <c r="G15" s="47"/>
    </row>
    <row r="16" spans="1:7" ht="10.5" customHeight="1" x14ac:dyDescent="0.25">
      <c r="A16" s="4" t="s">
        <v>214</v>
      </c>
      <c r="B16" s="50" t="s">
        <v>11</v>
      </c>
      <c r="C16" s="30">
        <v>120.23250000000007</v>
      </c>
      <c r="D16" s="51">
        <v>0</v>
      </c>
      <c r="E16" s="51">
        <v>0</v>
      </c>
      <c r="F16" s="46"/>
      <c r="G16" s="47"/>
    </row>
    <row r="17" spans="1:7" ht="10.5" customHeight="1" x14ac:dyDescent="0.25">
      <c r="A17" s="4" t="s">
        <v>215</v>
      </c>
      <c r="B17" s="50"/>
      <c r="C17" s="31"/>
      <c r="D17" s="51"/>
      <c r="E17" s="51"/>
      <c r="F17" s="46"/>
      <c r="G17" s="47"/>
    </row>
    <row r="18" spans="1:7" ht="10.5" customHeight="1" x14ac:dyDescent="0.25">
      <c r="A18" s="4" t="s">
        <v>216</v>
      </c>
      <c r="B18" s="50" t="s">
        <v>12</v>
      </c>
      <c r="C18" s="30">
        <v>120.6860400000005</v>
      </c>
      <c r="D18" s="51">
        <v>0</v>
      </c>
      <c r="E18" s="51">
        <v>0</v>
      </c>
      <c r="F18" s="46"/>
      <c r="G18" s="47"/>
    </row>
    <row r="19" spans="1:7" ht="10.5" customHeight="1" x14ac:dyDescent="0.25">
      <c r="A19" s="4" t="s">
        <v>217</v>
      </c>
      <c r="B19" s="50"/>
      <c r="C19" s="31"/>
      <c r="D19" s="51"/>
      <c r="E19" s="51"/>
      <c r="F19" s="46"/>
      <c r="G19" s="47"/>
    </row>
    <row r="20" spans="1:7" ht="10.5" customHeight="1" x14ac:dyDescent="0.25">
      <c r="A20" s="4" t="s">
        <v>218</v>
      </c>
      <c r="B20" s="50" t="s">
        <v>13</v>
      </c>
      <c r="C20" s="30">
        <v>119.45402000000104</v>
      </c>
      <c r="D20" s="51">
        <v>0</v>
      </c>
      <c r="E20" s="51">
        <v>0</v>
      </c>
      <c r="F20" s="46"/>
      <c r="G20" s="47"/>
    </row>
    <row r="21" spans="1:7" ht="10.5" customHeight="1" x14ac:dyDescent="0.25">
      <c r="A21" s="4" t="s">
        <v>219</v>
      </c>
      <c r="B21" s="50"/>
      <c r="C21" s="31"/>
      <c r="D21" s="51"/>
      <c r="E21" s="51"/>
      <c r="F21" s="46"/>
      <c r="G21" s="47"/>
    </row>
    <row r="22" spans="1:7" ht="10.5" customHeight="1" x14ac:dyDescent="0.25">
      <c r="A22" s="4" t="s">
        <v>220</v>
      </c>
      <c r="B22" s="50" t="s">
        <v>14</v>
      </c>
      <c r="C22" s="30">
        <v>119.66381000000183</v>
      </c>
      <c r="D22" s="51">
        <v>0</v>
      </c>
      <c r="E22" s="51">
        <v>0</v>
      </c>
      <c r="F22" s="46"/>
      <c r="G22" s="47"/>
    </row>
    <row r="23" spans="1:7" ht="10.5" customHeight="1" x14ac:dyDescent="0.25">
      <c r="A23" s="4" t="s">
        <v>221</v>
      </c>
      <c r="B23" s="50"/>
      <c r="C23" s="31"/>
      <c r="D23" s="51"/>
      <c r="E23" s="51"/>
      <c r="F23" s="46"/>
      <c r="G23" s="47"/>
    </row>
    <row r="24" spans="1:7" ht="10.5" customHeight="1" x14ac:dyDescent="0.25">
      <c r="A24" s="4" t="s">
        <v>222</v>
      </c>
      <c r="B24" s="50" t="s">
        <v>15</v>
      </c>
      <c r="C24" s="30">
        <v>119.99883000000045</v>
      </c>
      <c r="D24" s="51">
        <v>0</v>
      </c>
      <c r="E24" s="51">
        <v>0</v>
      </c>
      <c r="F24" s="46"/>
      <c r="G24" s="47"/>
    </row>
    <row r="25" spans="1:7" ht="10.5" customHeight="1" x14ac:dyDescent="0.25">
      <c r="A25" s="4" t="s">
        <v>223</v>
      </c>
      <c r="B25" s="50"/>
      <c r="C25" s="31"/>
      <c r="D25" s="51"/>
      <c r="E25" s="51"/>
      <c r="F25" s="46"/>
      <c r="G25" s="47"/>
    </row>
    <row r="26" spans="1:7" ht="10.5" customHeight="1" x14ac:dyDescent="0.25">
      <c r="A26" s="4" t="s">
        <v>224</v>
      </c>
      <c r="B26" s="50" t="s">
        <v>16</v>
      </c>
      <c r="C26" s="30">
        <v>122.97310000000289</v>
      </c>
      <c r="D26" s="51">
        <v>0</v>
      </c>
      <c r="E26" s="51">
        <v>0</v>
      </c>
      <c r="F26" s="46"/>
      <c r="G26" s="47"/>
    </row>
    <row r="27" spans="1:7" ht="10.5" customHeight="1" x14ac:dyDescent="0.25">
      <c r="A27" s="4" t="s">
        <v>225</v>
      </c>
      <c r="B27" s="50"/>
      <c r="C27" s="31"/>
      <c r="D27" s="51"/>
      <c r="E27" s="51"/>
      <c r="F27" s="46"/>
      <c r="G27" s="47"/>
    </row>
    <row r="28" spans="1:7" ht="10.5" customHeight="1" x14ac:dyDescent="0.25">
      <c r="A28" s="4" t="s">
        <v>226</v>
      </c>
      <c r="B28" s="50" t="s">
        <v>17</v>
      </c>
      <c r="C28" s="30">
        <v>118.92442000000301</v>
      </c>
      <c r="D28" s="51">
        <v>0</v>
      </c>
      <c r="E28" s="51">
        <v>0</v>
      </c>
      <c r="F28" s="46"/>
      <c r="G28" s="47"/>
    </row>
    <row r="29" spans="1:7" ht="10.5" customHeight="1" x14ac:dyDescent="0.25">
      <c r="A29" s="4" t="s">
        <v>227</v>
      </c>
      <c r="B29" s="50"/>
      <c r="C29" s="31"/>
      <c r="D29" s="51"/>
      <c r="E29" s="51"/>
      <c r="F29" s="46"/>
      <c r="G29" s="47"/>
    </row>
    <row r="30" spans="1:7" ht="10.5" customHeight="1" x14ac:dyDescent="0.25">
      <c r="A30" s="4" t="s">
        <v>228</v>
      </c>
      <c r="B30" s="50" t="s">
        <v>18</v>
      </c>
      <c r="C30" s="30">
        <v>123.2280099999989</v>
      </c>
      <c r="D30" s="51">
        <v>0</v>
      </c>
      <c r="E30" s="51">
        <v>0</v>
      </c>
      <c r="F30" s="46"/>
      <c r="G30" s="47"/>
    </row>
    <row r="31" spans="1:7" ht="10.5" customHeight="1" x14ac:dyDescent="0.25">
      <c r="A31" s="4" t="s">
        <v>229</v>
      </c>
      <c r="B31" s="50"/>
      <c r="C31" s="31"/>
      <c r="D31" s="51"/>
      <c r="E31" s="51"/>
      <c r="F31" s="46"/>
      <c r="G31" s="47"/>
    </row>
    <row r="32" spans="1:7" ht="10.5" customHeight="1" x14ac:dyDescent="0.25">
      <c r="A32" s="4" t="s">
        <v>230</v>
      </c>
      <c r="B32" s="50" t="s">
        <v>19</v>
      </c>
      <c r="C32" s="30">
        <v>120.50889000000097</v>
      </c>
      <c r="D32" s="51">
        <v>0</v>
      </c>
      <c r="E32" s="51">
        <v>0</v>
      </c>
      <c r="F32" s="46"/>
      <c r="G32" s="47"/>
    </row>
    <row r="33" spans="1:7" ht="10.5" customHeight="1" x14ac:dyDescent="0.25">
      <c r="A33" s="4" t="s">
        <v>231</v>
      </c>
      <c r="B33" s="50"/>
      <c r="C33" s="31"/>
      <c r="D33" s="51"/>
      <c r="E33" s="51"/>
      <c r="F33" s="46"/>
      <c r="G33" s="47"/>
    </row>
    <row r="34" spans="1:7" ht="10.5" customHeight="1" x14ac:dyDescent="0.25">
      <c r="A34" s="4" t="s">
        <v>232</v>
      </c>
      <c r="B34" s="50" t="s">
        <v>20</v>
      </c>
      <c r="C34" s="30">
        <v>117.90080999999918</v>
      </c>
      <c r="D34" s="51">
        <v>0</v>
      </c>
      <c r="E34" s="51">
        <v>0</v>
      </c>
      <c r="F34" s="46"/>
      <c r="G34" s="47"/>
    </row>
    <row r="35" spans="1:7" ht="10.5" customHeight="1" x14ac:dyDescent="0.25">
      <c r="A35" s="4" t="s">
        <v>233</v>
      </c>
      <c r="B35" s="50"/>
      <c r="C35" s="31"/>
      <c r="D35" s="51"/>
      <c r="E35" s="51"/>
      <c r="F35" s="40"/>
      <c r="G35" s="41"/>
    </row>
    <row r="36" spans="1:7" ht="10.5" customHeight="1" x14ac:dyDescent="0.25">
      <c r="A36" s="4" t="s">
        <v>234</v>
      </c>
      <c r="B36" s="66" t="s">
        <v>21</v>
      </c>
      <c r="C36" s="72">
        <v>120.15271999999823</v>
      </c>
      <c r="D36" s="67">
        <v>0</v>
      </c>
      <c r="E36" s="67">
        <v>0</v>
      </c>
      <c r="F36" s="63" t="s">
        <v>326</v>
      </c>
      <c r="G36" s="76">
        <v>80</v>
      </c>
    </row>
    <row r="37" spans="1:7" ht="10.5" customHeight="1" x14ac:dyDescent="0.25">
      <c r="A37" s="4" t="s">
        <v>235</v>
      </c>
      <c r="B37" s="66"/>
      <c r="C37" s="73"/>
      <c r="D37" s="67"/>
      <c r="E37" s="67"/>
      <c r="F37" s="64"/>
      <c r="G37" s="77"/>
    </row>
    <row r="38" spans="1:7" ht="10.5" customHeight="1" x14ac:dyDescent="0.25">
      <c r="A38" s="4" t="s">
        <v>236</v>
      </c>
      <c r="B38" s="66" t="s">
        <v>22</v>
      </c>
      <c r="C38" s="72">
        <v>117.1433500000021</v>
      </c>
      <c r="D38" s="67">
        <v>0</v>
      </c>
      <c r="E38" s="67">
        <v>0</v>
      </c>
      <c r="F38" s="64"/>
      <c r="G38" s="76">
        <v>40</v>
      </c>
    </row>
    <row r="39" spans="1:7" ht="10.5" customHeight="1" x14ac:dyDescent="0.25">
      <c r="A39" s="4" t="s">
        <v>237</v>
      </c>
      <c r="B39" s="66"/>
      <c r="C39" s="73"/>
      <c r="D39" s="67"/>
      <c r="E39" s="67"/>
      <c r="F39" s="64"/>
      <c r="G39" s="77"/>
    </row>
    <row r="40" spans="1:7" ht="10.5" customHeight="1" x14ac:dyDescent="0.25">
      <c r="A40" s="4" t="s">
        <v>238</v>
      </c>
      <c r="B40" s="66" t="s">
        <v>23</v>
      </c>
      <c r="C40" s="72">
        <v>118.75063000000227</v>
      </c>
      <c r="D40" s="67">
        <v>0</v>
      </c>
      <c r="E40" s="67">
        <v>0</v>
      </c>
      <c r="F40" s="64"/>
      <c r="G40" s="76">
        <v>20</v>
      </c>
    </row>
    <row r="41" spans="1:7" ht="10.5" customHeight="1" x14ac:dyDescent="0.25">
      <c r="A41" s="4" t="s">
        <v>239</v>
      </c>
      <c r="B41" s="66"/>
      <c r="C41" s="73"/>
      <c r="D41" s="67"/>
      <c r="E41" s="67"/>
      <c r="F41" s="64"/>
      <c r="G41" s="77"/>
    </row>
    <row r="42" spans="1:7" ht="10.5" customHeight="1" x14ac:dyDescent="0.25">
      <c r="A42" s="4" t="s">
        <v>240</v>
      </c>
      <c r="B42" s="66" t="s">
        <v>24</v>
      </c>
      <c r="C42" s="72">
        <v>218.08657000000312</v>
      </c>
      <c r="D42" s="67">
        <v>1</v>
      </c>
      <c r="E42" s="67">
        <v>0</v>
      </c>
      <c r="F42" s="64"/>
      <c r="G42" s="76">
        <v>10</v>
      </c>
    </row>
    <row r="43" spans="1:7" ht="10.5" customHeight="1" x14ac:dyDescent="0.25">
      <c r="A43" s="4" t="s">
        <v>241</v>
      </c>
      <c r="B43" s="66"/>
      <c r="C43" s="73"/>
      <c r="D43" s="67"/>
      <c r="E43" s="67"/>
      <c r="F43" s="64"/>
      <c r="G43" s="77"/>
    </row>
    <row r="44" spans="1:7" ht="10.5" customHeight="1" x14ac:dyDescent="0.25">
      <c r="A44" s="4" t="s">
        <v>242</v>
      </c>
      <c r="B44" s="66" t="s">
        <v>25</v>
      </c>
      <c r="C44" s="72">
        <v>114.19714999999997</v>
      </c>
      <c r="D44" s="67">
        <v>0</v>
      </c>
      <c r="E44" s="67">
        <v>0</v>
      </c>
      <c r="F44" s="64"/>
      <c r="G44" s="76">
        <v>8</v>
      </c>
    </row>
    <row r="45" spans="1:7" ht="10.5" customHeight="1" x14ac:dyDescent="0.25">
      <c r="A45" s="4" t="s">
        <v>243</v>
      </c>
      <c r="B45" s="66"/>
      <c r="C45" s="73"/>
      <c r="D45" s="67"/>
      <c r="E45" s="67"/>
      <c r="F45" s="64"/>
      <c r="G45" s="77"/>
    </row>
    <row r="46" spans="1:7" ht="10.5" customHeight="1" x14ac:dyDescent="0.25">
      <c r="A46" s="4" t="s">
        <v>244</v>
      </c>
      <c r="B46" s="66" t="s">
        <v>26</v>
      </c>
      <c r="C46" s="72">
        <v>116.57833000000028</v>
      </c>
      <c r="D46" s="67">
        <v>0</v>
      </c>
      <c r="E46" s="67">
        <v>0</v>
      </c>
      <c r="F46" s="64"/>
      <c r="G46" s="76">
        <v>4</v>
      </c>
    </row>
    <row r="47" spans="1:7" ht="10.5" customHeight="1" x14ac:dyDescent="0.25">
      <c r="A47" s="4" t="s">
        <v>245</v>
      </c>
      <c r="B47" s="66"/>
      <c r="C47" s="73"/>
      <c r="D47" s="67"/>
      <c r="E47" s="67"/>
      <c r="F47" s="64"/>
      <c r="G47" s="77"/>
    </row>
    <row r="48" spans="1:7" ht="10.5" customHeight="1" x14ac:dyDescent="0.25">
      <c r="A48" s="4" t="s">
        <v>246</v>
      </c>
      <c r="B48" s="66" t="s">
        <v>27</v>
      </c>
      <c r="C48" s="72">
        <v>221.45836000000054</v>
      </c>
      <c r="D48" s="67">
        <v>1</v>
      </c>
      <c r="E48" s="67">
        <v>0</v>
      </c>
      <c r="F48" s="64"/>
      <c r="G48" s="76">
        <v>2</v>
      </c>
    </row>
    <row r="49" spans="1:7" ht="10.5" customHeight="1" x14ac:dyDescent="0.25">
      <c r="A49" s="4" t="s">
        <v>247</v>
      </c>
      <c r="B49" s="66"/>
      <c r="C49" s="73"/>
      <c r="D49" s="67"/>
      <c r="E49" s="67"/>
      <c r="F49" s="64"/>
      <c r="G49" s="77"/>
    </row>
    <row r="50" spans="1:7" ht="10.5" customHeight="1" x14ac:dyDescent="0.25">
      <c r="A50" s="4" t="s">
        <v>248</v>
      </c>
      <c r="B50" s="66" t="s">
        <v>28</v>
      </c>
      <c r="C50" s="72">
        <v>221.20562000000064</v>
      </c>
      <c r="D50" s="67">
        <v>1</v>
      </c>
      <c r="E50" s="67">
        <v>0</v>
      </c>
      <c r="F50" s="64"/>
      <c r="G50" s="76">
        <v>1</v>
      </c>
    </row>
    <row r="51" spans="1:7" ht="10.5" customHeight="1" x14ac:dyDescent="0.25">
      <c r="A51" s="4" t="s">
        <v>249</v>
      </c>
      <c r="B51" s="66"/>
      <c r="C51" s="73"/>
      <c r="D51" s="67"/>
      <c r="E51" s="67"/>
      <c r="F51" s="65"/>
      <c r="G51" s="77"/>
    </row>
    <row r="52" spans="1:7" ht="10.5" customHeight="1" x14ac:dyDescent="0.25">
      <c r="A52" s="4" t="s">
        <v>250</v>
      </c>
      <c r="B52" s="50" t="s">
        <v>29</v>
      </c>
      <c r="C52" s="30">
        <v>216.63266999999905</v>
      </c>
      <c r="D52" s="51">
        <v>1</v>
      </c>
      <c r="E52" s="51">
        <v>0</v>
      </c>
      <c r="F52" s="60" t="s">
        <v>325</v>
      </c>
      <c r="G52" s="74">
        <v>10</v>
      </c>
    </row>
    <row r="53" spans="1:7" ht="10.5" customHeight="1" x14ac:dyDescent="0.25">
      <c r="A53" s="4" t="s">
        <v>251</v>
      </c>
      <c r="B53" s="50"/>
      <c r="C53" s="31"/>
      <c r="D53" s="51"/>
      <c r="E53" s="51"/>
      <c r="F53" s="61"/>
      <c r="G53" s="75"/>
    </row>
    <row r="54" spans="1:7" ht="10.5" customHeight="1" x14ac:dyDescent="0.25">
      <c r="A54" s="4" t="s">
        <v>252</v>
      </c>
      <c r="B54" s="50" t="s">
        <v>30</v>
      </c>
      <c r="C54" s="30">
        <v>122.80481000000145</v>
      </c>
      <c r="D54" s="51">
        <v>0</v>
      </c>
      <c r="E54" s="51">
        <v>0</v>
      </c>
      <c r="F54" s="61"/>
      <c r="G54" s="74">
        <v>8</v>
      </c>
    </row>
    <row r="55" spans="1:7" ht="10.5" customHeight="1" x14ac:dyDescent="0.25">
      <c r="A55" s="4" t="s">
        <v>253</v>
      </c>
      <c r="B55" s="50"/>
      <c r="C55" s="31"/>
      <c r="D55" s="51"/>
      <c r="E55" s="51"/>
      <c r="F55" s="61"/>
      <c r="G55" s="75"/>
    </row>
    <row r="56" spans="1:7" ht="10.5" customHeight="1" x14ac:dyDescent="0.25">
      <c r="A56" s="4" t="s">
        <v>254</v>
      </c>
      <c r="B56" s="50" t="s">
        <v>31</v>
      </c>
      <c r="C56" s="30">
        <v>117.50422000000253</v>
      </c>
      <c r="D56" s="51">
        <v>0</v>
      </c>
      <c r="E56" s="51">
        <v>0</v>
      </c>
      <c r="F56" s="61"/>
      <c r="G56" s="74">
        <v>4</v>
      </c>
    </row>
    <row r="57" spans="1:7" ht="10.5" customHeight="1" x14ac:dyDescent="0.25">
      <c r="A57" s="4" t="s">
        <v>255</v>
      </c>
      <c r="B57" s="50"/>
      <c r="C57" s="31"/>
      <c r="D57" s="51"/>
      <c r="E57" s="51"/>
      <c r="F57" s="61"/>
      <c r="G57" s="75"/>
    </row>
    <row r="58" spans="1:7" ht="10.5" customHeight="1" x14ac:dyDescent="0.25">
      <c r="A58" s="4" t="s">
        <v>256</v>
      </c>
      <c r="B58" s="50" t="s">
        <v>32</v>
      </c>
      <c r="C58" s="30">
        <v>121.68160000000353</v>
      </c>
      <c r="D58" s="51">
        <v>0</v>
      </c>
      <c r="E58" s="51">
        <v>0</v>
      </c>
      <c r="F58" s="61"/>
      <c r="G58" s="74">
        <v>2</v>
      </c>
    </row>
    <row r="59" spans="1:7" ht="10.5" customHeight="1" x14ac:dyDescent="0.25">
      <c r="A59" s="4" t="s">
        <v>257</v>
      </c>
      <c r="B59" s="50"/>
      <c r="C59" s="31"/>
      <c r="D59" s="51"/>
      <c r="E59" s="51"/>
      <c r="F59" s="61"/>
      <c r="G59" s="75"/>
    </row>
    <row r="60" spans="1:7" ht="10.5" customHeight="1" x14ac:dyDescent="0.25">
      <c r="A60" s="4" t="s">
        <v>258</v>
      </c>
      <c r="B60" s="50" t="s">
        <v>33</v>
      </c>
      <c r="C60" s="30">
        <v>120.36162000000331</v>
      </c>
      <c r="D60" s="51">
        <v>0</v>
      </c>
      <c r="E60" s="51">
        <v>0</v>
      </c>
      <c r="F60" s="61"/>
      <c r="G60" s="74">
        <v>1</v>
      </c>
    </row>
    <row r="61" spans="1:7" ht="10.5" customHeight="1" x14ac:dyDescent="0.25">
      <c r="A61" s="4" t="s">
        <v>259</v>
      </c>
      <c r="B61" s="50"/>
      <c r="C61" s="31"/>
      <c r="D61" s="51"/>
      <c r="E61" s="51"/>
      <c r="F61" s="62"/>
      <c r="G61" s="75"/>
    </row>
    <row r="62" spans="1:7" ht="10.5" customHeight="1" x14ac:dyDescent="0.25">
      <c r="A62" s="4" t="s">
        <v>260</v>
      </c>
      <c r="B62" s="66" t="s">
        <v>34</v>
      </c>
      <c r="C62" s="72">
        <v>118.5269599999956</v>
      </c>
      <c r="D62" s="67">
        <v>0</v>
      </c>
      <c r="E62" s="67">
        <v>0</v>
      </c>
      <c r="F62" s="63" t="s">
        <v>324</v>
      </c>
      <c r="G62" s="76">
        <v>20</v>
      </c>
    </row>
    <row r="63" spans="1:7" ht="10.5" customHeight="1" x14ac:dyDescent="0.25">
      <c r="A63" s="4" t="s">
        <v>261</v>
      </c>
      <c r="B63" s="66"/>
      <c r="C63" s="73"/>
      <c r="D63" s="67"/>
      <c r="E63" s="67"/>
      <c r="F63" s="64"/>
      <c r="G63" s="77"/>
    </row>
    <row r="64" spans="1:7" ht="10.5" customHeight="1" x14ac:dyDescent="0.25">
      <c r="A64" s="4" t="s">
        <v>262</v>
      </c>
      <c r="B64" s="66" t="s">
        <v>35</v>
      </c>
      <c r="C64" s="72">
        <v>218.13971999999922</v>
      </c>
      <c r="D64" s="67">
        <v>1</v>
      </c>
      <c r="E64" s="67">
        <v>0</v>
      </c>
      <c r="F64" s="64"/>
      <c r="G64" s="76">
        <v>10</v>
      </c>
    </row>
    <row r="65" spans="1:7" ht="10.5" customHeight="1" x14ac:dyDescent="0.25">
      <c r="A65" s="4" t="s">
        <v>263</v>
      </c>
      <c r="B65" s="66"/>
      <c r="C65" s="73"/>
      <c r="D65" s="67"/>
      <c r="E65" s="67"/>
      <c r="F65" s="64"/>
      <c r="G65" s="77"/>
    </row>
    <row r="66" spans="1:7" ht="10.5" customHeight="1" x14ac:dyDescent="0.25">
      <c r="A66" s="4" t="s">
        <v>264</v>
      </c>
      <c r="B66" s="66" t="s">
        <v>36</v>
      </c>
      <c r="C66" s="72">
        <v>121.05789999999979</v>
      </c>
      <c r="D66" s="67">
        <v>0</v>
      </c>
      <c r="E66" s="67">
        <v>0</v>
      </c>
      <c r="F66" s="64"/>
      <c r="G66" s="76">
        <v>8</v>
      </c>
    </row>
    <row r="67" spans="1:7" ht="10.5" customHeight="1" x14ac:dyDescent="0.25">
      <c r="A67" s="4" t="s">
        <v>265</v>
      </c>
      <c r="B67" s="66"/>
      <c r="C67" s="73"/>
      <c r="D67" s="67"/>
      <c r="E67" s="67"/>
      <c r="F67" s="64"/>
      <c r="G67" s="77"/>
    </row>
    <row r="68" spans="1:7" ht="10.5" customHeight="1" x14ac:dyDescent="0.25">
      <c r="A68" s="4" t="s">
        <v>266</v>
      </c>
      <c r="B68" s="66" t="s">
        <v>37</v>
      </c>
      <c r="C68" s="72">
        <v>120.39176999999472</v>
      </c>
      <c r="D68" s="67">
        <v>0</v>
      </c>
      <c r="E68" s="67">
        <v>0</v>
      </c>
      <c r="F68" s="64"/>
      <c r="G68" s="76">
        <v>4</v>
      </c>
    </row>
    <row r="69" spans="1:7" ht="10.5" customHeight="1" x14ac:dyDescent="0.25">
      <c r="A69" s="4" t="s">
        <v>267</v>
      </c>
      <c r="B69" s="66"/>
      <c r="C69" s="73"/>
      <c r="D69" s="67"/>
      <c r="E69" s="67"/>
      <c r="F69" s="64"/>
      <c r="G69" s="77"/>
    </row>
    <row r="70" spans="1:7" ht="10.5" customHeight="1" x14ac:dyDescent="0.25">
      <c r="A70" s="4" t="s">
        <v>268</v>
      </c>
      <c r="B70" s="66" t="s">
        <v>38</v>
      </c>
      <c r="C70" s="72">
        <v>116.34086000000389</v>
      </c>
      <c r="D70" s="67">
        <v>0</v>
      </c>
      <c r="E70" s="67">
        <v>0</v>
      </c>
      <c r="F70" s="64"/>
      <c r="G70" s="76">
        <v>2</v>
      </c>
    </row>
    <row r="71" spans="1:7" ht="10.5" customHeight="1" x14ac:dyDescent="0.25">
      <c r="A71" s="4" t="s">
        <v>269</v>
      </c>
      <c r="B71" s="66"/>
      <c r="C71" s="73"/>
      <c r="D71" s="67"/>
      <c r="E71" s="67"/>
      <c r="F71" s="64"/>
      <c r="G71" s="77"/>
    </row>
    <row r="72" spans="1:7" ht="10.5" customHeight="1" x14ac:dyDescent="0.25">
      <c r="A72" s="4" t="s">
        <v>270</v>
      </c>
      <c r="B72" s="66" t="s">
        <v>39</v>
      </c>
      <c r="C72" s="72">
        <v>120.6632099999988</v>
      </c>
      <c r="D72" s="67">
        <v>0</v>
      </c>
      <c r="E72" s="67">
        <v>0</v>
      </c>
      <c r="F72" s="64"/>
      <c r="G72" s="76">
        <v>1</v>
      </c>
    </row>
    <row r="73" spans="1:7" ht="10.5" customHeight="1" x14ac:dyDescent="0.25">
      <c r="A73" s="4" t="s">
        <v>271</v>
      </c>
      <c r="B73" s="66"/>
      <c r="C73" s="73"/>
      <c r="D73" s="67"/>
      <c r="E73" s="67"/>
      <c r="F73" s="65"/>
      <c r="G73" s="77"/>
    </row>
    <row r="74" spans="1:7" ht="10.5" customHeight="1" x14ac:dyDescent="0.25">
      <c r="A74" s="4" t="s">
        <v>272</v>
      </c>
      <c r="B74" s="50" t="s">
        <v>40</v>
      </c>
      <c r="C74" s="30">
        <v>219.74311000000307</v>
      </c>
      <c r="D74" s="51">
        <v>1</v>
      </c>
      <c r="E74" s="51">
        <v>0</v>
      </c>
      <c r="F74" s="60" t="s">
        <v>323</v>
      </c>
      <c r="G74" s="74">
        <v>4</v>
      </c>
    </row>
    <row r="75" spans="1:7" ht="10.5" customHeight="1" x14ac:dyDescent="0.25">
      <c r="A75" s="4" t="s">
        <v>273</v>
      </c>
      <c r="B75" s="50"/>
      <c r="C75" s="31"/>
      <c r="D75" s="51"/>
      <c r="E75" s="51"/>
      <c r="F75" s="61"/>
      <c r="G75" s="75"/>
    </row>
    <row r="76" spans="1:7" ht="10.5" customHeight="1" x14ac:dyDescent="0.25">
      <c r="A76" s="4" t="s">
        <v>274</v>
      </c>
      <c r="B76" s="50" t="s">
        <v>41</v>
      </c>
      <c r="C76" s="30">
        <v>122.4082699999999</v>
      </c>
      <c r="D76" s="51">
        <v>0</v>
      </c>
      <c r="E76" s="51">
        <v>0</v>
      </c>
      <c r="F76" s="61"/>
      <c r="G76" s="74">
        <v>2</v>
      </c>
    </row>
    <row r="77" spans="1:7" ht="10.5" customHeight="1" x14ac:dyDescent="0.25">
      <c r="A77" s="4" t="s">
        <v>275</v>
      </c>
      <c r="B77" s="50"/>
      <c r="C77" s="31"/>
      <c r="D77" s="51"/>
      <c r="E77" s="51"/>
      <c r="F77" s="61"/>
      <c r="G77" s="75"/>
    </row>
    <row r="78" spans="1:7" ht="10.5" customHeight="1" x14ac:dyDescent="0.25">
      <c r="A78" s="4" t="s">
        <v>276</v>
      </c>
      <c r="B78" s="50" t="s">
        <v>42</v>
      </c>
      <c r="C78" s="30">
        <v>116.21558999999979</v>
      </c>
      <c r="D78" s="51">
        <v>0</v>
      </c>
      <c r="E78" s="51">
        <v>0</v>
      </c>
      <c r="F78" s="61"/>
      <c r="G78" s="74">
        <v>1</v>
      </c>
    </row>
    <row r="79" spans="1:7" ht="10.5" customHeight="1" x14ac:dyDescent="0.25">
      <c r="A79" s="4" t="s">
        <v>277</v>
      </c>
      <c r="B79" s="50"/>
      <c r="C79" s="31"/>
      <c r="D79" s="51"/>
      <c r="E79" s="51"/>
      <c r="F79" s="62"/>
      <c r="G79" s="75"/>
    </row>
    <row r="80" spans="1:7" ht="10.5" customHeight="1" x14ac:dyDescent="0.25">
      <c r="A80" s="4" t="s">
        <v>278</v>
      </c>
      <c r="B80" s="66" t="s">
        <v>43</v>
      </c>
      <c r="C80" s="72">
        <v>122.2308800000028</v>
      </c>
      <c r="D80" s="67">
        <v>0</v>
      </c>
      <c r="E80" s="67">
        <v>0</v>
      </c>
      <c r="F80" s="63" t="s">
        <v>321</v>
      </c>
      <c r="G80" s="76">
        <v>20</v>
      </c>
    </row>
    <row r="81" spans="1:7" ht="10.5" customHeight="1" x14ac:dyDescent="0.25">
      <c r="A81" s="4" t="s">
        <v>279</v>
      </c>
      <c r="B81" s="66"/>
      <c r="C81" s="73"/>
      <c r="D81" s="67"/>
      <c r="E81" s="67"/>
      <c r="F81" s="64"/>
      <c r="G81" s="77"/>
    </row>
    <row r="82" spans="1:7" ht="10.5" customHeight="1" x14ac:dyDescent="0.25">
      <c r="A82" s="4" t="s">
        <v>280</v>
      </c>
      <c r="B82" s="66" t="s">
        <v>44</v>
      </c>
      <c r="C82" s="72">
        <v>220.33540999999968</v>
      </c>
      <c r="D82" s="67">
        <v>1</v>
      </c>
      <c r="E82" s="67">
        <v>0</v>
      </c>
      <c r="F82" s="64"/>
      <c r="G82" s="76">
        <v>10</v>
      </c>
    </row>
    <row r="83" spans="1:7" ht="10.5" customHeight="1" x14ac:dyDescent="0.25">
      <c r="A83" s="4" t="s">
        <v>281</v>
      </c>
      <c r="B83" s="66"/>
      <c r="C83" s="73"/>
      <c r="D83" s="67"/>
      <c r="E83" s="67"/>
      <c r="F83" s="64"/>
      <c r="G83" s="77"/>
    </row>
    <row r="84" spans="1:7" ht="10.5" customHeight="1" x14ac:dyDescent="0.25">
      <c r="A84" s="4" t="s">
        <v>282</v>
      </c>
      <c r="B84" s="66" t="s">
        <v>45</v>
      </c>
      <c r="C84" s="72">
        <v>119.28405000000203</v>
      </c>
      <c r="D84" s="67">
        <v>0</v>
      </c>
      <c r="E84" s="67">
        <v>0</v>
      </c>
      <c r="F84" s="64"/>
      <c r="G84" s="76">
        <v>8</v>
      </c>
    </row>
    <row r="85" spans="1:7" ht="10.5" customHeight="1" x14ac:dyDescent="0.25">
      <c r="A85" s="4" t="s">
        <v>283</v>
      </c>
      <c r="B85" s="66"/>
      <c r="C85" s="73"/>
      <c r="D85" s="67"/>
      <c r="E85" s="67"/>
      <c r="F85" s="64"/>
      <c r="G85" s="77"/>
    </row>
    <row r="86" spans="1:7" ht="10.5" customHeight="1" x14ac:dyDescent="0.25">
      <c r="A86" s="4" t="s">
        <v>284</v>
      </c>
      <c r="B86" s="66" t="s">
        <v>46</v>
      </c>
      <c r="C86" s="72">
        <v>216.917220000003</v>
      </c>
      <c r="D86" s="67">
        <v>1</v>
      </c>
      <c r="E86" s="67">
        <v>0</v>
      </c>
      <c r="F86" s="64"/>
      <c r="G86" s="76">
        <v>4</v>
      </c>
    </row>
    <row r="87" spans="1:7" ht="10.5" customHeight="1" x14ac:dyDescent="0.25">
      <c r="A87" s="4" t="s">
        <v>285</v>
      </c>
      <c r="B87" s="66"/>
      <c r="C87" s="73"/>
      <c r="D87" s="67"/>
      <c r="E87" s="67"/>
      <c r="F87" s="64"/>
      <c r="G87" s="77"/>
    </row>
    <row r="88" spans="1:7" ht="10.5" customHeight="1" x14ac:dyDescent="0.25">
      <c r="A88" s="4" t="s">
        <v>286</v>
      </c>
      <c r="B88" s="66" t="s">
        <v>47</v>
      </c>
      <c r="C88" s="72">
        <v>119.29187999999704</v>
      </c>
      <c r="D88" s="67">
        <v>0</v>
      </c>
      <c r="E88" s="67">
        <v>0</v>
      </c>
      <c r="F88" s="64"/>
      <c r="G88" s="76">
        <v>2</v>
      </c>
    </row>
    <row r="89" spans="1:7" ht="10.5" customHeight="1" x14ac:dyDescent="0.25">
      <c r="A89" s="4" t="s">
        <v>287</v>
      </c>
      <c r="B89" s="66"/>
      <c r="C89" s="73"/>
      <c r="D89" s="67"/>
      <c r="E89" s="67"/>
      <c r="F89" s="64"/>
      <c r="G89" s="77"/>
    </row>
    <row r="90" spans="1:7" ht="10.5" customHeight="1" x14ac:dyDescent="0.25">
      <c r="A90" s="4" t="s">
        <v>288</v>
      </c>
      <c r="B90" s="66" t="s">
        <v>48</v>
      </c>
      <c r="C90" s="72">
        <v>223.78337999999349</v>
      </c>
      <c r="D90" s="67">
        <v>1</v>
      </c>
      <c r="E90" s="67">
        <v>0</v>
      </c>
      <c r="F90" s="64"/>
      <c r="G90" s="76">
        <v>1</v>
      </c>
    </row>
    <row r="91" spans="1:7" ht="10.5" customHeight="1" x14ac:dyDescent="0.25">
      <c r="A91" s="4" t="s">
        <v>289</v>
      </c>
      <c r="B91" s="66"/>
      <c r="C91" s="73"/>
      <c r="D91" s="67"/>
      <c r="E91" s="67"/>
      <c r="F91" s="65"/>
      <c r="G91" s="77"/>
    </row>
    <row r="92" spans="1:7" ht="10.5" customHeight="1" x14ac:dyDescent="0.25">
      <c r="A92" s="4" t="s">
        <v>290</v>
      </c>
      <c r="B92" s="50" t="s">
        <v>49</v>
      </c>
      <c r="C92" s="30">
        <v>117.30851999999868</v>
      </c>
      <c r="D92" s="51">
        <v>0</v>
      </c>
      <c r="E92" s="51">
        <v>0</v>
      </c>
      <c r="F92" s="60" t="s">
        <v>322</v>
      </c>
      <c r="G92" s="74">
        <v>40</v>
      </c>
    </row>
    <row r="93" spans="1:7" ht="10.5" customHeight="1" x14ac:dyDescent="0.25">
      <c r="A93" s="4" t="s">
        <v>291</v>
      </c>
      <c r="B93" s="50"/>
      <c r="C93" s="31"/>
      <c r="D93" s="51"/>
      <c r="E93" s="51"/>
      <c r="F93" s="61"/>
      <c r="G93" s="75"/>
    </row>
    <row r="94" spans="1:7" ht="10.5" customHeight="1" x14ac:dyDescent="0.25">
      <c r="A94" s="4" t="s">
        <v>292</v>
      </c>
      <c r="B94" s="50" t="s">
        <v>50</v>
      </c>
      <c r="C94" s="30">
        <v>116.62973999999667</v>
      </c>
      <c r="D94" s="51">
        <v>0</v>
      </c>
      <c r="E94" s="51">
        <v>0</v>
      </c>
      <c r="F94" s="61"/>
      <c r="G94" s="74">
        <v>20</v>
      </c>
    </row>
    <row r="95" spans="1:7" ht="10.5" customHeight="1" x14ac:dyDescent="0.25">
      <c r="A95" s="4" t="s">
        <v>293</v>
      </c>
      <c r="B95" s="50"/>
      <c r="C95" s="31"/>
      <c r="D95" s="51"/>
      <c r="E95" s="51"/>
      <c r="F95" s="61"/>
      <c r="G95" s="75"/>
    </row>
    <row r="96" spans="1:7" ht="10.5" customHeight="1" x14ac:dyDescent="0.25">
      <c r="A96" s="4" t="s">
        <v>294</v>
      </c>
      <c r="B96" s="50" t="s">
        <v>51</v>
      </c>
      <c r="C96" s="30">
        <v>118.76241999999911</v>
      </c>
      <c r="D96" s="51">
        <v>0</v>
      </c>
      <c r="E96" s="51">
        <v>0</v>
      </c>
      <c r="F96" s="61"/>
      <c r="G96" s="74">
        <v>10</v>
      </c>
    </row>
    <row r="97" spans="1:7" ht="10.5" customHeight="1" x14ac:dyDescent="0.25">
      <c r="A97" s="4" t="s">
        <v>295</v>
      </c>
      <c r="B97" s="50"/>
      <c r="C97" s="31"/>
      <c r="D97" s="51"/>
      <c r="E97" s="51"/>
      <c r="F97" s="61"/>
      <c r="G97" s="75"/>
    </row>
    <row r="98" spans="1:7" ht="10.5" customHeight="1" x14ac:dyDescent="0.25">
      <c r="A98" s="4" t="s">
        <v>296</v>
      </c>
      <c r="B98" s="50" t="s">
        <v>52</v>
      </c>
      <c r="C98" s="30">
        <v>216.36933000000136</v>
      </c>
      <c r="D98" s="51">
        <v>1</v>
      </c>
      <c r="E98" s="51">
        <v>0</v>
      </c>
      <c r="F98" s="61"/>
      <c r="G98" s="74">
        <v>8</v>
      </c>
    </row>
    <row r="99" spans="1:7" ht="10.5" customHeight="1" x14ac:dyDescent="0.25">
      <c r="A99" s="4" t="s">
        <v>297</v>
      </c>
      <c r="B99" s="50"/>
      <c r="C99" s="31"/>
      <c r="D99" s="51"/>
      <c r="E99" s="51"/>
      <c r="F99" s="61"/>
      <c r="G99" s="75"/>
    </row>
    <row r="100" spans="1:7" ht="10.5" customHeight="1" x14ac:dyDescent="0.25">
      <c r="A100" s="4" t="s">
        <v>298</v>
      </c>
      <c r="B100" s="50" t="s">
        <v>53</v>
      </c>
      <c r="C100" s="30">
        <v>119.70661000000109</v>
      </c>
      <c r="D100" s="51">
        <v>0</v>
      </c>
      <c r="E100" s="51">
        <v>0</v>
      </c>
      <c r="F100" s="61"/>
      <c r="G100" s="74">
        <v>4</v>
      </c>
    </row>
    <row r="101" spans="1:7" ht="10.5" customHeight="1" x14ac:dyDescent="0.25">
      <c r="A101" s="4" t="s">
        <v>299</v>
      </c>
      <c r="B101" s="50"/>
      <c r="C101" s="31"/>
      <c r="D101" s="51"/>
      <c r="E101" s="51"/>
      <c r="F101" s="61"/>
      <c r="G101" s="75"/>
    </row>
    <row r="102" spans="1:7" ht="10.5" customHeight="1" x14ac:dyDescent="0.25">
      <c r="A102" s="4" t="s">
        <v>300</v>
      </c>
      <c r="B102" s="50" t="s">
        <v>54</v>
      </c>
      <c r="C102" s="30">
        <v>118.68536000000313</v>
      </c>
      <c r="D102" s="51">
        <v>0</v>
      </c>
      <c r="E102" s="51">
        <v>0</v>
      </c>
      <c r="F102" s="61"/>
      <c r="G102" s="74">
        <v>2</v>
      </c>
    </row>
    <row r="103" spans="1:7" ht="10.5" customHeight="1" x14ac:dyDescent="0.25">
      <c r="A103" s="4" t="s">
        <v>301</v>
      </c>
      <c r="B103" s="50"/>
      <c r="C103" s="31"/>
      <c r="D103" s="51"/>
      <c r="E103" s="51"/>
      <c r="F103" s="61"/>
      <c r="G103" s="75"/>
    </row>
    <row r="104" spans="1:7" ht="10.5" customHeight="1" x14ac:dyDescent="0.25">
      <c r="A104" s="4" t="s">
        <v>302</v>
      </c>
      <c r="B104" s="50" t="s">
        <v>55</v>
      </c>
      <c r="C104" s="30">
        <v>123.30365000000165</v>
      </c>
      <c r="D104" s="51">
        <v>0</v>
      </c>
      <c r="E104" s="51">
        <v>0</v>
      </c>
      <c r="F104" s="61"/>
      <c r="G104" s="74">
        <v>1</v>
      </c>
    </row>
    <row r="105" spans="1:7" ht="10.5" customHeight="1" x14ac:dyDescent="0.25">
      <c r="A105" s="4" t="s">
        <v>303</v>
      </c>
      <c r="B105" s="50"/>
      <c r="C105" s="31"/>
      <c r="D105" s="51"/>
      <c r="E105" s="51"/>
      <c r="F105" s="62"/>
      <c r="G105" s="75"/>
    </row>
    <row r="106" spans="1:7" ht="10.5" customHeight="1" x14ac:dyDescent="0.25">
      <c r="A106" s="4" t="s">
        <v>304</v>
      </c>
      <c r="B106" s="66" t="s">
        <v>56</v>
      </c>
      <c r="C106" s="72">
        <v>120.55593999999837</v>
      </c>
      <c r="D106" s="67">
        <v>0</v>
      </c>
      <c r="E106" s="67">
        <v>0</v>
      </c>
      <c r="F106" s="56" t="s">
        <v>328</v>
      </c>
      <c r="G106" s="57"/>
    </row>
    <row r="107" spans="1:7" ht="10.5" customHeight="1" x14ac:dyDescent="0.25">
      <c r="A107" s="4" t="s">
        <v>305</v>
      </c>
      <c r="B107" s="66"/>
      <c r="C107" s="73"/>
      <c r="D107" s="67"/>
      <c r="E107" s="67"/>
      <c r="F107" s="58"/>
      <c r="G107" s="59"/>
    </row>
    <row r="108" spans="1:7" ht="10.5" customHeight="1" x14ac:dyDescent="0.25">
      <c r="A108" s="4" t="s">
        <v>306</v>
      </c>
      <c r="B108" s="66" t="s">
        <v>57</v>
      </c>
      <c r="C108" s="72">
        <v>217.38758000000234</v>
      </c>
      <c r="D108" s="68">
        <v>1</v>
      </c>
      <c r="E108" s="67">
        <v>0</v>
      </c>
      <c r="F108" s="56" t="s">
        <v>329</v>
      </c>
      <c r="G108" s="57"/>
    </row>
    <row r="109" spans="1:7" ht="10.5" customHeight="1" x14ac:dyDescent="0.25">
      <c r="A109" s="4" t="s">
        <v>307</v>
      </c>
      <c r="B109" s="66"/>
      <c r="C109" s="73"/>
      <c r="D109" s="69"/>
      <c r="E109" s="67"/>
      <c r="F109" s="58"/>
      <c r="G109" s="59"/>
    </row>
    <row r="110" spans="1:7" ht="10.5" customHeight="1" x14ac:dyDescent="0.25">
      <c r="A110" s="4" t="s">
        <v>308</v>
      </c>
      <c r="B110" s="66" t="s">
        <v>58</v>
      </c>
      <c r="C110" s="72">
        <v>217.11362999999983</v>
      </c>
      <c r="D110" s="68">
        <v>1</v>
      </c>
      <c r="E110" s="67">
        <v>0</v>
      </c>
      <c r="F110" s="56" t="s">
        <v>330</v>
      </c>
      <c r="G110" s="57"/>
    </row>
    <row r="111" spans="1:7" ht="10.5" customHeight="1" x14ac:dyDescent="0.25">
      <c r="A111" s="4" t="s">
        <v>309</v>
      </c>
      <c r="B111" s="66"/>
      <c r="C111" s="73"/>
      <c r="D111" s="69"/>
      <c r="E111" s="67"/>
      <c r="F111" s="58"/>
      <c r="G111" s="59"/>
    </row>
    <row r="112" spans="1:7" ht="10.5" customHeight="1" x14ac:dyDescent="0.25">
      <c r="A112" s="4" t="s">
        <v>310</v>
      </c>
      <c r="B112" s="66" t="s">
        <v>59</v>
      </c>
      <c r="C112" s="72">
        <v>316.74670000000333</v>
      </c>
      <c r="D112" s="68">
        <v>1</v>
      </c>
      <c r="E112" s="67">
        <v>1</v>
      </c>
      <c r="F112" s="56" t="s">
        <v>331</v>
      </c>
      <c r="G112" s="57"/>
    </row>
    <row r="113" spans="1:7" ht="10.5" customHeight="1" x14ac:dyDescent="0.25">
      <c r="A113" s="4" t="s">
        <v>311</v>
      </c>
      <c r="B113" s="66"/>
      <c r="C113" s="73"/>
      <c r="D113" s="69"/>
      <c r="E113" s="67"/>
      <c r="F113" s="58"/>
      <c r="G113" s="59"/>
    </row>
    <row r="114" spans="1:7" ht="10.5" customHeight="1" x14ac:dyDescent="0.25">
      <c r="A114" s="4" t="s">
        <v>312</v>
      </c>
      <c r="B114" s="66" t="s">
        <v>60</v>
      </c>
      <c r="C114" s="72">
        <v>217.00765999999567</v>
      </c>
      <c r="D114" s="68">
        <v>1</v>
      </c>
      <c r="E114" s="67">
        <v>0</v>
      </c>
      <c r="F114" s="56" t="s">
        <v>332</v>
      </c>
      <c r="G114" s="57"/>
    </row>
    <row r="115" spans="1:7" ht="10.5" customHeight="1" x14ac:dyDescent="0.25">
      <c r="A115" s="4" t="s">
        <v>313</v>
      </c>
      <c r="B115" s="66"/>
      <c r="C115" s="73"/>
      <c r="D115" s="69"/>
      <c r="E115" s="67"/>
      <c r="F115" s="58"/>
      <c r="G115" s="59"/>
    </row>
    <row r="116" spans="1:7" ht="10.5" customHeight="1" x14ac:dyDescent="0.25">
      <c r="A116" s="4" t="s">
        <v>314</v>
      </c>
      <c r="B116" s="66" t="s">
        <v>61</v>
      </c>
      <c r="C116" s="72">
        <v>319.27808999999979</v>
      </c>
      <c r="D116" s="68">
        <v>1</v>
      </c>
      <c r="E116" s="67">
        <v>1</v>
      </c>
      <c r="F116" s="56" t="s">
        <v>333</v>
      </c>
      <c r="G116" s="57"/>
    </row>
    <row r="117" spans="1:7" ht="10.5" customHeight="1" x14ac:dyDescent="0.25">
      <c r="A117" s="4" t="s">
        <v>315</v>
      </c>
      <c r="B117" s="66"/>
      <c r="C117" s="73"/>
      <c r="D117" s="69"/>
      <c r="E117" s="67"/>
      <c r="F117" s="58"/>
      <c r="G117" s="59"/>
    </row>
    <row r="118" spans="1:7" ht="10.5" customHeight="1" x14ac:dyDescent="0.25">
      <c r="A118" s="4" t="s">
        <v>316</v>
      </c>
      <c r="B118" s="66" t="s">
        <v>62</v>
      </c>
      <c r="C118" s="72">
        <v>313.31200000000536</v>
      </c>
      <c r="D118" s="68">
        <v>1</v>
      </c>
      <c r="E118" s="67">
        <v>1</v>
      </c>
      <c r="F118" s="56" t="s">
        <v>334</v>
      </c>
      <c r="G118" s="57"/>
    </row>
    <row r="119" spans="1:7" ht="10.5" customHeight="1" x14ac:dyDescent="0.25">
      <c r="A119" s="4" t="s">
        <v>317</v>
      </c>
      <c r="B119" s="66"/>
      <c r="C119" s="73"/>
      <c r="D119" s="69"/>
      <c r="E119" s="67"/>
      <c r="F119" s="58"/>
      <c r="G119" s="59"/>
    </row>
    <row r="120" spans="1:7" ht="10.5" customHeight="1" x14ac:dyDescent="0.25">
      <c r="A120" s="4" t="s">
        <v>318</v>
      </c>
      <c r="B120" s="50" t="s">
        <v>63</v>
      </c>
      <c r="C120" s="30">
        <v>117.78268000000389</v>
      </c>
      <c r="D120" s="70">
        <v>0</v>
      </c>
      <c r="E120" s="51">
        <v>0</v>
      </c>
      <c r="F120" s="38" t="s">
        <v>320</v>
      </c>
      <c r="G120" s="39"/>
    </row>
    <row r="121" spans="1:7" ht="10.5" customHeight="1" x14ac:dyDescent="0.25">
      <c r="A121" s="4" t="s">
        <v>319</v>
      </c>
      <c r="B121" s="50"/>
      <c r="C121" s="31"/>
      <c r="D121" s="71"/>
      <c r="E121" s="51"/>
      <c r="F121" s="40"/>
      <c r="G121" s="41"/>
    </row>
  </sheetData>
  <mergeCells count="292"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1:E1"/>
    <mergeCell ref="D2:D3"/>
    <mergeCell ref="D4:D5"/>
    <mergeCell ref="D6:D7"/>
    <mergeCell ref="D8:D9"/>
    <mergeCell ref="D10:D11"/>
    <mergeCell ref="D12:D13"/>
    <mergeCell ref="D14:D15"/>
    <mergeCell ref="B8:B9"/>
    <mergeCell ref="E8:E9"/>
    <mergeCell ref="B10:B11"/>
    <mergeCell ref="E10:E11"/>
    <mergeCell ref="B12:B13"/>
    <mergeCell ref="E12:E13"/>
    <mergeCell ref="B2:B3"/>
    <mergeCell ref="E2:E3"/>
    <mergeCell ref="B4:B5"/>
    <mergeCell ref="E4:E5"/>
    <mergeCell ref="B6:B7"/>
    <mergeCell ref="E6:E7"/>
    <mergeCell ref="C2:C3"/>
    <mergeCell ref="C4:C5"/>
    <mergeCell ref="C6:C7"/>
    <mergeCell ref="C8:C9"/>
    <mergeCell ref="B20:B21"/>
    <mergeCell ref="E20:E21"/>
    <mergeCell ref="B22:B23"/>
    <mergeCell ref="E22:E23"/>
    <mergeCell ref="B24:B25"/>
    <mergeCell ref="E24:E25"/>
    <mergeCell ref="B14:B15"/>
    <mergeCell ref="E14:E15"/>
    <mergeCell ref="B16:B17"/>
    <mergeCell ref="E16:E17"/>
    <mergeCell ref="B18:B19"/>
    <mergeCell ref="E18:E19"/>
    <mergeCell ref="D16:D17"/>
    <mergeCell ref="D18:D19"/>
    <mergeCell ref="D20:D21"/>
    <mergeCell ref="D22:D23"/>
    <mergeCell ref="D24:D25"/>
    <mergeCell ref="B32:B33"/>
    <mergeCell ref="E32:E33"/>
    <mergeCell ref="B34:B35"/>
    <mergeCell ref="E34:E35"/>
    <mergeCell ref="B26:B27"/>
    <mergeCell ref="E26:E27"/>
    <mergeCell ref="B28:B29"/>
    <mergeCell ref="E28:E29"/>
    <mergeCell ref="B30:B31"/>
    <mergeCell ref="E30:E31"/>
    <mergeCell ref="D26:D27"/>
    <mergeCell ref="D28:D29"/>
    <mergeCell ref="D30:D31"/>
    <mergeCell ref="D32:D33"/>
    <mergeCell ref="D34:D35"/>
    <mergeCell ref="C28:C29"/>
    <mergeCell ref="C30:C31"/>
    <mergeCell ref="C32:C33"/>
    <mergeCell ref="C34:C35"/>
    <mergeCell ref="B40:B41"/>
    <mergeCell ref="E40:E41"/>
    <mergeCell ref="G40:G41"/>
    <mergeCell ref="B42:B43"/>
    <mergeCell ref="E42:E43"/>
    <mergeCell ref="G42:G43"/>
    <mergeCell ref="B36:B37"/>
    <mergeCell ref="E36:E37"/>
    <mergeCell ref="G36:G37"/>
    <mergeCell ref="B38:B39"/>
    <mergeCell ref="E38:E39"/>
    <mergeCell ref="G38:G39"/>
    <mergeCell ref="D36:D37"/>
    <mergeCell ref="D38:D39"/>
    <mergeCell ref="D40:D41"/>
    <mergeCell ref="D42:D43"/>
    <mergeCell ref="C36:C37"/>
    <mergeCell ref="C38:C39"/>
    <mergeCell ref="C40:C41"/>
    <mergeCell ref="C42:C43"/>
    <mergeCell ref="B50:B51"/>
    <mergeCell ref="E50:E51"/>
    <mergeCell ref="G50:G51"/>
    <mergeCell ref="B52:B53"/>
    <mergeCell ref="E52:E53"/>
    <mergeCell ref="G52:G53"/>
    <mergeCell ref="B44:B45"/>
    <mergeCell ref="E44:E45"/>
    <mergeCell ref="G44:G45"/>
    <mergeCell ref="B46:B47"/>
    <mergeCell ref="E46:E47"/>
    <mergeCell ref="G46:G47"/>
    <mergeCell ref="B48:B49"/>
    <mergeCell ref="E48:E49"/>
    <mergeCell ref="G48:G49"/>
    <mergeCell ref="D44:D45"/>
    <mergeCell ref="D46:D47"/>
    <mergeCell ref="D48:D49"/>
    <mergeCell ref="D50:D51"/>
    <mergeCell ref="D52:D53"/>
    <mergeCell ref="C44:C45"/>
    <mergeCell ref="C46:C47"/>
    <mergeCell ref="C48:C49"/>
    <mergeCell ref="C50:C51"/>
    <mergeCell ref="B58:B59"/>
    <mergeCell ref="E58:E59"/>
    <mergeCell ref="G58:G59"/>
    <mergeCell ref="B60:B61"/>
    <mergeCell ref="E60:E61"/>
    <mergeCell ref="G60:G61"/>
    <mergeCell ref="B62:B63"/>
    <mergeCell ref="E62:E63"/>
    <mergeCell ref="B54:B55"/>
    <mergeCell ref="E54:E55"/>
    <mergeCell ref="G54:G55"/>
    <mergeCell ref="B56:B57"/>
    <mergeCell ref="E56:E57"/>
    <mergeCell ref="G56:G57"/>
    <mergeCell ref="D54:D55"/>
    <mergeCell ref="D56:D57"/>
    <mergeCell ref="D58:D59"/>
    <mergeCell ref="D60:D61"/>
    <mergeCell ref="D62:D63"/>
    <mergeCell ref="B72:B73"/>
    <mergeCell ref="E72:E73"/>
    <mergeCell ref="G72:G73"/>
    <mergeCell ref="B74:B75"/>
    <mergeCell ref="E74:E75"/>
    <mergeCell ref="G74:G75"/>
    <mergeCell ref="B76:B77"/>
    <mergeCell ref="E76:E77"/>
    <mergeCell ref="B68:B69"/>
    <mergeCell ref="E68:E69"/>
    <mergeCell ref="G68:G69"/>
    <mergeCell ref="B70:B71"/>
    <mergeCell ref="E70:E71"/>
    <mergeCell ref="G70:G71"/>
    <mergeCell ref="F62:F73"/>
    <mergeCell ref="G62:G63"/>
    <mergeCell ref="B64:B65"/>
    <mergeCell ref="E64:E65"/>
    <mergeCell ref="G64:G65"/>
    <mergeCell ref="B66:B67"/>
    <mergeCell ref="E66:E67"/>
    <mergeCell ref="G66:G67"/>
    <mergeCell ref="D64:D65"/>
    <mergeCell ref="D66:D67"/>
    <mergeCell ref="B82:B83"/>
    <mergeCell ref="E82:E83"/>
    <mergeCell ref="G82:G83"/>
    <mergeCell ref="B84:B85"/>
    <mergeCell ref="E84:E85"/>
    <mergeCell ref="G84:G85"/>
    <mergeCell ref="G76:G77"/>
    <mergeCell ref="B78:B79"/>
    <mergeCell ref="E78:E79"/>
    <mergeCell ref="G78:G79"/>
    <mergeCell ref="B80:B81"/>
    <mergeCell ref="E80:E81"/>
    <mergeCell ref="G80:G81"/>
    <mergeCell ref="B86:B87"/>
    <mergeCell ref="E86:E87"/>
    <mergeCell ref="G86:G87"/>
    <mergeCell ref="B88:B89"/>
    <mergeCell ref="E88:E89"/>
    <mergeCell ref="G88:G89"/>
    <mergeCell ref="B90:B91"/>
    <mergeCell ref="E90:E91"/>
    <mergeCell ref="G90:G91"/>
    <mergeCell ref="D86:D87"/>
    <mergeCell ref="D88:D89"/>
    <mergeCell ref="D90:D91"/>
    <mergeCell ref="C88:C89"/>
    <mergeCell ref="C90:C91"/>
    <mergeCell ref="B98:B99"/>
    <mergeCell ref="E98:E99"/>
    <mergeCell ref="G98:G99"/>
    <mergeCell ref="B100:B101"/>
    <mergeCell ref="E100:E101"/>
    <mergeCell ref="G100:G101"/>
    <mergeCell ref="B92:B93"/>
    <mergeCell ref="E92:E93"/>
    <mergeCell ref="G92:G93"/>
    <mergeCell ref="B94:B95"/>
    <mergeCell ref="E94:E95"/>
    <mergeCell ref="G94:G95"/>
    <mergeCell ref="B96:B97"/>
    <mergeCell ref="E96:E97"/>
    <mergeCell ref="G96:G97"/>
    <mergeCell ref="D92:D93"/>
    <mergeCell ref="D94:D95"/>
    <mergeCell ref="D96:D97"/>
    <mergeCell ref="D98:D99"/>
    <mergeCell ref="D100:D101"/>
    <mergeCell ref="C92:C93"/>
    <mergeCell ref="C94:C95"/>
    <mergeCell ref="C96:C97"/>
    <mergeCell ref="C98:C99"/>
    <mergeCell ref="B108:B109"/>
    <mergeCell ref="E108:E109"/>
    <mergeCell ref="B110:B111"/>
    <mergeCell ref="E110:E111"/>
    <mergeCell ref="B102:B103"/>
    <mergeCell ref="E102:E103"/>
    <mergeCell ref="G102:G103"/>
    <mergeCell ref="B104:B105"/>
    <mergeCell ref="E104:E105"/>
    <mergeCell ref="G104:G105"/>
    <mergeCell ref="B106:B107"/>
    <mergeCell ref="E106:E107"/>
    <mergeCell ref="D102:D103"/>
    <mergeCell ref="D104:D105"/>
    <mergeCell ref="D106:D107"/>
    <mergeCell ref="D108:D109"/>
    <mergeCell ref="D110:D111"/>
    <mergeCell ref="B120:B121"/>
    <mergeCell ref="E120:E121"/>
    <mergeCell ref="B116:B117"/>
    <mergeCell ref="E116:E117"/>
    <mergeCell ref="B118:B119"/>
    <mergeCell ref="E118:E119"/>
    <mergeCell ref="F116:G117"/>
    <mergeCell ref="F118:G119"/>
    <mergeCell ref="B112:B113"/>
    <mergeCell ref="E112:E113"/>
    <mergeCell ref="B114:B115"/>
    <mergeCell ref="E114:E115"/>
    <mergeCell ref="D112:D113"/>
    <mergeCell ref="D114:D115"/>
    <mergeCell ref="D116:D117"/>
    <mergeCell ref="D118:D119"/>
    <mergeCell ref="D120:D121"/>
    <mergeCell ref="F120:G121"/>
    <mergeCell ref="C118:C119"/>
    <mergeCell ref="C120:C121"/>
    <mergeCell ref="F4:G35"/>
    <mergeCell ref="F2:G3"/>
    <mergeCell ref="F106:G107"/>
    <mergeCell ref="F108:G109"/>
    <mergeCell ref="F110:G111"/>
    <mergeCell ref="F112:G113"/>
    <mergeCell ref="F114:G115"/>
    <mergeCell ref="F92:F105"/>
    <mergeCell ref="F80:F91"/>
    <mergeCell ref="F74:F79"/>
    <mergeCell ref="F36:F51"/>
    <mergeCell ref="F52:F6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F11"/>
  <sheetViews>
    <sheetView workbookViewId="0">
      <selection activeCell="I2" sqref="I2"/>
    </sheetView>
  </sheetViews>
  <sheetFormatPr defaultRowHeight="15" x14ac:dyDescent="0.25"/>
  <cols>
    <col min="1" max="1" width="3.5703125" customWidth="1"/>
    <col min="2" max="2" width="21.7109375" style="12" customWidth="1"/>
    <col min="3" max="3" width="52.7109375" style="12" bestFit="1" customWidth="1"/>
    <col min="4" max="4" width="11" style="13" bestFit="1" customWidth="1"/>
    <col min="5" max="5" width="15.140625" style="13" bestFit="1" customWidth="1"/>
    <col min="6" max="6" width="9" bestFit="1" customWidth="1"/>
  </cols>
  <sheetData>
    <row r="2" spans="1:6" s="9" customFormat="1" x14ac:dyDescent="0.25">
      <c r="A2" s="10"/>
      <c r="B2" s="14" t="s">
        <v>335</v>
      </c>
      <c r="C2" s="15" t="s">
        <v>346</v>
      </c>
      <c r="D2" s="14" t="s">
        <v>336</v>
      </c>
      <c r="E2" s="14" t="s">
        <v>337</v>
      </c>
    </row>
    <row r="3" spans="1:6" x14ac:dyDescent="0.25">
      <c r="A3" s="11"/>
      <c r="B3" s="16" t="s">
        <v>338</v>
      </c>
      <c r="C3" s="17" t="s">
        <v>339</v>
      </c>
      <c r="D3" s="16">
        <v>0</v>
      </c>
      <c r="E3" s="16">
        <v>3</v>
      </c>
    </row>
    <row r="4" spans="1:6" x14ac:dyDescent="0.25">
      <c r="B4" s="16" t="s">
        <v>340</v>
      </c>
      <c r="C4" s="17" t="s">
        <v>343</v>
      </c>
      <c r="D4" s="16">
        <v>1</v>
      </c>
      <c r="E4" s="16">
        <v>3</v>
      </c>
    </row>
    <row r="5" spans="1:6" x14ac:dyDescent="0.25">
      <c r="B5" s="16" t="s">
        <v>341</v>
      </c>
      <c r="C5" s="17" t="s">
        <v>344</v>
      </c>
      <c r="D5" s="16">
        <v>0</v>
      </c>
      <c r="E5" s="16">
        <v>1</v>
      </c>
    </row>
    <row r="6" spans="1:6" x14ac:dyDescent="0.25">
      <c r="B6" s="16" t="s">
        <v>342</v>
      </c>
      <c r="C6" s="17" t="s">
        <v>345</v>
      </c>
      <c r="D6" s="16">
        <v>1</v>
      </c>
      <c r="E6" s="16">
        <v>5</v>
      </c>
    </row>
    <row r="8" spans="1:6" x14ac:dyDescent="0.25">
      <c r="B8" s="14" t="s">
        <v>335</v>
      </c>
      <c r="C8" s="15" t="s">
        <v>346</v>
      </c>
      <c r="D8" s="14" t="s">
        <v>336</v>
      </c>
      <c r="E8" s="14" t="s">
        <v>337</v>
      </c>
      <c r="F8" s="14" t="s">
        <v>347</v>
      </c>
    </row>
    <row r="9" spans="1:6" x14ac:dyDescent="0.25">
      <c r="B9" s="16" t="s">
        <v>348</v>
      </c>
      <c r="C9" s="17" t="s">
        <v>349</v>
      </c>
      <c r="D9" s="16">
        <v>1</v>
      </c>
      <c r="E9" s="16">
        <v>2</v>
      </c>
      <c r="F9" s="16" t="s">
        <v>350</v>
      </c>
    </row>
    <row r="10" spans="1:6" x14ac:dyDescent="0.25">
      <c r="B10" s="16" t="s">
        <v>351</v>
      </c>
      <c r="C10" s="17" t="s">
        <v>352</v>
      </c>
      <c r="D10" s="16">
        <v>1</v>
      </c>
      <c r="E10" s="16">
        <v>4</v>
      </c>
      <c r="F10" s="16" t="s">
        <v>350</v>
      </c>
    </row>
    <row r="11" spans="1:6" x14ac:dyDescent="0.25">
      <c r="B11" s="16" t="s">
        <v>353</v>
      </c>
      <c r="C11" s="17" t="s">
        <v>354</v>
      </c>
      <c r="D11" s="16">
        <v>0</v>
      </c>
      <c r="E11" s="16">
        <v>6</v>
      </c>
      <c r="F11" s="16" t="s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topLeftCell="A31" zoomScale="130" zoomScaleNormal="130" workbookViewId="0">
      <selection activeCell="M58" sqref="M58"/>
    </sheetView>
  </sheetViews>
  <sheetFormatPr defaultRowHeight="14.25" x14ac:dyDescent="0.25"/>
  <cols>
    <col min="1" max="1" width="4.85546875" style="21" bestFit="1" customWidth="1"/>
    <col min="2" max="2" width="17.28515625" style="4" customWidth="1"/>
    <col min="3" max="3" width="17.85546875" style="4" customWidth="1"/>
    <col min="4" max="7" width="17.28515625" style="4" customWidth="1"/>
    <col min="8" max="8" width="9.140625" style="4"/>
    <col min="9" max="9" width="24.28515625" style="24" customWidth="1"/>
    <col min="10" max="12" width="17.28515625" style="4" customWidth="1"/>
    <col min="13" max="16384" width="9.140625" style="4"/>
  </cols>
  <sheetData>
    <row r="1" spans="1:12" s="20" customFormat="1" ht="11.25" customHeight="1" x14ac:dyDescent="0.25">
      <c r="A1" s="84" t="s">
        <v>0</v>
      </c>
      <c r="B1" s="85" t="s">
        <v>357</v>
      </c>
      <c r="C1" s="86"/>
      <c r="D1" s="87"/>
      <c r="E1" s="88" t="s">
        <v>358</v>
      </c>
      <c r="F1" s="89"/>
      <c r="G1" s="90"/>
      <c r="I1" s="25"/>
    </row>
    <row r="2" spans="1:12" s="20" customFormat="1" ht="11.25" customHeight="1" x14ac:dyDescent="0.25">
      <c r="A2" s="84"/>
      <c r="B2" s="26" t="s">
        <v>359</v>
      </c>
      <c r="C2" s="26" t="s">
        <v>360</v>
      </c>
      <c r="D2" s="26" t="s">
        <v>363</v>
      </c>
      <c r="E2" s="22" t="s">
        <v>359</v>
      </c>
      <c r="F2" s="22" t="s">
        <v>360</v>
      </c>
      <c r="G2" s="22" t="s">
        <v>363</v>
      </c>
      <c r="I2" s="25"/>
    </row>
    <row r="3" spans="1:12" ht="11.25" customHeight="1" x14ac:dyDescent="0.25">
      <c r="A3" s="19" t="s">
        <v>4</v>
      </c>
      <c r="B3" s="27">
        <v>8416.5350899999994</v>
      </c>
      <c r="C3" s="27">
        <f>MOD(B3,1000)</f>
        <v>416.5350899999994</v>
      </c>
      <c r="D3" s="27">
        <f t="shared" ref="D3:D34" si="0">C3-J$4</f>
        <v>3.5398632203383045</v>
      </c>
      <c r="E3" s="23">
        <v>8403.8718499999995</v>
      </c>
      <c r="F3" s="23">
        <f>MOD(E3,1000)</f>
        <v>403.87184999999954</v>
      </c>
      <c r="G3" s="23">
        <f t="shared" ref="G3:G34" si="1">F3-K$4</f>
        <v>-7.4033999999926436E-2</v>
      </c>
      <c r="I3" s="15"/>
      <c r="J3" s="26" t="s">
        <v>364</v>
      </c>
      <c r="K3" s="22" t="s">
        <v>365</v>
      </c>
      <c r="L3" s="26" t="s">
        <v>366</v>
      </c>
    </row>
    <row r="4" spans="1:12" ht="11.25" customHeight="1" x14ac:dyDescent="0.25">
      <c r="A4" s="19" t="s">
        <v>5</v>
      </c>
      <c r="B4" s="27">
        <v>9410.8799899999995</v>
      </c>
      <c r="C4" s="27">
        <f t="shared" ref="C4:C35" si="2">MOD(B4,1000)</f>
        <v>410.87998999999945</v>
      </c>
      <c r="D4" s="27">
        <f t="shared" si="0"/>
        <v>-2.1152367796616431</v>
      </c>
      <c r="E4" s="23">
        <v>9404.0530899999994</v>
      </c>
      <c r="F4" s="23">
        <f t="shared" ref="F4:F62" si="3">MOD(E4,1000)</f>
        <v>404.05308999999943</v>
      </c>
      <c r="G4" s="23">
        <f t="shared" si="1"/>
        <v>0.10720599999996239</v>
      </c>
      <c r="I4" s="15" t="s">
        <v>361</v>
      </c>
      <c r="J4" s="28">
        <f>AVERAGE(C3:C61)</f>
        <v>412.9952267796611</v>
      </c>
      <c r="K4" s="29">
        <f>AVERAGE(F3:F62)</f>
        <v>403.94588399999947</v>
      </c>
      <c r="L4" s="27">
        <f>ABS(J4-K4)</f>
        <v>9.0493427796616288</v>
      </c>
    </row>
    <row r="5" spans="1:12" ht="11.25" customHeight="1" x14ac:dyDescent="0.25">
      <c r="A5" s="19" t="s">
        <v>6</v>
      </c>
      <c r="B5" s="27">
        <v>10409.72956</v>
      </c>
      <c r="C5" s="27">
        <f t="shared" si="2"/>
        <v>409.72955999999976</v>
      </c>
      <c r="D5" s="27">
        <f t="shared" si="0"/>
        <v>-3.2656667796613306</v>
      </c>
      <c r="E5" s="23">
        <v>10403.304980000001</v>
      </c>
      <c r="F5" s="23">
        <f t="shared" si="3"/>
        <v>403.3049800000008</v>
      </c>
      <c r="G5" s="23">
        <f t="shared" si="1"/>
        <v>-0.64090399999867032</v>
      </c>
      <c r="I5" s="15" t="s">
        <v>362</v>
      </c>
      <c r="J5" s="27">
        <f>STDEVA(D3:D61)</f>
        <v>2.5591026391891161</v>
      </c>
      <c r="K5" s="23">
        <f>STDEVA(G3:G62)</f>
        <v>0.77120576352642323</v>
      </c>
      <c r="L5" s="27">
        <f t="shared" ref="L5:L10" si="4">ABS(J5-K5)</f>
        <v>1.787896875662693</v>
      </c>
    </row>
    <row r="6" spans="1:12" ht="11.25" customHeight="1" x14ac:dyDescent="0.25">
      <c r="A6" s="19" t="s">
        <v>7</v>
      </c>
      <c r="B6" s="27">
        <v>11408.11925</v>
      </c>
      <c r="C6" s="27">
        <f t="shared" si="2"/>
        <v>408.11924999999974</v>
      </c>
      <c r="D6" s="27">
        <f t="shared" si="0"/>
        <v>-4.8759767796613573</v>
      </c>
      <c r="E6" s="23">
        <v>11404.319659999999</v>
      </c>
      <c r="F6" s="23">
        <f t="shared" si="3"/>
        <v>404.3196599999992</v>
      </c>
      <c r="G6" s="23">
        <f t="shared" si="1"/>
        <v>0.37377599999973654</v>
      </c>
      <c r="I6" s="15" t="s">
        <v>367</v>
      </c>
      <c r="J6" s="28">
        <f>ABS(J8)+ABS(J9)</f>
        <v>9.7817900000009104</v>
      </c>
      <c r="K6" s="29">
        <f>ABS(K8)+ABS(K9)</f>
        <v>4.1932300000044052</v>
      </c>
      <c r="L6" s="27">
        <f t="shared" si="4"/>
        <v>5.5885599999965052</v>
      </c>
    </row>
    <row r="7" spans="1:12" ht="11.25" customHeight="1" x14ac:dyDescent="0.25">
      <c r="A7" s="19" t="s">
        <v>8</v>
      </c>
      <c r="B7" s="27">
        <v>12412.53773</v>
      </c>
      <c r="C7" s="27">
        <f t="shared" si="2"/>
        <v>412.53773000000001</v>
      </c>
      <c r="D7" s="27">
        <f t="shared" si="0"/>
        <v>-0.45749677966108493</v>
      </c>
      <c r="E7" s="23">
        <v>12403.737950000001</v>
      </c>
      <c r="F7" s="23">
        <f t="shared" si="3"/>
        <v>403.73795000000064</v>
      </c>
      <c r="G7" s="23">
        <f t="shared" si="1"/>
        <v>-0.20793399999882922</v>
      </c>
      <c r="I7" s="15" t="s">
        <v>368</v>
      </c>
      <c r="J7" s="28">
        <f>MEDIAN(D3:D61)</f>
        <v>-0.37080677966099529</v>
      </c>
      <c r="K7" s="29">
        <f>MEDIAN(G3:G62)</f>
        <v>6.7206000000908261E-2</v>
      </c>
      <c r="L7" s="27">
        <f t="shared" si="4"/>
        <v>0.43801277966190355</v>
      </c>
    </row>
    <row r="8" spans="1:12" ht="11.25" customHeight="1" x14ac:dyDescent="0.25">
      <c r="A8" s="19" t="s">
        <v>9</v>
      </c>
      <c r="B8" s="27">
        <v>13413.35687</v>
      </c>
      <c r="C8" s="27">
        <f t="shared" si="2"/>
        <v>413.35686999999962</v>
      </c>
      <c r="D8" s="27">
        <f t="shared" si="0"/>
        <v>0.36164322033852159</v>
      </c>
      <c r="E8" s="23">
        <v>13404.07834</v>
      </c>
      <c r="F8" s="23">
        <f t="shared" si="3"/>
        <v>404.07834000000003</v>
      </c>
      <c r="G8" s="23">
        <f t="shared" si="1"/>
        <v>0.13245600000055902</v>
      </c>
      <c r="I8" s="15" t="s">
        <v>369</v>
      </c>
      <c r="J8" s="28">
        <f>MIN(D3:D61)</f>
        <v>-4.8759767796613573</v>
      </c>
      <c r="K8" s="29">
        <f>MIN(G3:G62)</f>
        <v>-1.5216940000015597</v>
      </c>
      <c r="L8" s="27">
        <f t="shared" si="4"/>
        <v>3.3542827796597976</v>
      </c>
    </row>
    <row r="9" spans="1:12" ht="11.25" customHeight="1" x14ac:dyDescent="0.25">
      <c r="A9" s="19" t="s">
        <v>10</v>
      </c>
      <c r="B9" s="27">
        <v>14416.620339999999</v>
      </c>
      <c r="C9" s="27">
        <f t="shared" si="2"/>
        <v>416.62033999999949</v>
      </c>
      <c r="D9" s="27">
        <f t="shared" si="0"/>
        <v>3.6251132203383918</v>
      </c>
      <c r="E9" s="23">
        <v>14405.513859999999</v>
      </c>
      <c r="F9" s="23">
        <f t="shared" si="3"/>
        <v>405.51385999999911</v>
      </c>
      <c r="G9" s="23">
        <f t="shared" si="1"/>
        <v>1.5679759999996463</v>
      </c>
      <c r="I9" s="15" t="s">
        <v>370</v>
      </c>
      <c r="J9" s="28">
        <f>MAX(D3:D61)</f>
        <v>4.905813220339553</v>
      </c>
      <c r="K9" s="29">
        <f>MAX(G3:G62)</f>
        <v>2.6715360000028454</v>
      </c>
      <c r="L9" s="27">
        <f t="shared" si="4"/>
        <v>2.2342772203367076</v>
      </c>
    </row>
    <row r="10" spans="1:12" ht="11.25" customHeight="1" x14ac:dyDescent="0.25">
      <c r="A10" s="19" t="s">
        <v>11</v>
      </c>
      <c r="B10" s="27">
        <v>15409.88859</v>
      </c>
      <c r="C10" s="27">
        <f t="shared" si="2"/>
        <v>409.88859000000048</v>
      </c>
      <c r="D10" s="27">
        <f t="shared" si="0"/>
        <v>-3.1066367796606187</v>
      </c>
      <c r="E10" s="23">
        <v>15403.403490000001</v>
      </c>
      <c r="F10" s="23">
        <f t="shared" si="3"/>
        <v>403.4034900000006</v>
      </c>
      <c r="G10" s="23">
        <f t="shared" si="1"/>
        <v>-0.54239399999886473</v>
      </c>
      <c r="I10" s="15" t="s">
        <v>371</v>
      </c>
      <c r="J10" s="27">
        <f t="array" ref="J10">MIN(ABS(D3:D61))</f>
        <v>1.0406779663242105E-2</v>
      </c>
      <c r="K10" s="23">
        <f t="array" ref="K10">MIN(ABS(G3:G62))</f>
        <v>4.4645999999659125E-2</v>
      </c>
      <c r="L10" s="27">
        <f t="shared" si="4"/>
        <v>3.423922033641702E-2</v>
      </c>
    </row>
    <row r="11" spans="1:12" ht="11.25" customHeight="1" x14ac:dyDescent="0.25">
      <c r="A11" s="19" t="s">
        <v>12</v>
      </c>
      <c r="B11" s="27">
        <v>16411.74339</v>
      </c>
      <c r="C11" s="27">
        <f t="shared" si="2"/>
        <v>411.74338999999964</v>
      </c>
      <c r="D11" s="27">
        <f t="shared" si="0"/>
        <v>-1.2518367796614598</v>
      </c>
      <c r="E11" s="23">
        <v>16403.532739999999</v>
      </c>
      <c r="F11" s="23">
        <f t="shared" si="3"/>
        <v>403.53273999999874</v>
      </c>
      <c r="G11" s="23">
        <f t="shared" si="1"/>
        <v>-0.41314400000072737</v>
      </c>
    </row>
    <row r="12" spans="1:12" ht="11.25" customHeight="1" x14ac:dyDescent="0.25">
      <c r="A12" s="19" t="s">
        <v>13</v>
      </c>
      <c r="B12" s="27">
        <v>17411.819749999999</v>
      </c>
      <c r="C12" s="27">
        <f t="shared" si="2"/>
        <v>411.81974999999875</v>
      </c>
      <c r="D12" s="27">
        <f t="shared" si="0"/>
        <v>-1.1754767796623469</v>
      </c>
      <c r="E12" s="23">
        <v>17403.790819999998</v>
      </c>
      <c r="F12" s="23">
        <f t="shared" si="3"/>
        <v>403.79081999999835</v>
      </c>
      <c r="G12" s="23">
        <f t="shared" si="1"/>
        <v>-0.15506400000111853</v>
      </c>
    </row>
    <row r="13" spans="1:12" ht="11.25" customHeight="1" x14ac:dyDescent="0.25">
      <c r="A13" s="19" t="s">
        <v>14</v>
      </c>
      <c r="B13" s="27">
        <v>18409.602439999999</v>
      </c>
      <c r="C13" s="27">
        <f t="shared" si="2"/>
        <v>409.60243999999875</v>
      </c>
      <c r="D13" s="27">
        <f t="shared" si="0"/>
        <v>-3.3927867796623445</v>
      </c>
      <c r="E13" s="23">
        <v>18404.137449999998</v>
      </c>
      <c r="F13" s="23">
        <f t="shared" si="3"/>
        <v>404.13744999999835</v>
      </c>
      <c r="G13" s="23">
        <f t="shared" si="1"/>
        <v>0.19156599999888613</v>
      </c>
    </row>
    <row r="14" spans="1:12" ht="11.25" customHeight="1" x14ac:dyDescent="0.25">
      <c r="A14" s="19" t="s">
        <v>15</v>
      </c>
      <c r="B14" s="27">
        <v>19415.789219999999</v>
      </c>
      <c r="C14" s="27">
        <f t="shared" si="2"/>
        <v>415.78921999999875</v>
      </c>
      <c r="D14" s="27">
        <f t="shared" si="0"/>
        <v>2.7939932203376543</v>
      </c>
      <c r="E14" s="23">
        <v>19404.402389999999</v>
      </c>
      <c r="F14" s="23">
        <f t="shared" si="3"/>
        <v>404.40238999999929</v>
      </c>
      <c r="G14" s="23">
        <f t="shared" si="1"/>
        <v>0.45650599999981978</v>
      </c>
    </row>
    <row r="15" spans="1:12" ht="11.25" customHeight="1" x14ac:dyDescent="0.25">
      <c r="A15" s="19" t="s">
        <v>16</v>
      </c>
      <c r="B15" s="27">
        <v>20415.815579999999</v>
      </c>
      <c r="C15" s="27">
        <f t="shared" si="2"/>
        <v>415.81557999999859</v>
      </c>
      <c r="D15" s="27">
        <f t="shared" si="0"/>
        <v>2.8203532203374948</v>
      </c>
      <c r="E15" s="23">
        <v>20403.661069999998</v>
      </c>
      <c r="F15" s="23">
        <f t="shared" si="3"/>
        <v>403.66106999999829</v>
      </c>
      <c r="G15" s="23">
        <f t="shared" si="1"/>
        <v>-0.28481400000117674</v>
      </c>
    </row>
    <row r="16" spans="1:12" ht="11.25" customHeight="1" x14ac:dyDescent="0.25">
      <c r="A16" s="19" t="s">
        <v>17</v>
      </c>
      <c r="B16" s="27">
        <v>21414.515299999999</v>
      </c>
      <c r="C16" s="27">
        <f t="shared" si="2"/>
        <v>414.51529999999912</v>
      </c>
      <c r="D16" s="27">
        <f t="shared" si="0"/>
        <v>1.5200732203380198</v>
      </c>
      <c r="E16" s="23">
        <v>21403.505519999999</v>
      </c>
      <c r="F16" s="23">
        <f t="shared" si="3"/>
        <v>403.5055199999988</v>
      </c>
      <c r="G16" s="23">
        <f t="shared" si="1"/>
        <v>-0.44036400000067033</v>
      </c>
    </row>
    <row r="17" spans="1:7" ht="11.25" customHeight="1" x14ac:dyDescent="0.25">
      <c r="A17" s="19" t="s">
        <v>18</v>
      </c>
      <c r="B17" s="27">
        <v>22415.597870000001</v>
      </c>
      <c r="C17" s="27">
        <f t="shared" si="2"/>
        <v>415.59787000000142</v>
      </c>
      <c r="D17" s="27">
        <f t="shared" si="0"/>
        <v>2.602643220340326</v>
      </c>
      <c r="E17" s="23">
        <v>22404.340250000001</v>
      </c>
      <c r="F17" s="23">
        <f t="shared" si="3"/>
        <v>404.34025000000111</v>
      </c>
      <c r="G17" s="23">
        <f t="shared" si="1"/>
        <v>0.39436600000163935</v>
      </c>
    </row>
    <row r="18" spans="1:7" ht="11.25" customHeight="1" x14ac:dyDescent="0.25">
      <c r="A18" s="19" t="s">
        <v>19</v>
      </c>
      <c r="B18" s="27">
        <v>23414.60396</v>
      </c>
      <c r="C18" s="27">
        <f t="shared" si="2"/>
        <v>414.60396000000037</v>
      </c>
      <c r="D18" s="27">
        <f t="shared" si="0"/>
        <v>1.6087332203392748</v>
      </c>
      <c r="E18" s="23">
        <v>23405.531510000001</v>
      </c>
      <c r="F18" s="23">
        <f t="shared" si="3"/>
        <v>405.53151000000071</v>
      </c>
      <c r="G18" s="23">
        <f t="shared" si="1"/>
        <v>1.5856260000012412</v>
      </c>
    </row>
    <row r="19" spans="1:7" ht="11.25" customHeight="1" x14ac:dyDescent="0.25">
      <c r="A19" s="19" t="s">
        <v>20</v>
      </c>
      <c r="B19" s="27">
        <v>24412.62442</v>
      </c>
      <c r="C19" s="27">
        <f t="shared" si="2"/>
        <v>412.6244200000001</v>
      </c>
      <c r="D19" s="27">
        <f t="shared" si="0"/>
        <v>-0.37080677966099529</v>
      </c>
      <c r="E19" s="23">
        <v>24404.73271</v>
      </c>
      <c r="F19" s="23">
        <f t="shared" si="3"/>
        <v>404.73271000000022</v>
      </c>
      <c r="G19" s="23">
        <f t="shared" si="1"/>
        <v>0.78682600000075809</v>
      </c>
    </row>
    <row r="20" spans="1:7" ht="11.25" customHeight="1" x14ac:dyDescent="0.25">
      <c r="A20" s="19" t="s">
        <v>21</v>
      </c>
      <c r="B20" s="27">
        <v>25410.824690000001</v>
      </c>
      <c r="C20" s="27">
        <f t="shared" si="2"/>
        <v>410.82469000000128</v>
      </c>
      <c r="D20" s="27">
        <f t="shared" si="0"/>
        <v>-2.1705367796598125</v>
      </c>
      <c r="E20" s="23">
        <v>25404.5324</v>
      </c>
      <c r="F20" s="23">
        <f t="shared" si="3"/>
        <v>404.53240000000005</v>
      </c>
      <c r="G20" s="23">
        <f t="shared" si="1"/>
        <v>0.58651600000058579</v>
      </c>
    </row>
    <row r="21" spans="1:7" ht="11.25" customHeight="1" x14ac:dyDescent="0.25">
      <c r="A21" s="19" t="s">
        <v>22</v>
      </c>
      <c r="B21" s="27">
        <v>26417.901040000001</v>
      </c>
      <c r="C21" s="27">
        <f t="shared" si="2"/>
        <v>417.90104000000065</v>
      </c>
      <c r="D21" s="27">
        <f t="shared" si="0"/>
        <v>4.905813220339553</v>
      </c>
      <c r="E21" s="23">
        <v>26404.112369999999</v>
      </c>
      <c r="F21" s="23">
        <f t="shared" si="3"/>
        <v>404.11236999999892</v>
      </c>
      <c r="G21" s="23">
        <f t="shared" si="1"/>
        <v>0.16648599999945191</v>
      </c>
    </row>
    <row r="22" spans="1:7" ht="11.25" customHeight="1" x14ac:dyDescent="0.25">
      <c r="A22" s="19" t="s">
        <v>23</v>
      </c>
      <c r="B22" s="27">
        <v>27414.30934</v>
      </c>
      <c r="C22" s="27">
        <f t="shared" si="2"/>
        <v>414.30933999999979</v>
      </c>
      <c r="D22" s="27">
        <f t="shared" si="0"/>
        <v>1.3141132203386974</v>
      </c>
      <c r="E22" s="23">
        <v>27404.78847</v>
      </c>
      <c r="F22" s="23">
        <f t="shared" si="3"/>
        <v>404.78846999999951</v>
      </c>
      <c r="G22" s="23">
        <f t="shared" si="1"/>
        <v>0.8425860000000398</v>
      </c>
    </row>
    <row r="23" spans="1:7" ht="11.25" customHeight="1" x14ac:dyDescent="0.25">
      <c r="A23" s="19" t="s">
        <v>24</v>
      </c>
      <c r="B23" s="27">
        <v>28417.631580000001</v>
      </c>
      <c r="C23" s="27">
        <f t="shared" si="2"/>
        <v>417.63158000000112</v>
      </c>
      <c r="D23" s="27">
        <f t="shared" si="0"/>
        <v>4.6363532203400268</v>
      </c>
      <c r="E23" s="23">
        <v>28403.299599999998</v>
      </c>
      <c r="F23" s="23">
        <f t="shared" si="3"/>
        <v>403.29959999999846</v>
      </c>
      <c r="G23" s="23">
        <f t="shared" si="1"/>
        <v>-0.64628400000100328</v>
      </c>
    </row>
    <row r="24" spans="1:7" ht="11.25" customHeight="1" x14ac:dyDescent="0.25">
      <c r="A24" s="19" t="s">
        <v>25</v>
      </c>
      <c r="B24" s="27">
        <v>29412.088790000002</v>
      </c>
      <c r="C24" s="27">
        <f t="shared" si="2"/>
        <v>412.08879000000161</v>
      </c>
      <c r="D24" s="27">
        <f t="shared" si="0"/>
        <v>-0.90643677965948655</v>
      </c>
      <c r="E24" s="23">
        <v>29404.98603</v>
      </c>
      <c r="F24" s="23">
        <f t="shared" si="3"/>
        <v>404.98603000000003</v>
      </c>
      <c r="G24" s="23">
        <f t="shared" si="1"/>
        <v>1.0401460000005613</v>
      </c>
    </row>
    <row r="25" spans="1:7" ht="11.25" customHeight="1" x14ac:dyDescent="0.25">
      <c r="A25" s="19" t="s">
        <v>26</v>
      </c>
      <c r="B25" s="27">
        <v>30415.613549999998</v>
      </c>
      <c r="C25" s="27">
        <f t="shared" si="2"/>
        <v>415.61354999999821</v>
      </c>
      <c r="D25" s="27">
        <f t="shared" si="0"/>
        <v>2.6183232203371176</v>
      </c>
      <c r="E25" s="23">
        <v>30403.990529999999</v>
      </c>
      <c r="F25" s="23">
        <f t="shared" si="3"/>
        <v>403.99052999999913</v>
      </c>
      <c r="G25" s="23">
        <f t="shared" si="1"/>
        <v>4.4645999999659125E-2</v>
      </c>
    </row>
    <row r="26" spans="1:7" ht="11.25" customHeight="1" x14ac:dyDescent="0.25">
      <c r="A26" s="19" t="s">
        <v>27</v>
      </c>
      <c r="B26" s="27">
        <v>31410.760129999999</v>
      </c>
      <c r="C26" s="27">
        <f t="shared" si="2"/>
        <v>410.76012999999875</v>
      </c>
      <c r="D26" s="27">
        <f t="shared" si="0"/>
        <v>-2.2350967796623422</v>
      </c>
      <c r="E26" s="23">
        <v>31402.737570000001</v>
      </c>
      <c r="F26" s="23">
        <f t="shared" si="3"/>
        <v>402.73757000000114</v>
      </c>
      <c r="G26" s="23">
        <f t="shared" si="1"/>
        <v>-1.2083139999983246</v>
      </c>
    </row>
    <row r="27" spans="1:7" ht="11.25" customHeight="1" x14ac:dyDescent="0.25">
      <c r="A27" s="19" t="s">
        <v>28</v>
      </c>
      <c r="B27" s="27">
        <v>32416.045440000002</v>
      </c>
      <c r="C27" s="27">
        <f t="shared" si="2"/>
        <v>416.04544000000169</v>
      </c>
      <c r="D27" s="27">
        <f t="shared" si="0"/>
        <v>3.0502132203405949</v>
      </c>
      <c r="E27" s="23">
        <v>32404.043699999998</v>
      </c>
      <c r="F27" s="23">
        <f t="shared" si="3"/>
        <v>404.04369999999835</v>
      </c>
      <c r="G27" s="23">
        <f t="shared" si="1"/>
        <v>9.7815999998886127E-2</v>
      </c>
    </row>
    <row r="28" spans="1:7" ht="11.25" customHeight="1" x14ac:dyDescent="0.25">
      <c r="A28" s="19" t="s">
        <v>29</v>
      </c>
      <c r="B28" s="27">
        <v>33409.428679999997</v>
      </c>
      <c r="C28" s="27">
        <f t="shared" si="2"/>
        <v>409.42867999999726</v>
      </c>
      <c r="D28" s="27">
        <f t="shared" si="0"/>
        <v>-3.5665467796638382</v>
      </c>
      <c r="E28" s="23">
        <v>33404.522060000003</v>
      </c>
      <c r="F28" s="23">
        <f t="shared" si="3"/>
        <v>404.52206000000297</v>
      </c>
      <c r="G28" s="23">
        <f t="shared" si="1"/>
        <v>0.57617600000349967</v>
      </c>
    </row>
    <row r="29" spans="1:7" ht="11.25" customHeight="1" x14ac:dyDescent="0.25">
      <c r="A29" s="19" t="s">
        <v>30</v>
      </c>
      <c r="B29" s="27">
        <v>34416.763500000001</v>
      </c>
      <c r="C29" s="27">
        <f t="shared" si="2"/>
        <v>416.76350000000093</v>
      </c>
      <c r="D29" s="27">
        <f t="shared" si="0"/>
        <v>3.7682732203398359</v>
      </c>
      <c r="E29" s="23">
        <v>34402.986409999998</v>
      </c>
      <c r="F29" s="23">
        <f t="shared" si="3"/>
        <v>402.9864099999977</v>
      </c>
      <c r="G29" s="23">
        <f t="shared" si="1"/>
        <v>-0.95947400000176231</v>
      </c>
    </row>
    <row r="30" spans="1:7" ht="11.25" customHeight="1" x14ac:dyDescent="0.25">
      <c r="A30" s="19" t="s">
        <v>31</v>
      </c>
      <c r="B30" s="27">
        <v>35413.419199999997</v>
      </c>
      <c r="C30" s="27">
        <f t="shared" si="2"/>
        <v>413.41919999999664</v>
      </c>
      <c r="D30" s="27">
        <f t="shared" si="0"/>
        <v>0.42397322033554019</v>
      </c>
      <c r="E30" s="23">
        <v>35402.788009999997</v>
      </c>
      <c r="F30" s="23">
        <f t="shared" si="3"/>
        <v>402.78800999999658</v>
      </c>
      <c r="G30" s="23">
        <f t="shared" si="1"/>
        <v>-1.1578740000028915</v>
      </c>
    </row>
    <row r="31" spans="1:7" ht="11.25" customHeight="1" x14ac:dyDescent="0.25">
      <c r="A31" s="19" t="s">
        <v>32</v>
      </c>
      <c r="B31" s="27">
        <v>36412.584609999998</v>
      </c>
      <c r="C31" s="27">
        <f t="shared" si="2"/>
        <v>412.58460999999807</v>
      </c>
      <c r="D31" s="27">
        <f t="shared" si="0"/>
        <v>-0.41061677966303023</v>
      </c>
      <c r="E31" s="23">
        <v>36402.427479999998</v>
      </c>
      <c r="F31" s="23">
        <f t="shared" si="3"/>
        <v>402.42747999999847</v>
      </c>
      <c r="G31" s="23">
        <f t="shared" si="1"/>
        <v>-1.5184040000009986</v>
      </c>
    </row>
    <row r="32" spans="1:7" ht="11.25" customHeight="1" x14ac:dyDescent="0.25">
      <c r="A32" s="19" t="s">
        <v>33</v>
      </c>
      <c r="B32" s="27">
        <v>37412.790200000003</v>
      </c>
      <c r="C32" s="27">
        <f t="shared" si="2"/>
        <v>412.7902000000031</v>
      </c>
      <c r="D32" s="27">
        <f t="shared" si="0"/>
        <v>-0.20502677965799876</v>
      </c>
      <c r="E32" s="23">
        <v>37403.271509999999</v>
      </c>
      <c r="F32" s="23">
        <f t="shared" si="3"/>
        <v>403.27150999999867</v>
      </c>
      <c r="G32" s="23">
        <f t="shared" si="1"/>
        <v>-0.67437400000079606</v>
      </c>
    </row>
    <row r="33" spans="1:7" ht="11.25" customHeight="1" x14ac:dyDescent="0.25">
      <c r="A33" s="19" t="s">
        <v>34</v>
      </c>
      <c r="B33" s="27">
        <v>38414.683349999999</v>
      </c>
      <c r="C33" s="27">
        <f t="shared" si="2"/>
        <v>414.68334999999934</v>
      </c>
      <c r="D33" s="27">
        <f t="shared" si="0"/>
        <v>1.688123220338241</v>
      </c>
      <c r="E33" s="23">
        <v>38403.799930000001</v>
      </c>
      <c r="F33" s="23">
        <f t="shared" si="3"/>
        <v>403.79993000000104</v>
      </c>
      <c r="G33" s="23">
        <f t="shared" si="1"/>
        <v>-0.14595399999842584</v>
      </c>
    </row>
    <row r="34" spans="1:7" ht="11.25" customHeight="1" x14ac:dyDescent="0.25">
      <c r="A34" s="19" t="s">
        <v>35</v>
      </c>
      <c r="B34" s="27">
        <v>39412.984819999998</v>
      </c>
      <c r="C34" s="27">
        <f t="shared" si="2"/>
        <v>412.98481999999785</v>
      </c>
      <c r="D34" s="27">
        <f t="shared" si="0"/>
        <v>-1.0406779663242105E-2</v>
      </c>
      <c r="E34" s="23">
        <v>39404.282789999997</v>
      </c>
      <c r="F34" s="23">
        <f t="shared" si="3"/>
        <v>404.28278999999748</v>
      </c>
      <c r="G34" s="23">
        <f t="shared" si="1"/>
        <v>0.33690599999800952</v>
      </c>
    </row>
    <row r="35" spans="1:7" ht="11.25" customHeight="1" x14ac:dyDescent="0.25">
      <c r="A35" s="19" t="s">
        <v>36</v>
      </c>
      <c r="B35" s="27">
        <v>40411.078079999999</v>
      </c>
      <c r="C35" s="27">
        <f t="shared" si="2"/>
        <v>411.07807999999932</v>
      </c>
      <c r="D35" s="27">
        <f t="shared" ref="D35:D66" si="5">C35-J$4</f>
        <v>-1.9171467796617776</v>
      </c>
      <c r="E35" s="23">
        <v>40403.2673</v>
      </c>
      <c r="F35" s="23">
        <f t="shared" si="3"/>
        <v>403.26729999999952</v>
      </c>
      <c r="G35" s="23">
        <f t="shared" ref="G35:G66" si="6">F35-K$4</f>
        <v>-0.6785839999999439</v>
      </c>
    </row>
    <row r="36" spans="1:7" ht="11.25" customHeight="1" x14ac:dyDescent="0.25">
      <c r="A36" s="19" t="s">
        <v>37</v>
      </c>
      <c r="B36" s="27">
        <v>41414.511989999999</v>
      </c>
      <c r="C36" s="27">
        <f t="shared" ref="C36:C61" si="7">MOD(B36,1000)</f>
        <v>414.51198999999906</v>
      </c>
      <c r="D36" s="27">
        <f t="shared" si="5"/>
        <v>1.516763220337964</v>
      </c>
      <c r="E36" s="23">
        <v>41404.085460000002</v>
      </c>
      <c r="F36" s="23">
        <f t="shared" si="3"/>
        <v>404.08546000000206</v>
      </c>
      <c r="G36" s="23">
        <f t="shared" si="6"/>
        <v>0.13957600000259163</v>
      </c>
    </row>
    <row r="37" spans="1:7" ht="11.25" customHeight="1" x14ac:dyDescent="0.25">
      <c r="A37" s="19" t="s">
        <v>38</v>
      </c>
      <c r="B37" s="27">
        <v>42411.988590000001</v>
      </c>
      <c r="C37" s="27">
        <f t="shared" si="7"/>
        <v>411.98859000000084</v>
      </c>
      <c r="D37" s="27">
        <f t="shared" si="5"/>
        <v>-1.0066367796602549</v>
      </c>
      <c r="E37" s="23">
        <v>42404.743869999998</v>
      </c>
      <c r="F37" s="23">
        <f t="shared" si="3"/>
        <v>404.74386999999842</v>
      </c>
      <c r="G37" s="23">
        <f t="shared" si="6"/>
        <v>0.79798599999895714</v>
      </c>
    </row>
    <row r="38" spans="1:7" ht="11.25" customHeight="1" x14ac:dyDescent="0.25">
      <c r="A38" s="19" t="s">
        <v>39</v>
      </c>
      <c r="B38" s="27">
        <v>43409.602460000002</v>
      </c>
      <c r="C38" s="27">
        <f t="shared" si="7"/>
        <v>409.60246000000188</v>
      </c>
      <c r="D38" s="27">
        <f t="shared" si="5"/>
        <v>-3.3927667796592118</v>
      </c>
      <c r="E38" s="23">
        <v>43404.072919999999</v>
      </c>
      <c r="F38" s="23">
        <f t="shared" si="3"/>
        <v>404.0729199999987</v>
      </c>
      <c r="G38" s="23">
        <f t="shared" si="6"/>
        <v>0.12703599999923654</v>
      </c>
    </row>
    <row r="39" spans="1:7" ht="11.25" customHeight="1" x14ac:dyDescent="0.25">
      <c r="A39" s="19" t="s">
        <v>40</v>
      </c>
      <c r="B39" s="27">
        <v>44410.600120000003</v>
      </c>
      <c r="C39" s="27">
        <f t="shared" si="7"/>
        <v>410.60012000000279</v>
      </c>
      <c r="D39" s="27">
        <f t="shared" si="5"/>
        <v>-2.3951067796583061</v>
      </c>
      <c r="E39" s="23">
        <v>44403.743629999997</v>
      </c>
      <c r="F39" s="23">
        <f t="shared" si="3"/>
        <v>403.74362999999721</v>
      </c>
      <c r="G39" s="23">
        <f t="shared" si="6"/>
        <v>-0.20225400000225591</v>
      </c>
    </row>
    <row r="40" spans="1:7" ht="11.25" customHeight="1" x14ac:dyDescent="0.25">
      <c r="A40" s="19" t="s">
        <v>41</v>
      </c>
      <c r="B40" s="27">
        <v>45415.979659999997</v>
      </c>
      <c r="C40" s="27">
        <f t="shared" si="7"/>
        <v>415.97965999999724</v>
      </c>
      <c r="D40" s="27">
        <f t="shared" si="5"/>
        <v>2.9844332203361432</v>
      </c>
      <c r="E40" s="23">
        <v>45403.565999999999</v>
      </c>
      <c r="F40" s="23">
        <f t="shared" si="3"/>
        <v>403.56599999999889</v>
      </c>
      <c r="G40" s="23">
        <f t="shared" si="6"/>
        <v>-0.37988400000057254</v>
      </c>
    </row>
    <row r="41" spans="1:7" ht="11.25" customHeight="1" x14ac:dyDescent="0.25">
      <c r="A41" s="19" t="s">
        <v>42</v>
      </c>
      <c r="B41" s="27">
        <v>46410.38667</v>
      </c>
      <c r="C41" s="27">
        <f t="shared" si="7"/>
        <v>410.38666999999987</v>
      </c>
      <c r="D41" s="27">
        <f t="shared" si="5"/>
        <v>-2.6085567796612281</v>
      </c>
      <c r="E41" s="23">
        <v>46404.529190000001</v>
      </c>
      <c r="F41" s="23">
        <f t="shared" si="3"/>
        <v>404.52919000000111</v>
      </c>
      <c r="G41" s="23">
        <f t="shared" si="6"/>
        <v>0.58330600000164168</v>
      </c>
    </row>
    <row r="42" spans="1:7" ht="11.25" customHeight="1" x14ac:dyDescent="0.25">
      <c r="A42" s="19" t="s">
        <v>43</v>
      </c>
      <c r="B42" s="27">
        <v>47415.122940000001</v>
      </c>
      <c r="C42" s="27">
        <f t="shared" si="7"/>
        <v>415.12294000000111</v>
      </c>
      <c r="D42" s="27">
        <f t="shared" si="5"/>
        <v>2.1277132203400129</v>
      </c>
      <c r="E42" s="23">
        <v>47404.556629999999</v>
      </c>
      <c r="F42" s="23">
        <f t="shared" si="3"/>
        <v>404.55662999999913</v>
      </c>
      <c r="G42" s="23">
        <f t="shared" si="6"/>
        <v>0.61074599999966495</v>
      </c>
    </row>
    <row r="43" spans="1:7" ht="11.25" customHeight="1" x14ac:dyDescent="0.25">
      <c r="A43" s="19" t="s">
        <v>44</v>
      </c>
      <c r="B43" s="27">
        <v>48411.275130000002</v>
      </c>
      <c r="C43" s="27">
        <f t="shared" si="7"/>
        <v>411.27513000000181</v>
      </c>
      <c r="D43" s="27">
        <f t="shared" si="5"/>
        <v>-1.7200967796592863</v>
      </c>
      <c r="E43" s="23">
        <v>48402.424189999998</v>
      </c>
      <c r="F43" s="23">
        <f t="shared" si="3"/>
        <v>402.42418999999791</v>
      </c>
      <c r="G43" s="23">
        <f t="shared" si="6"/>
        <v>-1.5216940000015597</v>
      </c>
    </row>
    <row r="44" spans="1:7" ht="11.25" customHeight="1" x14ac:dyDescent="0.25">
      <c r="A44" s="19" t="s">
        <v>45</v>
      </c>
      <c r="B44" s="27">
        <v>49409.619379999996</v>
      </c>
      <c r="C44" s="27">
        <f t="shared" si="7"/>
        <v>409.61937999999645</v>
      </c>
      <c r="D44" s="27">
        <f t="shared" si="5"/>
        <v>-3.3758467796646414</v>
      </c>
      <c r="E44" s="23">
        <v>49403.311159999997</v>
      </c>
      <c r="F44" s="23">
        <f t="shared" si="3"/>
        <v>403.31115999999747</v>
      </c>
      <c r="G44" s="23">
        <f t="shared" si="6"/>
        <v>-0.63472400000199514</v>
      </c>
    </row>
    <row r="45" spans="1:7" ht="11.25" customHeight="1" x14ac:dyDescent="0.25">
      <c r="A45" s="19" t="s">
        <v>46</v>
      </c>
      <c r="B45" s="27">
        <v>50411.197569999997</v>
      </c>
      <c r="C45" s="27">
        <f t="shared" si="7"/>
        <v>411.19756999999663</v>
      </c>
      <c r="D45" s="27">
        <f t="shared" si="5"/>
        <v>-1.7976567796644645</v>
      </c>
      <c r="E45" s="23">
        <v>50403.040439999997</v>
      </c>
      <c r="F45" s="23">
        <f t="shared" si="3"/>
        <v>403.04043999999703</v>
      </c>
      <c r="G45" s="23">
        <f t="shared" si="6"/>
        <v>-0.90544400000243286</v>
      </c>
    </row>
    <row r="46" spans="1:7" ht="11.25" customHeight="1" x14ac:dyDescent="0.25">
      <c r="A46" s="19" t="s">
        <v>47</v>
      </c>
      <c r="B46" s="27">
        <v>51412.429530000001</v>
      </c>
      <c r="C46" s="27">
        <f t="shared" si="7"/>
        <v>412.42953000000125</v>
      </c>
      <c r="D46" s="27">
        <f t="shared" si="5"/>
        <v>-0.56569677965984511</v>
      </c>
      <c r="E46" s="23">
        <v>51403.344270000001</v>
      </c>
      <c r="F46" s="23">
        <f t="shared" si="3"/>
        <v>403.34427000000142</v>
      </c>
      <c r="G46" s="23">
        <f t="shared" si="6"/>
        <v>-0.60161399999805099</v>
      </c>
    </row>
    <row r="47" spans="1:7" ht="11.25" customHeight="1" x14ac:dyDescent="0.25">
      <c r="A47" s="19" t="s">
        <v>48</v>
      </c>
      <c r="B47" s="27">
        <v>52412.199529999998</v>
      </c>
      <c r="C47" s="27">
        <f t="shared" si="7"/>
        <v>412.19952999999805</v>
      </c>
      <c r="D47" s="27">
        <f t="shared" si="5"/>
        <v>-0.79569677966304653</v>
      </c>
      <c r="E47" s="23">
        <v>52403.662750000003</v>
      </c>
      <c r="F47" s="23">
        <f t="shared" si="3"/>
        <v>403.66275000000314</v>
      </c>
      <c r="G47" s="23">
        <f t="shared" si="6"/>
        <v>-0.28313399999632338</v>
      </c>
    </row>
    <row r="48" spans="1:7" ht="11.25" customHeight="1" x14ac:dyDescent="0.25">
      <c r="A48" s="19" t="s">
        <v>49</v>
      </c>
      <c r="B48" s="27">
        <v>53411.110630000003</v>
      </c>
      <c r="C48" s="27">
        <f t="shared" si="7"/>
        <v>411.11063000000286</v>
      </c>
      <c r="D48" s="27">
        <f t="shared" si="5"/>
        <v>-1.8845967796582386</v>
      </c>
      <c r="E48" s="23">
        <v>53406.617420000002</v>
      </c>
      <c r="F48" s="23">
        <f t="shared" si="3"/>
        <v>406.61742000000231</v>
      </c>
      <c r="G48" s="23">
        <f t="shared" si="6"/>
        <v>2.6715360000028454</v>
      </c>
    </row>
    <row r="49" spans="1:7" ht="11.25" customHeight="1" x14ac:dyDescent="0.25">
      <c r="A49" s="19" t="s">
        <v>50</v>
      </c>
      <c r="B49" s="27">
        <v>54415.638830000004</v>
      </c>
      <c r="C49" s="27">
        <f t="shared" si="7"/>
        <v>415.63883000000351</v>
      </c>
      <c r="D49" s="27">
        <f t="shared" si="5"/>
        <v>2.6436032203424134</v>
      </c>
      <c r="E49" s="23">
        <v>54404.017010000003</v>
      </c>
      <c r="F49" s="23">
        <f t="shared" si="3"/>
        <v>404.01701000000321</v>
      </c>
      <c r="G49" s="23">
        <f t="shared" si="6"/>
        <v>7.1126000003744139E-2</v>
      </c>
    </row>
    <row r="50" spans="1:7" ht="11.25" customHeight="1" x14ac:dyDescent="0.25">
      <c r="A50" s="19" t="s">
        <v>51</v>
      </c>
      <c r="B50" s="27">
        <v>55410.744120000003</v>
      </c>
      <c r="C50" s="27">
        <f t="shared" si="7"/>
        <v>410.74412000000302</v>
      </c>
      <c r="D50" s="27">
        <f t="shared" si="5"/>
        <v>-2.2511067796580733</v>
      </c>
      <c r="E50" s="23">
        <v>55404.035880000003</v>
      </c>
      <c r="F50" s="23">
        <f t="shared" si="3"/>
        <v>404.03588000000309</v>
      </c>
      <c r="G50" s="23">
        <f t="shared" si="6"/>
        <v>8.9996000003623067E-2</v>
      </c>
    </row>
    <row r="51" spans="1:7" ht="11.25" customHeight="1" x14ac:dyDescent="0.25">
      <c r="A51" s="19" t="s">
        <v>52</v>
      </c>
      <c r="B51" s="27">
        <v>56413.424729999999</v>
      </c>
      <c r="C51" s="27">
        <f t="shared" si="7"/>
        <v>413.42472999999882</v>
      </c>
      <c r="D51" s="27">
        <f t="shared" si="5"/>
        <v>0.42950322033772181</v>
      </c>
      <c r="E51" s="23">
        <v>56404.538509999998</v>
      </c>
      <c r="F51" s="23">
        <f t="shared" si="3"/>
        <v>404.5385099999985</v>
      </c>
      <c r="G51" s="23">
        <f t="shared" si="6"/>
        <v>0.59262599999902932</v>
      </c>
    </row>
    <row r="52" spans="1:7" ht="11.25" customHeight="1" x14ac:dyDescent="0.25">
      <c r="A52" s="19" t="s">
        <v>53</v>
      </c>
      <c r="B52" s="27">
        <v>57416.476990000003</v>
      </c>
      <c r="C52" s="27">
        <f t="shared" si="7"/>
        <v>416.47699000000284</v>
      </c>
      <c r="D52" s="27">
        <f t="shared" si="5"/>
        <v>3.4817632203417475</v>
      </c>
      <c r="E52" s="23">
        <v>57403.615239999999</v>
      </c>
      <c r="F52" s="23">
        <f t="shared" si="3"/>
        <v>403.61523999999918</v>
      </c>
      <c r="G52" s="23">
        <f t="shared" si="6"/>
        <v>-0.33064400000029082</v>
      </c>
    </row>
    <row r="53" spans="1:7" ht="11.25" customHeight="1" x14ac:dyDescent="0.25">
      <c r="A53" s="19" t="s">
        <v>54</v>
      </c>
      <c r="B53" s="27">
        <v>58410.035730000003</v>
      </c>
      <c r="C53" s="27">
        <f t="shared" si="7"/>
        <v>410.03573000000324</v>
      </c>
      <c r="D53" s="27">
        <f t="shared" si="5"/>
        <v>-2.9594967796578544</v>
      </c>
      <c r="E53" s="23">
        <v>58404.596859999998</v>
      </c>
      <c r="F53" s="23">
        <f t="shared" si="3"/>
        <v>404.59685999999783</v>
      </c>
      <c r="G53" s="23">
        <f t="shared" si="6"/>
        <v>0.65097599999836575</v>
      </c>
    </row>
    <row r="54" spans="1:7" ht="11.25" customHeight="1" x14ac:dyDescent="0.25">
      <c r="A54" s="19" t="s">
        <v>55</v>
      </c>
      <c r="B54" s="27">
        <v>59412.0092</v>
      </c>
      <c r="C54" s="27">
        <f t="shared" si="7"/>
        <v>412.00920000000042</v>
      </c>
      <c r="D54" s="27">
        <f t="shared" si="5"/>
        <v>-0.98602677966067631</v>
      </c>
      <c r="E54" s="23">
        <v>59402.87444</v>
      </c>
      <c r="F54" s="23">
        <f t="shared" si="3"/>
        <v>402.87443999999959</v>
      </c>
      <c r="G54" s="23">
        <f t="shared" si="6"/>
        <v>-1.0714439999998717</v>
      </c>
    </row>
    <row r="55" spans="1:7" ht="11.25" customHeight="1" x14ac:dyDescent="0.25">
      <c r="A55" s="19" t="s">
        <v>56</v>
      </c>
      <c r="B55" s="27">
        <v>60415.083500000001</v>
      </c>
      <c r="C55" s="27">
        <f t="shared" si="7"/>
        <v>415.08350000000064</v>
      </c>
      <c r="D55" s="27">
        <f t="shared" si="5"/>
        <v>2.0882732203395449</v>
      </c>
      <c r="E55" s="23">
        <v>60403.174469999998</v>
      </c>
      <c r="F55" s="23">
        <f t="shared" si="3"/>
        <v>403.17446999999811</v>
      </c>
      <c r="G55" s="23">
        <f t="shared" si="6"/>
        <v>-0.77141400000135718</v>
      </c>
    </row>
    <row r="56" spans="1:7" ht="11.25" customHeight="1" x14ac:dyDescent="0.25">
      <c r="A56" s="19" t="s">
        <v>57</v>
      </c>
      <c r="B56" s="27">
        <v>61409.734210000002</v>
      </c>
      <c r="C56" s="27">
        <f t="shared" si="7"/>
        <v>409.73421000000235</v>
      </c>
      <c r="D56" s="27">
        <f t="shared" si="5"/>
        <v>-3.2610167796587461</v>
      </c>
      <c r="E56" s="23">
        <v>61403.234649999999</v>
      </c>
      <c r="F56" s="23">
        <f t="shared" si="3"/>
        <v>403.23464999999851</v>
      </c>
      <c r="G56" s="23">
        <f t="shared" si="6"/>
        <v>-0.71123400000095671</v>
      </c>
    </row>
    <row r="57" spans="1:7" ht="11.25" customHeight="1" x14ac:dyDescent="0.25">
      <c r="A57" s="19" t="s">
        <v>58</v>
      </c>
      <c r="B57" s="27">
        <v>62408.250610000003</v>
      </c>
      <c r="C57" s="27">
        <f t="shared" si="7"/>
        <v>408.25061000000278</v>
      </c>
      <c r="D57" s="27">
        <f t="shared" si="5"/>
        <v>-4.7446167796583154</v>
      </c>
      <c r="E57" s="23">
        <v>62404.823680000001</v>
      </c>
      <c r="F57" s="23">
        <f t="shared" si="3"/>
        <v>404.82368000000133</v>
      </c>
      <c r="G57" s="23">
        <f t="shared" si="6"/>
        <v>0.8777960000018652</v>
      </c>
    </row>
    <row r="58" spans="1:7" ht="11.25" customHeight="1" x14ac:dyDescent="0.25">
      <c r="A58" s="19" t="s">
        <v>59</v>
      </c>
      <c r="B58" s="27">
        <v>63416.369160000002</v>
      </c>
      <c r="C58" s="27">
        <f t="shared" si="7"/>
        <v>416.36916000000201</v>
      </c>
      <c r="D58" s="27">
        <f t="shared" si="5"/>
        <v>3.3739332203409163</v>
      </c>
      <c r="E58" s="23">
        <v>63404.009169999998</v>
      </c>
      <c r="F58" s="23">
        <f t="shared" si="3"/>
        <v>404.00916999999754</v>
      </c>
      <c r="G58" s="23">
        <f t="shared" si="6"/>
        <v>6.3285999998072384E-2</v>
      </c>
    </row>
    <row r="59" spans="1:7" ht="11.25" customHeight="1" x14ac:dyDescent="0.25">
      <c r="A59" s="19" t="s">
        <v>60</v>
      </c>
      <c r="B59" s="27">
        <v>64415.172330000001</v>
      </c>
      <c r="C59" s="27">
        <f t="shared" si="7"/>
        <v>415.17233000000124</v>
      </c>
      <c r="D59" s="27">
        <f t="shared" si="5"/>
        <v>2.1771032203401433</v>
      </c>
      <c r="E59" s="23">
        <v>64404.489390000002</v>
      </c>
      <c r="F59" s="23">
        <f t="shared" si="3"/>
        <v>404.48939000000246</v>
      </c>
      <c r="G59" s="23">
        <f t="shared" si="6"/>
        <v>0.5435060000029921</v>
      </c>
    </row>
    <row r="60" spans="1:7" ht="11.25" customHeight="1" x14ac:dyDescent="0.25">
      <c r="A60" s="19" t="s">
        <v>61</v>
      </c>
      <c r="B60" s="27">
        <v>65414.348570000002</v>
      </c>
      <c r="C60" s="27">
        <f t="shared" si="7"/>
        <v>414.34857000000193</v>
      </c>
      <c r="D60" s="27">
        <f t="shared" si="5"/>
        <v>1.3533432203408324</v>
      </c>
      <c r="E60" s="23">
        <v>65404.097329999997</v>
      </c>
      <c r="F60" s="23">
        <f t="shared" si="3"/>
        <v>404.09732999999687</v>
      </c>
      <c r="G60" s="23">
        <f t="shared" si="6"/>
        <v>0.15144599999740649</v>
      </c>
    </row>
    <row r="61" spans="1:7" ht="11.25" customHeight="1" x14ac:dyDescent="0.25">
      <c r="A61" s="19" t="s">
        <v>62</v>
      </c>
      <c r="B61" s="27">
        <v>66414.719849999994</v>
      </c>
      <c r="C61" s="27">
        <f t="shared" si="7"/>
        <v>414.71984999999404</v>
      </c>
      <c r="D61" s="27">
        <f t="shared" si="5"/>
        <v>1.7246232203329441</v>
      </c>
      <c r="E61" s="23">
        <v>66403.275999999998</v>
      </c>
      <c r="F61" s="23">
        <f t="shared" si="3"/>
        <v>403.27599999999802</v>
      </c>
      <c r="G61" s="23">
        <f t="shared" si="6"/>
        <v>-0.66988400000144566</v>
      </c>
    </row>
    <row r="62" spans="1:7" ht="11.25" customHeight="1" x14ac:dyDescent="0.25">
      <c r="A62" s="19" t="s">
        <v>63</v>
      </c>
      <c r="B62" s="27"/>
      <c r="C62" s="27"/>
      <c r="D62" s="27"/>
      <c r="E62" s="23">
        <v>67404.518639999995</v>
      </c>
      <c r="F62" s="23">
        <f t="shared" si="3"/>
        <v>404.51863999999478</v>
      </c>
      <c r="G62" s="23">
        <f t="shared" si="6"/>
        <v>0.57275599999530868</v>
      </c>
    </row>
    <row r="64" spans="1:7" ht="15" customHeight="1" x14ac:dyDescent="0.25"/>
    <row r="65" ht="15" customHeight="1" x14ac:dyDescent="0.25"/>
  </sheetData>
  <mergeCells count="3">
    <mergeCell ref="A1:A2"/>
    <mergeCell ref="B1:D1"/>
    <mergeCell ref="E1:G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DCF</vt:lpstr>
      <vt:lpstr>MSF</vt:lpstr>
      <vt:lpstr>Parity bits</vt:lpstr>
      <vt:lpstr>Arrival times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2013-10-11T08:57:03Z</dcterms:created>
  <dcterms:modified xsi:type="dcterms:W3CDTF">2013-10-13T18:27:25Z</dcterms:modified>
</cp:coreProperties>
</file>